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usdagcc-my.sharepoint.com/personal/gary_feng_usda_gov/Documents/Documents/Gary/Zhang Yujie/"/>
    </mc:Choice>
  </mc:AlternateContent>
  <xr:revisionPtr revIDLastSave="0" documentId="8_{CA928A49-98C7-4A75-8C5E-E2E38BBD0B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C,AWC,PWP,BD--4 treatments" sheetId="6" r:id="rId1"/>
    <sheet name="Choctaw H1-physical indicator" sheetId="2" r:id="rId2"/>
    <sheet name="Choctaw HT1-chemical indicators" sheetId="1" r:id="rId3"/>
    <sheet name="Tucker HT2--chemical indicators" sheetId="3" r:id="rId4"/>
    <sheet name="Tucker-physical indicators" sheetId="4" r:id="rId5"/>
    <sheet name="soil moisture" sheetId="7" r:id="rId6"/>
    <sheet name="significance results" sheetId="5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6" i="7" l="1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C64" i="3"/>
  <c r="C63" i="3"/>
  <c r="C62" i="3"/>
  <c r="C61" i="3"/>
  <c r="C59" i="3"/>
  <c r="C58" i="3"/>
  <c r="C57" i="3"/>
  <c r="C56" i="3"/>
  <c r="C55" i="3"/>
  <c r="C54" i="3"/>
  <c r="C53" i="3"/>
  <c r="C52" i="3"/>
  <c r="C49" i="3"/>
  <c r="C44" i="3"/>
  <c r="C27" i="3"/>
  <c r="C16" i="3"/>
  <c r="C11" i="3"/>
  <c r="C69" i="1"/>
  <c r="C68" i="1"/>
  <c r="C67" i="1"/>
  <c r="C66" i="1"/>
  <c r="C65" i="1"/>
  <c r="C64" i="1"/>
  <c r="S59" i="6"/>
  <c r="R59" i="6"/>
  <c r="Q59" i="6"/>
  <c r="E59" i="6"/>
  <c r="D59" i="6"/>
  <c r="C59" i="6"/>
  <c r="U57" i="6"/>
  <c r="T57" i="6"/>
  <c r="S57" i="6"/>
  <c r="R57" i="6"/>
  <c r="Q57" i="6"/>
  <c r="P57" i="6"/>
  <c r="N57" i="6"/>
  <c r="M57" i="6"/>
  <c r="G57" i="6"/>
  <c r="F57" i="6"/>
  <c r="U56" i="6"/>
  <c r="T56" i="6"/>
  <c r="N56" i="6"/>
  <c r="M56" i="6"/>
  <c r="G56" i="6"/>
  <c r="F56" i="6"/>
  <c r="U55" i="6"/>
  <c r="T55" i="6"/>
  <c r="S55" i="6"/>
  <c r="R55" i="6"/>
  <c r="Q55" i="6"/>
  <c r="P55" i="6"/>
  <c r="N55" i="6"/>
  <c r="M55" i="6"/>
  <c r="G55" i="6"/>
  <c r="F55" i="6"/>
  <c r="U54" i="6"/>
  <c r="T54" i="6"/>
  <c r="S54" i="6"/>
  <c r="R54" i="6"/>
  <c r="Q54" i="6"/>
  <c r="P54" i="6"/>
  <c r="N54" i="6"/>
  <c r="M54" i="6"/>
  <c r="G54" i="6"/>
  <c r="F54" i="6"/>
  <c r="U53" i="6"/>
  <c r="T53" i="6"/>
  <c r="S53" i="6"/>
  <c r="R53" i="6"/>
  <c r="Q53" i="6"/>
  <c r="P53" i="6"/>
  <c r="N53" i="6"/>
  <c r="M53" i="6"/>
  <c r="G53" i="6"/>
  <c r="F53" i="6"/>
  <c r="U52" i="6"/>
  <c r="T52" i="6"/>
  <c r="S52" i="6"/>
  <c r="R52" i="6"/>
  <c r="Q52" i="6"/>
  <c r="P52" i="6"/>
  <c r="N52" i="6"/>
  <c r="M52" i="6"/>
  <c r="G52" i="6"/>
  <c r="F52" i="6"/>
  <c r="U51" i="6"/>
  <c r="T51" i="6"/>
  <c r="S51" i="6"/>
  <c r="R51" i="6"/>
  <c r="Q51" i="6"/>
  <c r="P51" i="6"/>
  <c r="N51" i="6"/>
  <c r="M51" i="6"/>
  <c r="G51" i="6"/>
  <c r="F51" i="6"/>
  <c r="U50" i="6"/>
  <c r="T50" i="6"/>
  <c r="S50" i="6"/>
  <c r="R50" i="6"/>
  <c r="Q50" i="6"/>
  <c r="P50" i="6"/>
  <c r="N50" i="6"/>
  <c r="M50" i="6"/>
  <c r="G50" i="6"/>
  <c r="F50" i="6"/>
  <c r="U49" i="6"/>
  <c r="T49" i="6"/>
  <c r="S49" i="6"/>
  <c r="R49" i="6"/>
  <c r="Q49" i="6"/>
  <c r="P49" i="6"/>
  <c r="N49" i="6"/>
  <c r="M49" i="6"/>
  <c r="G49" i="6"/>
  <c r="F49" i="6"/>
  <c r="U48" i="6"/>
  <c r="T48" i="6"/>
  <c r="S48" i="6"/>
  <c r="R48" i="6"/>
  <c r="Q48" i="6"/>
  <c r="P48" i="6"/>
  <c r="N48" i="6"/>
  <c r="M48" i="6"/>
  <c r="G48" i="6"/>
  <c r="F48" i="6"/>
  <c r="U47" i="6"/>
  <c r="T47" i="6"/>
  <c r="S47" i="6"/>
  <c r="R47" i="6"/>
  <c r="Q47" i="6"/>
  <c r="P47" i="6"/>
  <c r="N47" i="6"/>
  <c r="M47" i="6"/>
  <c r="G47" i="6"/>
  <c r="F47" i="6"/>
  <c r="U46" i="6"/>
  <c r="T46" i="6"/>
  <c r="S46" i="6"/>
  <c r="R46" i="6"/>
  <c r="Q46" i="6"/>
  <c r="P46" i="6"/>
  <c r="N46" i="6"/>
  <c r="M46" i="6"/>
  <c r="G46" i="6"/>
  <c r="F46" i="6"/>
  <c r="U45" i="6"/>
  <c r="T45" i="6"/>
  <c r="S45" i="6"/>
  <c r="R45" i="6"/>
  <c r="Q45" i="6"/>
  <c r="P45" i="6"/>
  <c r="N45" i="6"/>
  <c r="M45" i="6"/>
  <c r="G45" i="6"/>
  <c r="F45" i="6"/>
  <c r="U44" i="6"/>
  <c r="T44" i="6"/>
  <c r="S44" i="6"/>
  <c r="R44" i="6"/>
  <c r="Q44" i="6"/>
  <c r="P44" i="6"/>
  <c r="N44" i="6"/>
  <c r="M44" i="6"/>
  <c r="G44" i="6"/>
  <c r="F44" i="6"/>
  <c r="U43" i="6"/>
  <c r="T43" i="6"/>
  <c r="S43" i="6"/>
  <c r="R43" i="6"/>
  <c r="Q43" i="6"/>
  <c r="P43" i="6"/>
  <c r="N43" i="6"/>
  <c r="M43" i="6"/>
  <c r="G43" i="6"/>
  <c r="F43" i="6"/>
  <c r="U42" i="6"/>
  <c r="T42" i="6"/>
  <c r="S42" i="6"/>
  <c r="R42" i="6"/>
  <c r="Q42" i="6"/>
  <c r="P42" i="6"/>
  <c r="N42" i="6"/>
  <c r="M42" i="6"/>
  <c r="G42" i="6"/>
  <c r="F42" i="6"/>
  <c r="U41" i="6"/>
  <c r="T41" i="6"/>
  <c r="S41" i="6"/>
  <c r="R41" i="6"/>
  <c r="Q41" i="6"/>
  <c r="P41" i="6"/>
  <c r="N41" i="6"/>
  <c r="M41" i="6"/>
  <c r="G41" i="6"/>
  <c r="F41" i="6"/>
  <c r="U40" i="6"/>
  <c r="T40" i="6"/>
  <c r="S40" i="6"/>
  <c r="R40" i="6"/>
  <c r="Q40" i="6"/>
  <c r="P40" i="6"/>
  <c r="N40" i="6"/>
  <c r="M40" i="6"/>
  <c r="G40" i="6"/>
  <c r="F40" i="6"/>
  <c r="U39" i="6"/>
  <c r="T39" i="6"/>
  <c r="S39" i="6"/>
  <c r="R39" i="6"/>
  <c r="Q39" i="6"/>
  <c r="P39" i="6"/>
  <c r="N39" i="6"/>
  <c r="M39" i="6"/>
  <c r="G39" i="6"/>
  <c r="F39" i="6"/>
  <c r="U38" i="6"/>
  <c r="T38" i="6"/>
  <c r="S38" i="6"/>
  <c r="R38" i="6"/>
  <c r="Q38" i="6"/>
  <c r="P38" i="6"/>
  <c r="N38" i="6"/>
  <c r="M38" i="6"/>
  <c r="G38" i="6"/>
  <c r="F38" i="6"/>
  <c r="W37" i="6"/>
  <c r="V37" i="6"/>
  <c r="U37" i="6"/>
  <c r="T37" i="6"/>
  <c r="S37" i="6"/>
  <c r="R37" i="6"/>
  <c r="Q37" i="6"/>
  <c r="P37" i="6"/>
  <c r="N37" i="6"/>
  <c r="M37" i="6"/>
  <c r="G37" i="6"/>
  <c r="F37" i="6"/>
  <c r="U36" i="6"/>
  <c r="T36" i="6"/>
  <c r="S36" i="6"/>
  <c r="R36" i="6"/>
  <c r="Q36" i="6"/>
  <c r="P36" i="6"/>
  <c r="N36" i="6"/>
  <c r="M36" i="6"/>
  <c r="G36" i="6"/>
  <c r="F36" i="6"/>
  <c r="U35" i="6"/>
  <c r="T35" i="6"/>
  <c r="S35" i="6"/>
  <c r="R35" i="6"/>
  <c r="Q35" i="6"/>
  <c r="P35" i="6"/>
  <c r="N35" i="6"/>
  <c r="M35" i="6"/>
  <c r="G35" i="6"/>
  <c r="F35" i="6"/>
  <c r="U34" i="6"/>
  <c r="T34" i="6"/>
  <c r="S34" i="6"/>
  <c r="R34" i="6"/>
  <c r="Q34" i="6"/>
  <c r="P34" i="6"/>
  <c r="N34" i="6"/>
  <c r="M34" i="6"/>
  <c r="G34" i="6"/>
  <c r="F34" i="6"/>
  <c r="U33" i="6"/>
  <c r="T33" i="6"/>
  <c r="S33" i="6"/>
  <c r="R33" i="6"/>
  <c r="Q33" i="6"/>
  <c r="P33" i="6"/>
  <c r="N33" i="6"/>
  <c r="M33" i="6"/>
  <c r="G33" i="6"/>
  <c r="F33" i="6"/>
  <c r="U32" i="6"/>
  <c r="T32" i="6"/>
  <c r="S32" i="6"/>
  <c r="R32" i="6"/>
  <c r="Q32" i="6"/>
  <c r="P32" i="6"/>
  <c r="N32" i="6"/>
  <c r="M32" i="6"/>
  <c r="G32" i="6"/>
  <c r="F32" i="6"/>
  <c r="U31" i="6"/>
  <c r="T31" i="6"/>
  <c r="S31" i="6"/>
  <c r="R31" i="6"/>
  <c r="Q31" i="6"/>
  <c r="P31" i="6"/>
  <c r="N31" i="6"/>
  <c r="M31" i="6"/>
  <c r="G31" i="6"/>
  <c r="F31" i="6"/>
  <c r="U30" i="6"/>
  <c r="T30" i="6"/>
  <c r="S30" i="6"/>
  <c r="R30" i="6"/>
  <c r="Q30" i="6"/>
  <c r="P30" i="6"/>
  <c r="N30" i="6"/>
  <c r="M30" i="6"/>
  <c r="G30" i="6"/>
  <c r="F30" i="6"/>
  <c r="U29" i="6"/>
  <c r="T29" i="6"/>
  <c r="S29" i="6"/>
  <c r="R29" i="6"/>
  <c r="Q29" i="6"/>
  <c r="P29" i="6"/>
  <c r="N29" i="6"/>
  <c r="M29" i="6"/>
  <c r="G29" i="6"/>
  <c r="F29" i="6"/>
  <c r="U28" i="6"/>
  <c r="T28" i="6"/>
  <c r="S28" i="6"/>
  <c r="R28" i="6"/>
  <c r="Q28" i="6"/>
  <c r="P28" i="6"/>
  <c r="N28" i="6"/>
  <c r="M28" i="6"/>
  <c r="G28" i="6"/>
  <c r="F28" i="6"/>
  <c r="U27" i="6"/>
  <c r="T27" i="6"/>
  <c r="S27" i="6"/>
  <c r="R27" i="6"/>
  <c r="Q27" i="6"/>
  <c r="P27" i="6"/>
  <c r="N27" i="6"/>
  <c r="M27" i="6"/>
  <c r="G27" i="6"/>
  <c r="F27" i="6"/>
  <c r="U26" i="6"/>
  <c r="T26" i="6"/>
  <c r="S26" i="6"/>
  <c r="R26" i="6"/>
  <c r="Q26" i="6"/>
  <c r="P26" i="6"/>
  <c r="N26" i="6"/>
  <c r="M26" i="6"/>
  <c r="G26" i="6"/>
  <c r="F26" i="6"/>
  <c r="U25" i="6"/>
  <c r="T25" i="6"/>
  <c r="S25" i="6"/>
  <c r="R25" i="6"/>
  <c r="Q25" i="6"/>
  <c r="P25" i="6"/>
  <c r="N25" i="6"/>
  <c r="M25" i="6"/>
  <c r="G25" i="6"/>
  <c r="F25" i="6"/>
  <c r="U24" i="6"/>
  <c r="T24" i="6"/>
  <c r="S24" i="6"/>
  <c r="R24" i="6"/>
  <c r="Q24" i="6"/>
  <c r="P24" i="6"/>
  <c r="N24" i="6"/>
  <c r="M24" i="6"/>
  <c r="G24" i="6"/>
  <c r="F24" i="6"/>
  <c r="U23" i="6"/>
  <c r="T23" i="6"/>
  <c r="S23" i="6"/>
  <c r="R23" i="6"/>
  <c r="Q23" i="6"/>
  <c r="P23" i="6"/>
  <c r="N23" i="6"/>
  <c r="M23" i="6"/>
  <c r="G23" i="6"/>
  <c r="F23" i="6"/>
  <c r="U22" i="6"/>
  <c r="T22" i="6"/>
  <c r="S22" i="6"/>
  <c r="R22" i="6"/>
  <c r="Q22" i="6"/>
  <c r="P22" i="6"/>
  <c r="N22" i="6"/>
  <c r="M22" i="6"/>
  <c r="G22" i="6"/>
  <c r="F22" i="6"/>
  <c r="U21" i="6"/>
  <c r="T21" i="6"/>
  <c r="S21" i="6"/>
  <c r="R21" i="6"/>
  <c r="Q21" i="6"/>
  <c r="P21" i="6"/>
  <c r="N21" i="6"/>
  <c r="M21" i="6"/>
  <c r="G21" i="6"/>
  <c r="F21" i="6"/>
  <c r="U20" i="6"/>
  <c r="T20" i="6"/>
  <c r="S20" i="6"/>
  <c r="R20" i="6"/>
  <c r="Q20" i="6"/>
  <c r="P20" i="6"/>
  <c r="N20" i="6"/>
  <c r="M20" i="6"/>
  <c r="G20" i="6"/>
  <c r="F20" i="6"/>
  <c r="U19" i="6"/>
  <c r="T19" i="6"/>
  <c r="S19" i="6"/>
  <c r="R19" i="6"/>
  <c r="Q19" i="6"/>
  <c r="P19" i="6"/>
  <c r="N19" i="6"/>
  <c r="M19" i="6"/>
  <c r="G19" i="6"/>
  <c r="F19" i="6"/>
  <c r="W18" i="6"/>
  <c r="V18" i="6"/>
  <c r="U18" i="6"/>
  <c r="T18" i="6"/>
  <c r="S18" i="6"/>
  <c r="R18" i="6"/>
  <c r="Q18" i="6"/>
  <c r="P18" i="6"/>
  <c r="N18" i="6"/>
  <c r="M18" i="6"/>
  <c r="G18" i="6"/>
  <c r="F18" i="6"/>
  <c r="U17" i="6"/>
  <c r="T17" i="6"/>
  <c r="S17" i="6"/>
  <c r="R17" i="6"/>
  <c r="Q17" i="6"/>
  <c r="P17" i="6"/>
  <c r="N17" i="6"/>
  <c r="M17" i="6"/>
  <c r="G17" i="6"/>
  <c r="F17" i="6"/>
  <c r="U16" i="6"/>
  <c r="T16" i="6"/>
  <c r="S16" i="6"/>
  <c r="R16" i="6"/>
  <c r="Q16" i="6"/>
  <c r="P16" i="6"/>
  <c r="N16" i="6"/>
  <c r="M16" i="6"/>
  <c r="G16" i="6"/>
  <c r="F16" i="6"/>
  <c r="U15" i="6"/>
  <c r="T15" i="6"/>
  <c r="S15" i="6"/>
  <c r="R15" i="6"/>
  <c r="Q15" i="6"/>
  <c r="P15" i="6"/>
  <c r="N15" i="6"/>
  <c r="M15" i="6"/>
  <c r="G15" i="6"/>
  <c r="F15" i="6"/>
  <c r="U14" i="6"/>
  <c r="T14" i="6"/>
  <c r="S14" i="6"/>
  <c r="R14" i="6"/>
  <c r="Q14" i="6"/>
  <c r="P14" i="6"/>
  <c r="N14" i="6"/>
  <c r="M14" i="6"/>
  <c r="G14" i="6"/>
  <c r="F14" i="6"/>
  <c r="U13" i="6"/>
  <c r="T13" i="6"/>
  <c r="S13" i="6"/>
  <c r="R13" i="6"/>
  <c r="Q13" i="6"/>
  <c r="P13" i="6"/>
  <c r="N13" i="6"/>
  <c r="M13" i="6"/>
  <c r="G13" i="6"/>
  <c r="F13" i="6"/>
  <c r="U12" i="6"/>
  <c r="T12" i="6"/>
  <c r="S12" i="6"/>
  <c r="R12" i="6"/>
  <c r="Q12" i="6"/>
  <c r="P12" i="6"/>
  <c r="N12" i="6"/>
  <c r="M12" i="6"/>
  <c r="G12" i="6"/>
  <c r="F12" i="6"/>
  <c r="U11" i="6"/>
  <c r="T11" i="6"/>
  <c r="S11" i="6"/>
  <c r="R11" i="6"/>
  <c r="Q11" i="6"/>
  <c r="P11" i="6"/>
  <c r="N11" i="6"/>
  <c r="M11" i="6"/>
  <c r="G11" i="6"/>
  <c r="F11" i="6"/>
  <c r="U10" i="6"/>
  <c r="T10" i="6"/>
  <c r="S10" i="6"/>
  <c r="R10" i="6"/>
  <c r="Q10" i="6"/>
  <c r="P10" i="6"/>
  <c r="N10" i="6"/>
  <c r="M10" i="6"/>
  <c r="G10" i="6"/>
  <c r="F10" i="6"/>
  <c r="U9" i="6"/>
  <c r="T9" i="6"/>
  <c r="S9" i="6"/>
  <c r="R9" i="6"/>
  <c r="Q9" i="6"/>
  <c r="P9" i="6"/>
  <c r="N9" i="6"/>
  <c r="M9" i="6"/>
  <c r="G9" i="6"/>
  <c r="F9" i="6"/>
  <c r="U8" i="6"/>
  <c r="T8" i="6"/>
  <c r="S8" i="6"/>
  <c r="R8" i="6"/>
  <c r="Q8" i="6"/>
  <c r="P8" i="6"/>
  <c r="N8" i="6"/>
  <c r="M8" i="6"/>
  <c r="G8" i="6"/>
  <c r="F8" i="6"/>
  <c r="U7" i="6"/>
  <c r="T7" i="6"/>
  <c r="S7" i="6"/>
  <c r="R7" i="6"/>
  <c r="Q7" i="6"/>
  <c r="P7" i="6"/>
  <c r="N7" i="6"/>
  <c r="M7" i="6"/>
  <c r="G7" i="6"/>
  <c r="F7" i="6"/>
  <c r="U6" i="6"/>
  <c r="T6" i="6"/>
  <c r="S6" i="6"/>
  <c r="R6" i="6"/>
  <c r="Q6" i="6"/>
  <c r="P6" i="6"/>
  <c r="N6" i="6"/>
  <c r="M6" i="6"/>
  <c r="G6" i="6"/>
  <c r="F6" i="6"/>
  <c r="U5" i="6"/>
  <c r="T5" i="6"/>
  <c r="S5" i="6"/>
  <c r="R5" i="6"/>
  <c r="Q5" i="6"/>
  <c r="P5" i="6"/>
  <c r="N5" i="6"/>
  <c r="M5" i="6"/>
  <c r="G5" i="6"/>
  <c r="F5" i="6"/>
  <c r="U4" i="6"/>
  <c r="T4" i="6"/>
  <c r="S4" i="6"/>
  <c r="R4" i="6"/>
  <c r="Q4" i="6"/>
  <c r="P4" i="6"/>
  <c r="N4" i="6"/>
  <c r="M4" i="6"/>
  <c r="G4" i="6"/>
  <c r="F4" i="6"/>
  <c r="AM74" i="5"/>
  <c r="AM73" i="5"/>
  <c r="AM72" i="5"/>
  <c r="AL72" i="5"/>
  <c r="AJ72" i="5"/>
  <c r="AM71" i="5"/>
  <c r="AL71" i="5"/>
  <c r="AJ71" i="5"/>
  <c r="AL51" i="5"/>
  <c r="AJ51" i="5"/>
  <c r="AL50" i="5"/>
  <c r="AJ50" i="5"/>
  <c r="AL44" i="5"/>
  <c r="AJ44" i="5"/>
  <c r="AL43" i="5"/>
  <c r="AJ43" i="5"/>
  <c r="W37" i="5"/>
  <c r="W36" i="5"/>
  <c r="AD24" i="5"/>
  <c r="AD23" i="5"/>
  <c r="AN10" i="5"/>
  <c r="AM10" i="5"/>
  <c r="AL10" i="5"/>
  <c r="AK10" i="5"/>
  <c r="AH31" i="4" l="1"/>
  <c r="C66" i="3"/>
  <c r="C60" i="3"/>
</calcChain>
</file>

<file path=xl/sharedStrings.xml><?xml version="1.0" encoding="utf-8"?>
<sst xmlns="http://schemas.openxmlformats.org/spreadsheetml/2006/main" count="4143" uniqueCount="1522">
  <si>
    <t>0-5cm</t>
  </si>
  <si>
    <t>处理</t>
  </si>
  <si>
    <t>TOC</t>
  </si>
  <si>
    <t xml:space="preserve">TN </t>
  </si>
  <si>
    <t>P</t>
  </si>
  <si>
    <t>K</t>
  </si>
  <si>
    <t>Ca</t>
  </si>
  <si>
    <t>Mg</t>
  </si>
  <si>
    <t>S</t>
  </si>
  <si>
    <t>Zn</t>
  </si>
  <si>
    <t>Mn</t>
  </si>
  <si>
    <t>Fe</t>
  </si>
  <si>
    <t>Cu</t>
  </si>
  <si>
    <t>B</t>
  </si>
  <si>
    <t>pH</t>
  </si>
  <si>
    <t>EC</t>
  </si>
  <si>
    <t>Sand</t>
  </si>
  <si>
    <t>Clay</t>
  </si>
  <si>
    <t>Silt</t>
  </si>
  <si>
    <t>WSA</t>
  </si>
  <si>
    <t>Ksat</t>
  </si>
  <si>
    <t>AWC</t>
  </si>
  <si>
    <t>FC</t>
  </si>
  <si>
    <t>BD</t>
  </si>
  <si>
    <t>PWP</t>
  </si>
  <si>
    <t>总孔隙度</t>
  </si>
  <si>
    <t>HT1</t>
  </si>
  <si>
    <t>9.17±2.62a</t>
  </si>
  <si>
    <t>0.93±0.38a</t>
  </si>
  <si>
    <t>716.42±159.96a</t>
  </si>
  <si>
    <t>1368.67±738.70a</t>
  </si>
  <si>
    <t>8365.33±1952.10a</t>
  </si>
  <si>
    <t>832.08±321.54a</t>
  </si>
  <si>
    <t>2031.00±815.51a</t>
  </si>
  <si>
    <t>30.33±7.47a</t>
  </si>
  <si>
    <t>116.08±36.31a</t>
  </si>
  <si>
    <t>244.58±60.29a</t>
  </si>
  <si>
    <t>7.55±2.20a</t>
  </si>
  <si>
    <t>9.69±1.29a</t>
  </si>
  <si>
    <t>7.07±0.11b</t>
  </si>
  <si>
    <t>1125.61±2473.27a</t>
  </si>
  <si>
    <t>29.04±8.67a</t>
  </si>
  <si>
    <t>12.39±2.85b</t>
  </si>
  <si>
    <t>58.55±6.34b</t>
  </si>
  <si>
    <t>35.85±15.51b</t>
  </si>
  <si>
    <t>0.15±0.18a</t>
  </si>
  <si>
    <t>0.11±0.01a</t>
  </si>
  <si>
    <t>0.30±0.03a</t>
  </si>
  <si>
    <t>0.92±0.24b</t>
  </si>
  <si>
    <t>GH</t>
  </si>
  <si>
    <t>0.72±0.12b</t>
  </si>
  <si>
    <t>25.06±2.38b</t>
  </si>
  <si>
    <t>15.82±1.97a</t>
  </si>
  <si>
    <t>9.24±1.62c</t>
  </si>
  <si>
    <t>0.73±0.05a</t>
  </si>
  <si>
    <t>HT2</t>
  </si>
  <si>
    <t>8.76±2.62a</t>
  </si>
  <si>
    <t>0.76±0.27a</t>
  </si>
  <si>
    <t>406.50±123.79b</t>
  </si>
  <si>
    <t>554.69±402.70b</t>
  </si>
  <si>
    <t>6744.44±1760.76a</t>
  </si>
  <si>
    <t>503.06±135.12b</t>
  </si>
  <si>
    <t>865.00±873.06b</t>
  </si>
  <si>
    <t>14.56±4.54b</t>
  </si>
  <si>
    <t>117.56±12.65a</t>
  </si>
  <si>
    <t>204.13±35.12ab</t>
  </si>
  <si>
    <t>3.25±0.88b</t>
  </si>
  <si>
    <t>8.41±0.51b</t>
  </si>
  <si>
    <t>7.42±0.17a</t>
  </si>
  <si>
    <t>1.71±1.38a</t>
  </si>
  <si>
    <t>28.34±6.78ab</t>
  </si>
  <si>
    <t>11.12±2.09b</t>
  </si>
  <si>
    <t>60.55±4.94ab</t>
  </si>
  <si>
    <t>65.00±19.11a</t>
  </si>
  <si>
    <t>0.05±0.04a</t>
  </si>
  <si>
    <t>0.24±0.03b</t>
  </si>
  <si>
    <t>0.82±0.05b</t>
  </si>
  <si>
    <t>HT7</t>
  </si>
  <si>
    <t>0.68±0.12b</t>
  </si>
  <si>
    <t>26.17±2.70b</t>
  </si>
  <si>
    <t>14.85±2.27a</t>
  </si>
  <si>
    <t>11.31±1.11b</t>
  </si>
  <si>
    <t>0.74±0.04a</t>
  </si>
  <si>
    <t>Field</t>
  </si>
  <si>
    <t>2.73±0.85b</t>
  </si>
  <si>
    <t>0.21±0.04b</t>
  </si>
  <si>
    <t>12.67±3.06c</t>
  </si>
  <si>
    <t>144.17±16.16b</t>
  </si>
  <si>
    <t>900.17±67.05b</t>
  </si>
  <si>
    <t>155.17±26.89c</t>
  </si>
  <si>
    <t>22.67±4.19b</t>
  </si>
  <si>
    <t>2.17±0.29c</t>
  </si>
  <si>
    <t>48.17±8.52b</t>
  </si>
  <si>
    <t>153±53.31b</t>
  </si>
  <si>
    <t>2.03±1.29b</t>
  </si>
  <si>
    <t>4.83±0.31c</t>
  </si>
  <si>
    <t>5.82±0.13c</t>
  </si>
  <si>
    <t>81.31±27.16a</t>
  </si>
  <si>
    <t>19.35±9.55b</t>
  </si>
  <si>
    <t>17.37±1.47a</t>
  </si>
  <si>
    <t>64.38±6.93ab</t>
  </si>
  <si>
    <t>67.61±17.83a</t>
  </si>
  <si>
    <t>0.02±0.02a</t>
  </si>
  <si>
    <t>0.12±0.02a</t>
  </si>
  <si>
    <t>0.29±0.02a</t>
  </si>
  <si>
    <t>1.39±0.12a</t>
  </si>
  <si>
    <t>1.16±0.19a</t>
  </si>
  <si>
    <t>0.56±0.07b</t>
  </si>
  <si>
    <t>Natvie</t>
  </si>
  <si>
    <t>2.39±0.65b</t>
  </si>
  <si>
    <t>0.23±0.06b</t>
  </si>
  <si>
    <t>23.63±14.39c</t>
  </si>
  <si>
    <t>79.25±22.99b</t>
  </si>
  <si>
    <t>568.00±70.42b</t>
  </si>
  <si>
    <t>124.88±51.65c</t>
  </si>
  <si>
    <t>26.5±4.06b</t>
  </si>
  <si>
    <t>4.00±1.35c</t>
  </si>
  <si>
    <t>98.50±40.30a</t>
  </si>
  <si>
    <t>228.00±86.21ab</t>
  </si>
  <si>
    <t>1.68±0.56b</t>
  </si>
  <si>
    <t>5.30±1.11c</t>
  </si>
  <si>
    <t>5.91±0.56c</t>
  </si>
  <si>
    <t>61.93±9.92a</t>
  </si>
  <si>
    <t>22.36±2.03ab</t>
  </si>
  <si>
    <t>10.96±2.70b</t>
  </si>
  <si>
    <t>66.69±1.28a</t>
  </si>
  <si>
    <t>66.44±26.84a</t>
  </si>
  <si>
    <t>0.01±0.02a</t>
  </si>
  <si>
    <t>0.12±0.01a</t>
  </si>
  <si>
    <t>0.34±0.04a</t>
  </si>
  <si>
    <t>1.34±0.15a</t>
  </si>
  <si>
    <t>1.12±0.04a</t>
  </si>
  <si>
    <t>31.52±2.17a</t>
  </si>
  <si>
    <t>16.90±1.52a</t>
  </si>
  <si>
    <t>14.61±2.42a</t>
  </si>
  <si>
    <t>0.58±0.01b</t>
  </si>
  <si>
    <t>5-10cm</t>
  </si>
  <si>
    <t>7.56±2.54a</t>
  </si>
  <si>
    <t>0.69±0.26a</t>
  </si>
  <si>
    <t>676±142.02a</t>
  </si>
  <si>
    <t>343.4±120.06a</t>
  </si>
  <si>
    <t>6327.67±1620.80a</t>
  </si>
  <si>
    <t>471.42±147.52a</t>
  </si>
  <si>
    <t>352.67±280.65a</t>
  </si>
  <si>
    <t>28.58±4.36a</t>
  </si>
  <si>
    <t>98.42±34.41a</t>
  </si>
  <si>
    <t>277.33±68.46a</t>
  </si>
  <si>
    <t>8.96±3.05a</t>
  </si>
  <si>
    <t>8.87±1.48a</t>
  </si>
  <si>
    <t>7.21±0.22b</t>
  </si>
  <si>
    <t>388.60±442.63a</t>
  </si>
  <si>
    <t>31.00±8.91a</t>
  </si>
  <si>
    <t>12.49±2.50b</t>
  </si>
  <si>
    <t>56.49±6.89c</t>
  </si>
  <si>
    <t>41.42±12.33b</t>
  </si>
  <si>
    <t>0.04±0.07a</t>
  </si>
  <si>
    <t>0.91±0.13b</t>
  </si>
  <si>
    <t>30.08±2.47a</t>
  </si>
  <si>
    <t>19.71±1.91a</t>
  </si>
  <si>
    <t>10.37±1.77c</t>
  </si>
  <si>
    <t>0.66±0.47a</t>
  </si>
  <si>
    <t>6.99±2.82a</t>
  </si>
  <si>
    <t>0.55±0.24ab</t>
  </si>
  <si>
    <t>316.75±160.67b</t>
  </si>
  <si>
    <t>94.38±85.61b</t>
  </si>
  <si>
    <t>5936.81±1829.67a</t>
  </si>
  <si>
    <t>315.88±120.49a</t>
  </si>
  <si>
    <t>186.31±262.19a</t>
  </si>
  <si>
    <t>11.50±4.11b</t>
  </si>
  <si>
    <t>109.81±14.44a</t>
  </si>
  <si>
    <t>249.81±33.25a</t>
  </si>
  <si>
    <t>3.69±0.82b</t>
  </si>
  <si>
    <t>7.28±0.94a</t>
  </si>
  <si>
    <t>7.92±0.35a</t>
  </si>
  <si>
    <t>289.04±124.92a</t>
  </si>
  <si>
    <t>27.06±11.85ab</t>
  </si>
  <si>
    <t>11.64±3.20b</t>
  </si>
  <si>
    <t>61.28±9.48bc</t>
  </si>
  <si>
    <t>65.14±19.62a</t>
  </si>
  <si>
    <t>0.87±0.12b</t>
  </si>
  <si>
    <t>28.61±3.53a</t>
  </si>
  <si>
    <t>15.96±2.77b</t>
  </si>
  <si>
    <t>12.65±1.03b</t>
  </si>
  <si>
    <t>0.67±0.44a</t>
  </si>
  <si>
    <t>1.57±0.39b</t>
  </si>
  <si>
    <t>0.25±0.16bc</t>
  </si>
  <si>
    <t>8.67±2.02c</t>
  </si>
  <si>
    <t>90.33±13.32b</t>
  </si>
  <si>
    <t>859.67±72.48b</t>
  </si>
  <si>
    <t>112.67±16.26b</t>
  </si>
  <si>
    <t>19.17±1.76a</t>
  </si>
  <si>
    <t>1.50±0.50c</t>
  </si>
  <si>
    <t>36.67±4.31b</t>
  </si>
  <si>
    <t>117.00±48.14b</t>
  </si>
  <si>
    <t>1.41±0.67b</t>
  </si>
  <si>
    <t>4.12±0.17b</t>
  </si>
  <si>
    <t>5.78±0.21c</t>
  </si>
  <si>
    <t>77.55±23.37a</t>
  </si>
  <si>
    <t>17.04±6.73bc</t>
  </si>
  <si>
    <t>16.43±1.22a</t>
  </si>
  <si>
    <t>66.52±5.64ab</t>
  </si>
  <si>
    <t>64.37±17.06a</t>
  </si>
  <si>
    <t>0.02±0.03a</t>
  </si>
  <si>
    <t>1.33±0.16a</t>
  </si>
  <si>
    <t>29.95±4.49a</t>
  </si>
  <si>
    <t>19.07±3.33a</t>
  </si>
  <si>
    <t>10.87±1.53c</t>
  </si>
  <si>
    <t>0.50±0.06b</t>
  </si>
  <si>
    <t>1.42±0.58b</t>
  </si>
  <si>
    <t>0.15±0.06c</t>
  </si>
  <si>
    <t>13.13±10.42c</t>
  </si>
  <si>
    <t>31.75±12.82b</t>
  </si>
  <si>
    <t>489.75±88.92b</t>
  </si>
  <si>
    <t>93.50±42.16b</t>
  </si>
  <si>
    <t>20.38±1.93a</t>
  </si>
  <si>
    <t>2.63±1.03c</t>
  </si>
  <si>
    <t>95.45±37.00a</t>
  </si>
  <si>
    <t>172.88±22.00b</t>
  </si>
  <si>
    <t>1.51±0.29b</t>
  </si>
  <si>
    <t>5.14±1.41b</t>
  </si>
  <si>
    <t>6.93±0.82c</t>
  </si>
  <si>
    <t>39.21±11.09a</t>
  </si>
  <si>
    <t>13.86±4.63c</t>
  </si>
  <si>
    <t>13.39±0.86b</t>
  </si>
  <si>
    <t>73.55±4.34a</t>
  </si>
  <si>
    <t>75.86±12.32a</t>
  </si>
  <si>
    <t>0.01±0.01a</t>
  </si>
  <si>
    <t>1.38±0.10a</t>
  </si>
  <si>
    <t>29.41±1.47a</t>
  </si>
  <si>
    <t>13.95±1.76b</t>
  </si>
  <si>
    <t>15.46±1.51a</t>
  </si>
  <si>
    <t>0.48±0.04b</t>
  </si>
  <si>
    <t>10-15cm</t>
  </si>
  <si>
    <t>0-10cm</t>
  </si>
  <si>
    <t>4.42±1.86a</t>
  </si>
  <si>
    <t>0.42±0.17a</t>
  </si>
  <si>
    <t>459.83±233.16a</t>
  </si>
  <si>
    <t>339.75±284.94a</t>
  </si>
  <si>
    <t>4490.17±1573.34a</t>
  </si>
  <si>
    <t>346.08±99.49a</t>
  </si>
  <si>
    <t>134.33±74.62a</t>
  </si>
  <si>
    <t>20.33±9.87a</t>
  </si>
  <si>
    <t>76.08±32.38ab</t>
  </si>
  <si>
    <t>249.42±67.95a</t>
  </si>
  <si>
    <t>8.01±3.62a</t>
  </si>
  <si>
    <t>7.17±1.71a</t>
  </si>
  <si>
    <t>7.3±0.18b</t>
  </si>
  <si>
    <t>457.52±343.47a</t>
  </si>
  <si>
    <t>29.56±10.65a</t>
  </si>
  <si>
    <t>13.13±2.40b</t>
  </si>
  <si>
    <t>57.30±8.36b</t>
  </si>
  <si>
    <t>42.93±9.85b</t>
  </si>
  <si>
    <t>0.81±0.11b</t>
  </si>
  <si>
    <t>27.57±1.89ab</t>
  </si>
  <si>
    <t>17.77±1.72a</t>
  </si>
  <si>
    <t>9.80±1.05c</t>
  </si>
  <si>
    <t>0.69±0.04a</t>
  </si>
  <si>
    <t>4.29±1.42a</t>
  </si>
  <si>
    <t>0.33±0.12a</t>
  </si>
  <si>
    <t>176.94±70.78b</t>
  </si>
  <si>
    <t>40.19±21.70b</t>
  </si>
  <si>
    <t>4185.31±912.85a</t>
  </si>
  <si>
    <t>202.50±51.25b</t>
  </si>
  <si>
    <t>50.25±21.81b</t>
  </si>
  <si>
    <t>7.19±2.15b</t>
  </si>
  <si>
    <t>98.31±17.55a</t>
  </si>
  <si>
    <t>274.06±36.02a</t>
  </si>
  <si>
    <t>3.24±0.59b</t>
  </si>
  <si>
    <t>6.47±0.87a</t>
  </si>
  <si>
    <t>7.95±0.17a</t>
  </si>
  <si>
    <t>175.36±101.95a</t>
  </si>
  <si>
    <t>21.96±9.23ab</t>
  </si>
  <si>
    <t>13.22±4.53b</t>
  </si>
  <si>
    <t>64.84±7.02a</t>
  </si>
  <si>
    <t>61.97±16.66a</t>
  </si>
  <si>
    <t>0.78±0.09b</t>
  </si>
  <si>
    <t>27.39±2.40b</t>
  </si>
  <si>
    <t>15.41±1.90a</t>
  </si>
  <si>
    <t>11.98±0.83b</t>
  </si>
  <si>
    <t>0.71±0.03a</t>
  </si>
  <si>
    <t>1.01±0.21b</t>
  </si>
  <si>
    <t>0.13±0.04b</t>
  </si>
  <si>
    <t>6.33±1.76b</t>
  </si>
  <si>
    <t>56.17±16.26b</t>
  </si>
  <si>
    <t>865.33±51.29b</t>
  </si>
  <si>
    <t>90.00±12.26c</t>
  </si>
  <si>
    <t>16.33±2.02b</t>
  </si>
  <si>
    <t>1.00±0.50b</t>
  </si>
  <si>
    <t>30.83±6.79b</t>
  </si>
  <si>
    <t>78.00±8.66b</t>
  </si>
  <si>
    <t>0.86±0.23b</t>
  </si>
  <si>
    <t>3.92±0.55b</t>
  </si>
  <si>
    <t>5.99±0.42c</t>
  </si>
  <si>
    <t>33.83±0.30a</t>
  </si>
  <si>
    <t>9.85±5.54c</t>
  </si>
  <si>
    <t>18.33±0.79a</t>
  </si>
  <si>
    <t>71.83±5.47a</t>
  </si>
  <si>
    <t>61.80±14.24a</t>
  </si>
  <si>
    <t>1.24±0.13a</t>
  </si>
  <si>
    <t>0.53±0.05b</t>
  </si>
  <si>
    <t>0.93±0.33b</t>
  </si>
  <si>
    <t>0.10±0.03b</t>
  </si>
  <si>
    <t>6.63±4.21b</t>
  </si>
  <si>
    <t>23.13±12.39b</t>
  </si>
  <si>
    <t>500.50±107.76b</t>
  </si>
  <si>
    <t>108.00±47.54c</t>
  </si>
  <si>
    <t>17.75±1.44b</t>
  </si>
  <si>
    <t>2.00±1.68b</t>
  </si>
  <si>
    <t>87.38±70.16a</t>
  </si>
  <si>
    <t>124.50±33.24b</t>
  </si>
  <si>
    <t>1.07±0.33b</t>
  </si>
  <si>
    <t>3.98±0.54b</t>
  </si>
  <si>
    <t>5.91±0.27c</t>
  </si>
  <si>
    <t>31.53±5.06a</t>
  </si>
  <si>
    <t>17.42±5.02bc</t>
  </si>
  <si>
    <t>12.13±2.26b</t>
  </si>
  <si>
    <t>70.45±4.13a</t>
  </si>
  <si>
    <t>63.22±14.10a</t>
  </si>
  <si>
    <t>1.25±0.06a</t>
  </si>
  <si>
    <t>30.46±1.16a</t>
  </si>
  <si>
    <t>15.43±1.59a</t>
  </si>
  <si>
    <t>15.04±1.64a</t>
  </si>
  <si>
    <t>0.53±0.02b</t>
  </si>
  <si>
    <t>0-15cm</t>
  </si>
  <si>
    <t>7.05±2.05a</t>
  </si>
  <si>
    <t>0.68±0.25a</t>
  </si>
  <si>
    <t>617.42±144.81a</t>
  </si>
  <si>
    <t>735.97±406.17a</t>
  </si>
  <si>
    <t>6394.39±1570.92a</t>
  </si>
  <si>
    <t>549.86±170.62a</t>
  </si>
  <si>
    <t>839.33±241.27a</t>
  </si>
  <si>
    <t>26.42±3.79a</t>
  </si>
  <si>
    <t>96.86±32.92a</t>
  </si>
  <si>
    <t>257.11±49.55a</t>
  </si>
  <si>
    <t>8.17±1.88a</t>
  </si>
  <si>
    <t>8.58±1.35a</t>
  </si>
  <si>
    <t>7.22±0.17b</t>
  </si>
  <si>
    <t>649.47±867.27a</t>
  </si>
  <si>
    <t>28.21±7.88a</t>
  </si>
  <si>
    <t>13.24±2.66b</t>
  </si>
  <si>
    <t>58.54±5.65c</t>
  </si>
  <si>
    <t>39.83±11.20b</t>
  </si>
  <si>
    <t>6.81±2.31a</t>
  </si>
  <si>
    <t>0.56±0.21a</t>
  </si>
  <si>
    <t>300.06±113.24b</t>
  </si>
  <si>
    <t>226.54±160.98b</t>
  </si>
  <si>
    <t>5622.19±1405.38a</t>
  </si>
  <si>
    <t>340.48±96.45b</t>
  </si>
  <si>
    <t>367.19±366.44b</t>
  </si>
  <si>
    <t>11.08±3.39b</t>
  </si>
  <si>
    <t>108.56±13.95a</t>
  </si>
  <si>
    <t>242.67±26.39a</t>
  </si>
  <si>
    <t>3.39±0.73b</t>
  </si>
  <si>
    <t>7.38±0.33b</t>
  </si>
  <si>
    <t>7.8±0.19a</t>
  </si>
  <si>
    <t>162.94±78.23a</t>
  </si>
  <si>
    <t>24.02±6.93ab</t>
  </si>
  <si>
    <t>12.34±2.58b</t>
  </si>
  <si>
    <t>63.65±5.26b</t>
  </si>
  <si>
    <t>65.07±16.16a</t>
  </si>
  <si>
    <t>1.77±0.23b</t>
  </si>
  <si>
    <t>0.20±0.07b</t>
  </si>
  <si>
    <t>9.22±1.70c</t>
  </si>
  <si>
    <t>97.00±7.80b</t>
  </si>
  <si>
    <t>875.06±63.35b</t>
  </si>
  <si>
    <t>119.28±17.33c</t>
  </si>
  <si>
    <t>19.39±2.58b</t>
  </si>
  <si>
    <t>1.56±0.42c</t>
  </si>
  <si>
    <t>38.56±2.95b</t>
  </si>
  <si>
    <t>116.00±32.49c</t>
  </si>
  <si>
    <t>1.43±0.36c</t>
  </si>
  <si>
    <t>4.29±0.13c</t>
  </si>
  <si>
    <t>5.84±0.05c</t>
  </si>
  <si>
    <t>69.60±11.56a</t>
  </si>
  <si>
    <t>15.70±4.77c</t>
  </si>
  <si>
    <t>17.26±0.79a</t>
  </si>
  <si>
    <t>67.34±3.94ab</t>
  </si>
  <si>
    <t>64.59±14.76a</t>
  </si>
  <si>
    <t>1.58±0.33b</t>
  </si>
  <si>
    <t>0.16±0.02b</t>
  </si>
  <si>
    <t>14.46±8.76c</t>
  </si>
  <si>
    <t>44.79±11.91b</t>
  </si>
  <si>
    <t>519.42±61.28b</t>
  </si>
  <si>
    <t>108.79±41.06c</t>
  </si>
  <si>
    <t>21.54±1.84b</t>
  </si>
  <si>
    <t>2.88±0.88c</t>
  </si>
  <si>
    <t>97.42±51.66a</t>
  </si>
  <si>
    <t>175.13±14.40b</t>
  </si>
  <si>
    <t>1.42±0.11c</t>
  </si>
  <si>
    <t>4.80±0.47c</t>
  </si>
  <si>
    <t>5.86±0.30c</t>
  </si>
  <si>
    <t>43.81±1.90a</t>
  </si>
  <si>
    <t>17.60±4.03bc</t>
  </si>
  <si>
    <t>12.09±1.75b</t>
  </si>
  <si>
    <t>70.50±3.41a</t>
  </si>
  <si>
    <t>71.15±17.32a</t>
  </si>
  <si>
    <t>土壤含水率</t>
  </si>
  <si>
    <t>D</t>
  </si>
  <si>
    <t>0.28±0.06a</t>
  </si>
  <si>
    <t>2.71±0.04a</t>
  </si>
  <si>
    <t>29.35±6.85a</t>
  </si>
  <si>
    <t>12.66±2.21b</t>
  </si>
  <si>
    <t>38.06±11.85b</t>
  </si>
  <si>
    <t>0.08±0.10a</t>
  </si>
  <si>
    <t>0.20±0.06b</t>
  </si>
  <si>
    <t>2.70±0.03a</t>
  </si>
  <si>
    <t>27.47±5.61a</t>
  </si>
  <si>
    <t>11.56±2.19b</t>
  </si>
  <si>
    <t>0.04±0.02a</t>
  </si>
  <si>
    <t>0.22±0.03b</t>
  </si>
  <si>
    <t>2.71±0.06a</t>
  </si>
  <si>
    <t>17.57±5.56b</t>
  </si>
  <si>
    <t>17.04±1.22a</t>
  </si>
  <si>
    <t>65.99±16.26a</t>
  </si>
  <si>
    <t>0.09±0.12a</t>
  </si>
  <si>
    <t>0.24±0.04ab</t>
  </si>
  <si>
    <t>2.69±0.05a</t>
  </si>
  <si>
    <t>17.93±2.15b</t>
  </si>
  <si>
    <t>12.32±1.19b</t>
  </si>
  <si>
    <t>*</t>
  </si>
  <si>
    <t>0.28±0.05a</t>
  </si>
  <si>
    <t>2.71±0.05a</t>
  </si>
  <si>
    <t>0.23±0.06ab</t>
  </si>
  <si>
    <t>0.21±0.06b</t>
  </si>
  <si>
    <t>2.75±0.01a</t>
  </si>
  <si>
    <t>画图用数据</t>
  </si>
  <si>
    <t>0.22±0.06b</t>
  </si>
  <si>
    <t>误差</t>
  </si>
  <si>
    <t>0.23±0.04a</t>
  </si>
  <si>
    <t>2.72±0.05a</t>
  </si>
  <si>
    <t>Native 1</t>
  </si>
  <si>
    <t>0.21±0.04a</t>
  </si>
  <si>
    <t>2.72±0.04a</t>
  </si>
  <si>
    <t>0.16±0.01b</t>
  </si>
  <si>
    <t>2.72±0.06a</t>
  </si>
  <si>
    <t>0.18±0.02b</t>
  </si>
  <si>
    <t>2.72±0.03a</t>
  </si>
  <si>
    <t>Native 2</t>
  </si>
  <si>
    <t>0.26±0.04a</t>
  </si>
  <si>
    <t>0.21±0.05b</t>
  </si>
  <si>
    <t>2.71±0.03a</t>
  </si>
  <si>
    <t>0.19±0.03b</t>
  </si>
  <si>
    <t>2.73±0.03a</t>
  </si>
  <si>
    <t>0.21±0.03b</t>
  </si>
  <si>
    <t>LSD法：</t>
  </si>
  <si>
    <t>显著性小于0.05记为一</t>
  </si>
  <si>
    <t>小于0.01记为二</t>
  </si>
  <si>
    <t>小于0.001记为三</t>
  </si>
  <si>
    <t>多重比较</t>
  </si>
  <si>
    <t>因变量</t>
  </si>
  <si>
    <t>(I) 处理1</t>
  </si>
  <si>
    <t>(J) 处理1</t>
  </si>
  <si>
    <t>平均值差值 (I-J)</t>
  </si>
  <si>
    <t>标准 错误</t>
  </si>
  <si>
    <t>显著性</t>
  </si>
  <si>
    <t>LSD</t>
  </si>
  <si>
    <t>6.44500*</t>
  </si>
  <si>
    <t>三</t>
  </si>
  <si>
    <t>6.78667*</t>
  </si>
  <si>
    <t>6.03208*</t>
  </si>
  <si>
    <t>6.37375*</t>
  </si>
  <si>
    <t>-6.44500*</t>
  </si>
  <si>
    <t>-6.03208*</t>
  </si>
  <si>
    <t>-6.78667*</t>
  </si>
  <si>
    <t>-6.37375*</t>
  </si>
  <si>
    <t>TN</t>
  </si>
  <si>
    <t>.71167*</t>
  </si>
  <si>
    <t>二</t>
  </si>
  <si>
    <t>.69750*</t>
  </si>
  <si>
    <t>.54792*</t>
  </si>
  <si>
    <t>.53375*</t>
  </si>
  <si>
    <t>-.71167*</t>
  </si>
  <si>
    <t>-.54792*</t>
  </si>
  <si>
    <t>-.69750*</t>
  </si>
  <si>
    <t>-.53375*</t>
  </si>
  <si>
    <t>309.91667*</t>
  </si>
  <si>
    <t>703.75000*</t>
  </si>
  <si>
    <t>692.79167*</t>
  </si>
  <si>
    <t>-309.91667*</t>
  </si>
  <si>
    <t>393.83333*</t>
  </si>
  <si>
    <t>382.87500*</t>
  </si>
  <si>
    <t>-703.75000*</t>
  </si>
  <si>
    <t>-393.83333*</t>
  </si>
  <si>
    <t>-692.79167*</t>
  </si>
  <si>
    <t>-382.87500*</t>
  </si>
  <si>
    <t>823.97917*</t>
  </si>
  <si>
    <t>1224.50000*</t>
  </si>
  <si>
    <t>1289.41667*</t>
  </si>
  <si>
    <t>-823.97917*</t>
  </si>
  <si>
    <t>-1224.50000*</t>
  </si>
  <si>
    <t>9.69200*</t>
  </si>
  <si>
    <t>一</t>
  </si>
  <si>
    <t>-1289.41667*</t>
  </si>
  <si>
    <t>8.99473*</t>
  </si>
  <si>
    <t>Microbial types</t>
  </si>
  <si>
    <t>Treatment</t>
  </si>
  <si>
    <t>Abundance index</t>
  </si>
  <si>
    <t>Diversity index</t>
  </si>
  <si>
    <r>
      <rPr>
        <sz val="8"/>
        <color rgb="FF000000"/>
        <rFont val="Times New Roman"/>
        <family val="1"/>
      </rPr>
      <t>Good’s coverage</t>
    </r>
    <r>
      <rPr>
        <sz val="8"/>
        <color rgb="FF000000"/>
        <rFont val="SimSun"/>
        <charset val="134"/>
      </rPr>
      <t>（</t>
    </r>
    <r>
      <rPr>
        <sz val="8"/>
        <color rgb="FF000000"/>
        <rFont val="Times New Roman"/>
        <family val="1"/>
      </rPr>
      <t>%</t>
    </r>
    <r>
      <rPr>
        <sz val="8"/>
        <color rgb="FF000000"/>
        <rFont val="SimSun"/>
        <charset val="134"/>
      </rPr>
      <t>）</t>
    </r>
  </si>
  <si>
    <t>-9.69200*</t>
  </si>
  <si>
    <t>Sobs</t>
  </si>
  <si>
    <t>Chao1</t>
  </si>
  <si>
    <t>ACE</t>
  </si>
  <si>
    <t>Shannon</t>
  </si>
  <si>
    <t>Simpson</t>
  </si>
  <si>
    <t>-8.99473*</t>
  </si>
  <si>
    <t>Bacteria</t>
  </si>
  <si>
    <t>CK</t>
  </si>
  <si>
    <t>2257.67±</t>
  </si>
  <si>
    <t>2615.18±</t>
  </si>
  <si>
    <t>2711.26±</t>
  </si>
  <si>
    <t>8.85±</t>
  </si>
  <si>
    <t>0.99±</t>
  </si>
  <si>
    <t>99.17±</t>
  </si>
  <si>
    <t>7465.16667*</t>
  </si>
  <si>
    <t>234.83ABa</t>
  </si>
  <si>
    <t>233.19Aa</t>
  </si>
  <si>
    <t>201.90ABa</t>
  </si>
  <si>
    <t>0.17Ba</t>
  </si>
  <si>
    <t>0.01Aa</t>
  </si>
  <si>
    <t>7797.33333*</t>
  </si>
  <si>
    <t>C</t>
  </si>
  <si>
    <t>2190.67±</t>
  </si>
  <si>
    <t>2586.00±</t>
  </si>
  <si>
    <t>2629.54±</t>
  </si>
  <si>
    <t>8.92±</t>
  </si>
  <si>
    <t>99.06±</t>
  </si>
  <si>
    <t>188.11B</t>
  </si>
  <si>
    <t>158.37Aa</t>
  </si>
  <si>
    <t>164.17Ba</t>
  </si>
  <si>
    <t>0.28ABa</t>
  </si>
  <si>
    <t>5844.27083*</t>
  </si>
  <si>
    <t>CO</t>
  </si>
  <si>
    <t>2385.33±</t>
  </si>
  <si>
    <t>2773.97±</t>
  </si>
  <si>
    <t>2808.90±</t>
  </si>
  <si>
    <t>8.91±</t>
  </si>
  <si>
    <t>99.18±</t>
  </si>
  <si>
    <t>6176.43750*</t>
  </si>
  <si>
    <t>176.62ABa</t>
  </si>
  <si>
    <t>183.38Aa</t>
  </si>
  <si>
    <t>179.77ABa</t>
  </si>
  <si>
    <t>0.18ABa</t>
  </si>
  <si>
    <t>-7465.16667*</t>
  </si>
  <si>
    <t>-4.97637*</t>
  </si>
  <si>
    <t>O</t>
  </si>
  <si>
    <t>2552.00±</t>
  </si>
  <si>
    <t>2935.74±</t>
  </si>
  <si>
    <t>2989.63±</t>
  </si>
  <si>
    <t>9.00±</t>
  </si>
  <si>
    <t>99.22±</t>
  </si>
  <si>
    <t>-5844.27083*</t>
  </si>
  <si>
    <t>191.63ABa</t>
  </si>
  <si>
    <t>160.87Aa</t>
  </si>
  <si>
    <t>134.48ABa</t>
  </si>
  <si>
    <t>0.31ABa</t>
  </si>
  <si>
    <t>Native</t>
  </si>
  <si>
    <t>2604.80±</t>
  </si>
  <si>
    <t>2928.80±</t>
  </si>
  <si>
    <t>3012.03±</t>
  </si>
  <si>
    <t>9.40±</t>
  </si>
  <si>
    <t>99.07±</t>
  </si>
  <si>
    <t>-7797.33333*</t>
  </si>
  <si>
    <t>-6.24780*</t>
  </si>
  <si>
    <t>116.56A</t>
  </si>
  <si>
    <t>95.02A</t>
  </si>
  <si>
    <t>118.18A</t>
  </si>
  <si>
    <t>0.15A</t>
  </si>
  <si>
    <t>0.01A</t>
  </si>
  <si>
    <t>-6176.43750*</t>
  </si>
  <si>
    <t>Fungi</t>
  </si>
  <si>
    <t>454.33±</t>
  </si>
  <si>
    <t>582.12±</t>
  </si>
  <si>
    <t>587.29±</t>
  </si>
  <si>
    <t>3.09±</t>
  </si>
  <si>
    <t>0.65±</t>
  </si>
  <si>
    <t>99.89±</t>
  </si>
  <si>
    <t>4.97637*</t>
  </si>
  <si>
    <t>115.31ABa</t>
  </si>
  <si>
    <t>159.68ABa</t>
  </si>
  <si>
    <t>167.61ABa</t>
  </si>
  <si>
    <t>1.02Aa</t>
  </si>
  <si>
    <t>0.19Aa</t>
  </si>
  <si>
    <t>329.02083*</t>
  </si>
  <si>
    <t>6.24780*</t>
  </si>
  <si>
    <t>432.67±</t>
  </si>
  <si>
    <t>555.45±</t>
  </si>
  <si>
    <t>543.77±</t>
  </si>
  <si>
    <t>3.05±</t>
  </si>
  <si>
    <t>0.59±</t>
  </si>
  <si>
    <t>99.91±</t>
  </si>
  <si>
    <t>676.91667*</t>
  </si>
  <si>
    <t>6.40780*</t>
  </si>
  <si>
    <t>88.94Ba</t>
  </si>
  <si>
    <t>160.05ABa</t>
  </si>
  <si>
    <t>154.03ABa</t>
  </si>
  <si>
    <t>1.16Aa</t>
  </si>
  <si>
    <t>0.21Aa</t>
  </si>
  <si>
    <t>707.20833*</t>
  </si>
  <si>
    <t>388.00±</t>
  </si>
  <si>
    <t>485.87±</t>
  </si>
  <si>
    <t>482.37±</t>
  </si>
  <si>
    <t>3.21±</t>
  </si>
  <si>
    <t>0.74±</t>
  </si>
  <si>
    <t>-329.02083*</t>
  </si>
  <si>
    <t>85.44Ba</t>
  </si>
  <si>
    <t>116.56Ba</t>
  </si>
  <si>
    <t>108.92Ba</t>
  </si>
  <si>
    <t>0.70Aa</t>
  </si>
  <si>
    <t>0.14Aa</t>
  </si>
  <si>
    <t>347.89583*</t>
  </si>
  <si>
    <t>-6.40780*</t>
  </si>
  <si>
    <t>416.67±</t>
  </si>
  <si>
    <t>514.12±</t>
  </si>
  <si>
    <t>500.4±</t>
  </si>
  <si>
    <t>3.55±</t>
  </si>
  <si>
    <t>0.77±</t>
  </si>
  <si>
    <t>99.92±</t>
  </si>
  <si>
    <t>378.18750*</t>
  </si>
  <si>
    <t>53.93Ba</t>
  </si>
  <si>
    <t>108.66ABa</t>
  </si>
  <si>
    <t>94.09ABa</t>
  </si>
  <si>
    <t>0.82Aa</t>
  </si>
  <si>
    <t>0.11Aa</t>
  </si>
  <si>
    <t>-676.91667*</t>
  </si>
  <si>
    <t>643.20±</t>
  </si>
  <si>
    <t>769.88±</t>
  </si>
  <si>
    <t>756.72±</t>
  </si>
  <si>
    <t>4.87±</t>
  </si>
  <si>
    <t>0.87±</t>
  </si>
  <si>
    <t>-347.89583*</t>
  </si>
  <si>
    <t>-8.13929*</t>
  </si>
  <si>
    <t>74.98A</t>
  </si>
  <si>
    <t>70.37A</t>
  </si>
  <si>
    <t>67.87A</t>
  </si>
  <si>
    <t>0.99A</t>
  </si>
  <si>
    <t>0.14A</t>
  </si>
  <si>
    <t>-707.20833*</t>
  </si>
  <si>
    <t>-378.18750*</t>
  </si>
  <si>
    <t>1166.00000*</t>
  </si>
  <si>
    <t>2008.33333*</t>
  </si>
  <si>
    <t>2004.50000*</t>
  </si>
  <si>
    <t>8.13929*</t>
  </si>
  <si>
    <t>-1166.00000*</t>
  </si>
  <si>
    <t xml:space="preserve">因变量:   WSA </t>
  </si>
  <si>
    <t>-2008.33333*</t>
  </si>
  <si>
    <t>-29.16039*</t>
  </si>
  <si>
    <t>-2004.50000*</t>
  </si>
  <si>
    <t>-31.76118*</t>
  </si>
  <si>
    <t>-30.58893*</t>
  </si>
  <si>
    <t>29.16039*</t>
  </si>
  <si>
    <t>15.77083*</t>
  </si>
  <si>
    <t>28.16667*</t>
  </si>
  <si>
    <t>26.33333*</t>
  </si>
  <si>
    <t>31.76118*</t>
  </si>
  <si>
    <t>-15.77083*</t>
  </si>
  <si>
    <t>12.39583*</t>
  </si>
  <si>
    <t>10.56250*</t>
  </si>
  <si>
    <t>30.58893*</t>
  </si>
  <si>
    <t>-28.16667*</t>
  </si>
  <si>
    <t>-12.39583*</t>
  </si>
  <si>
    <t xml:space="preserve">因变量:   Ksat </t>
  </si>
  <si>
    <t>-26.33333*</t>
  </si>
  <si>
    <t>-10.56250*</t>
  </si>
  <si>
    <t>.09542*</t>
  </si>
  <si>
    <t>.12850*</t>
  </si>
  <si>
    <t>67.91667*</t>
  </si>
  <si>
    <t>.13112*</t>
  </si>
  <si>
    <t>-.09542*</t>
  </si>
  <si>
    <t>69.39583*</t>
  </si>
  <si>
    <t>-.12850*</t>
  </si>
  <si>
    <t>-67.91667*</t>
  </si>
  <si>
    <t>-69.39583*</t>
  </si>
  <si>
    <t>-50.33333*</t>
  </si>
  <si>
    <t>-.13112*</t>
  </si>
  <si>
    <t>50.33333*</t>
  </si>
  <si>
    <t xml:space="preserve">因变量:   AWC </t>
  </si>
  <si>
    <t>91.58333*</t>
  </si>
  <si>
    <t>-91.58333*</t>
  </si>
  <si>
    <t>4.30188*</t>
  </si>
  <si>
    <t>5.51750*</t>
  </si>
  <si>
    <t>5.87000*</t>
  </si>
  <si>
    <t>-4.30188*</t>
  </si>
  <si>
    <t>.05600*</t>
  </si>
  <si>
    <t>-5.51750*</t>
  </si>
  <si>
    <t>-.05600*</t>
  </si>
  <si>
    <t>-.04933*</t>
  </si>
  <si>
    <t>-5.87000*</t>
  </si>
  <si>
    <t>-.09933*</t>
  </si>
  <si>
    <t>.04933*</t>
  </si>
  <si>
    <t>1.28771*</t>
  </si>
  <si>
    <t>4.86667*</t>
  </si>
  <si>
    <t>4.39833*</t>
  </si>
  <si>
    <t>.09933*</t>
  </si>
  <si>
    <t>-1.28771*</t>
  </si>
  <si>
    <t>3.57896*</t>
  </si>
  <si>
    <t>3.11063*</t>
  </si>
  <si>
    <t>-.47127*</t>
  </si>
  <si>
    <t>-4.86667*</t>
  </si>
  <si>
    <t>-.41460*</t>
  </si>
  <si>
    <t>-3.57896*</t>
  </si>
  <si>
    <t>-.57333*</t>
  </si>
  <si>
    <t>-4.39833*</t>
  </si>
  <si>
    <t>-.51667*</t>
  </si>
  <si>
    <t>-3.11063*</t>
  </si>
  <si>
    <t>.47127*</t>
  </si>
  <si>
    <t>.57333*</t>
  </si>
  <si>
    <t>.41460*</t>
  </si>
  <si>
    <t>.51667*</t>
  </si>
  <si>
    <t>-.34657*</t>
  </si>
  <si>
    <t>1.24810*</t>
  </si>
  <si>
    <t>1.15893*</t>
  </si>
  <si>
    <t>.34657*</t>
  </si>
  <si>
    <t>1.59467*</t>
  </si>
  <si>
    <t>1.50550*</t>
  </si>
  <si>
    <t>-3.93538*</t>
  </si>
  <si>
    <t>-1.24810*</t>
  </si>
  <si>
    <t>-1.59467*</t>
  </si>
  <si>
    <t>-4.79000*</t>
  </si>
  <si>
    <t>-1.15893*</t>
  </si>
  <si>
    <t>-1.50550*</t>
  </si>
  <si>
    <t>3.93538*</t>
  </si>
  <si>
    <t>4.79000*</t>
  </si>
  <si>
    <t>-10.02782*</t>
  </si>
  <si>
    <t>-17.05115*</t>
  </si>
  <si>
    <t>-12.26409*</t>
  </si>
  <si>
    <t>10.02782*</t>
  </si>
  <si>
    <t>17.05115*</t>
  </si>
  <si>
    <t>12.26409*</t>
  </si>
  <si>
    <t>5.99333*</t>
  </si>
  <si>
    <t>6.14000*</t>
  </si>
  <si>
    <t>13.96731*</t>
  </si>
  <si>
    <t>5.42583*</t>
  </si>
  <si>
    <t>17.14231*</t>
  </si>
  <si>
    <t>5.57250*</t>
  </si>
  <si>
    <t>-5.99333*</t>
  </si>
  <si>
    <t>10.02773*</t>
  </si>
  <si>
    <t>-5.42583*</t>
  </si>
  <si>
    <t>13.20273*</t>
  </si>
  <si>
    <t>-13.96731*</t>
  </si>
  <si>
    <t>-6.14000*</t>
  </si>
  <si>
    <t>-10.02773*</t>
  </si>
  <si>
    <t>-5.57250*</t>
  </si>
  <si>
    <t>-17.14231*</t>
  </si>
  <si>
    <t>-13.20273*</t>
  </si>
  <si>
    <t>.43833*</t>
  </si>
  <si>
    <t>.54417*</t>
  </si>
  <si>
    <t>.40125*</t>
  </si>
  <si>
    <t>-.43833*</t>
  </si>
  <si>
    <t>-23.72451*</t>
  </si>
  <si>
    <t>-22.95565*</t>
  </si>
  <si>
    <t>-34.44000*</t>
  </si>
  <si>
    <t>-.54417*</t>
  </si>
  <si>
    <t>23.72451*</t>
  </si>
  <si>
    <t>-.40125*</t>
  </si>
  <si>
    <t>359.25000*</t>
  </si>
  <si>
    <t>22.95565*</t>
  </si>
  <si>
    <t>667.33333*</t>
  </si>
  <si>
    <t>662.87500*</t>
  </si>
  <si>
    <t>-359.25000*</t>
  </si>
  <si>
    <t>34.44000*</t>
  </si>
  <si>
    <t>308.08333*</t>
  </si>
  <si>
    <t>303.62500*</t>
  </si>
  <si>
    <t>-667.33333*</t>
  </si>
  <si>
    <t>-308.08333*</t>
  </si>
  <si>
    <t>-662.87500*</t>
  </si>
  <si>
    <t>-303.62500*</t>
  </si>
  <si>
    <t>248.65000*</t>
  </si>
  <si>
    <t>252.73333*</t>
  </si>
  <si>
    <t>311.40000*</t>
  </si>
  <si>
    <t>-248.65000*</t>
  </si>
  <si>
    <t>-252.73333*</t>
  </si>
  <si>
    <t>-311.40000*</t>
  </si>
  <si>
    <t>7.59643*</t>
  </si>
  <si>
    <t>19.70600*</t>
  </si>
  <si>
    <t>5468.00000*</t>
  </si>
  <si>
    <t>12.14167*</t>
  </si>
  <si>
    <t>5837.91667*</t>
  </si>
  <si>
    <t>-7.59643*</t>
  </si>
  <si>
    <t>12.10957*</t>
  </si>
  <si>
    <t>5077.14583*</t>
  </si>
  <si>
    <t>5447.06250*</t>
  </si>
  <si>
    <t>-19.70600*</t>
  </si>
  <si>
    <t>-5468.00000*</t>
  </si>
  <si>
    <t>-12.10957*</t>
  </si>
  <si>
    <t>-5077.14583*</t>
  </si>
  <si>
    <t>-12.14167*</t>
  </si>
  <si>
    <t>-5837.91667*</t>
  </si>
  <si>
    <t>-5447.06250*</t>
  </si>
  <si>
    <t>155.54167*</t>
  </si>
  <si>
    <t>-5.19646*</t>
  </si>
  <si>
    <t>358.75000*</t>
  </si>
  <si>
    <t>377.91667*</t>
  </si>
  <si>
    <t>-155.54167*</t>
  </si>
  <si>
    <t>-5.11086*</t>
  </si>
  <si>
    <t>203.20833*</t>
  </si>
  <si>
    <t>222.37500*</t>
  </si>
  <si>
    <t>5.19646*</t>
  </si>
  <si>
    <t>-358.75000*</t>
  </si>
  <si>
    <t>5.11086*</t>
  </si>
  <si>
    <t>-203.20833*</t>
  </si>
  <si>
    <t>6.19467*</t>
  </si>
  <si>
    <t>-377.91667*</t>
  </si>
  <si>
    <t>-222.37500*</t>
  </si>
  <si>
    <t>-6.19467*</t>
  </si>
  <si>
    <t>-7.53258*</t>
  </si>
  <si>
    <t>-14.52815*</t>
  </si>
  <si>
    <t>-13.14115*</t>
  </si>
  <si>
    <t>332.29167*</t>
  </si>
  <si>
    <t>7.53258*</t>
  </si>
  <si>
    <t>14.52815*</t>
  </si>
  <si>
    <t>13.14115*</t>
  </si>
  <si>
    <t>-332.29167*</t>
  </si>
  <si>
    <t>17.08333*</t>
  </si>
  <si>
    <t>27.08333*</t>
  </si>
  <si>
    <t>25.95833*</t>
  </si>
  <si>
    <t>-19.04667*</t>
  </si>
  <si>
    <t>-17.08333*</t>
  </si>
  <si>
    <t>-18.87459*</t>
  </si>
  <si>
    <t>10.00000*</t>
  </si>
  <si>
    <t>-20.29142*</t>
  </si>
  <si>
    <t>8.87500*</t>
  </si>
  <si>
    <t>19.04667*</t>
  </si>
  <si>
    <t>-27.08333*</t>
  </si>
  <si>
    <t>-10.00000*</t>
  </si>
  <si>
    <t>18.87459*</t>
  </si>
  <si>
    <t>-25.95833*</t>
  </si>
  <si>
    <t>-8.87500*</t>
  </si>
  <si>
    <t>20.29142*</t>
  </si>
  <si>
    <t>61.75000*</t>
  </si>
  <si>
    <t>73.14583*</t>
  </si>
  <si>
    <t>12.50234*</t>
  </si>
  <si>
    <t>-61.75000*</t>
  </si>
  <si>
    <t>10.60706*</t>
  </si>
  <si>
    <t>-73.14583*</t>
  </si>
  <si>
    <t>-69.70833*</t>
  </si>
  <si>
    <t>8.31494*</t>
  </si>
  <si>
    <t>-12.50234*</t>
  </si>
  <si>
    <t>69.70833*</t>
  </si>
  <si>
    <t>-8.31494*</t>
  </si>
  <si>
    <t>160.33333*</t>
  </si>
  <si>
    <t>-10.60706*</t>
  </si>
  <si>
    <t>104.45833*</t>
  </si>
  <si>
    <t>132.81250*</t>
  </si>
  <si>
    <t>76.93750*</t>
  </si>
  <si>
    <t>-4.02046*</t>
  </si>
  <si>
    <t>-160.33333*</t>
  </si>
  <si>
    <t>-132.81250*</t>
  </si>
  <si>
    <t>-4.92089*</t>
  </si>
  <si>
    <t>-104.45833*</t>
  </si>
  <si>
    <t>-76.93750*</t>
  </si>
  <si>
    <t>4.02046*</t>
  </si>
  <si>
    <t>4.92089*</t>
  </si>
  <si>
    <t>5.26229*</t>
  </si>
  <si>
    <t>5.17689*</t>
  </si>
  <si>
    <t>7.55000*</t>
  </si>
  <si>
    <t>7.44292*</t>
  </si>
  <si>
    <t>-5.26229*</t>
  </si>
  <si>
    <t>-5.17689*</t>
  </si>
  <si>
    <t>-5.10492*</t>
  </si>
  <si>
    <t>-8.79381*</t>
  </si>
  <si>
    <t>-7.55000*</t>
  </si>
  <si>
    <t>-11.95825*</t>
  </si>
  <si>
    <t>5.10492*</t>
  </si>
  <si>
    <t>-7.44292*</t>
  </si>
  <si>
    <t>-6.85333*</t>
  </si>
  <si>
    <t>8.79381*</t>
  </si>
  <si>
    <t>1.59042*</t>
  </si>
  <si>
    <t>4.74333*</t>
  </si>
  <si>
    <t>11.95825*</t>
  </si>
  <si>
    <t>3.72542*</t>
  </si>
  <si>
    <t>6.85333*</t>
  </si>
  <si>
    <t>-1.59042*</t>
  </si>
  <si>
    <t>3.15292*</t>
  </si>
  <si>
    <t>2.13500*</t>
  </si>
  <si>
    <t>-4.74333*</t>
  </si>
  <si>
    <t>-3.15292*</t>
  </si>
  <si>
    <t>-25.24903*</t>
  </si>
  <si>
    <t>-3.72542*</t>
  </si>
  <si>
    <t>-24.76874*</t>
  </si>
  <si>
    <t>-2.13500*</t>
  </si>
  <si>
    <t>-31.32104*</t>
  </si>
  <si>
    <t>25.24903*</t>
  </si>
  <si>
    <t>24.76874*</t>
  </si>
  <si>
    <t>-.70171*</t>
  </si>
  <si>
    <t>1.43429*</t>
  </si>
  <si>
    <t>1.40029*</t>
  </si>
  <si>
    <t>31.32104*</t>
  </si>
  <si>
    <t>.70171*</t>
  </si>
  <si>
    <t>2.13600*</t>
  </si>
  <si>
    <t>2.10200*</t>
  </si>
  <si>
    <t>-1.43429*</t>
  </si>
  <si>
    <t>-2.13600*</t>
  </si>
  <si>
    <t>11.77700*</t>
  </si>
  <si>
    <t>-1.40029*</t>
  </si>
  <si>
    <t>11.41667*</t>
  </si>
  <si>
    <t>-2.10200*</t>
  </si>
  <si>
    <t>9.89486*</t>
  </si>
  <si>
    <t>9.53452*</t>
  </si>
  <si>
    <t>-11.77700*</t>
  </si>
  <si>
    <t>-9.89486*</t>
  </si>
  <si>
    <t>-11.41667*</t>
  </si>
  <si>
    <t>-9.53452*</t>
  </si>
  <si>
    <t>-4.38090*</t>
  </si>
  <si>
    <t>-5.48176*</t>
  </si>
  <si>
    <t>4.38090*</t>
  </si>
  <si>
    <t>5.48176*</t>
  </si>
  <si>
    <t>3.40667*</t>
  </si>
  <si>
    <t>4.72557*</t>
  </si>
  <si>
    <t>3.49250*</t>
  </si>
  <si>
    <t>3.27952*</t>
  </si>
  <si>
    <t>-4.72557*</t>
  </si>
  <si>
    <t>3.36536*</t>
  </si>
  <si>
    <t>-3.40667*</t>
  </si>
  <si>
    <t>-3.27952*</t>
  </si>
  <si>
    <t>-3.49250*</t>
  </si>
  <si>
    <t>-3.36536*</t>
  </si>
  <si>
    <t>-27.01766*</t>
  </si>
  <si>
    <t>-27.93362*</t>
  </si>
  <si>
    <t>-33.08967*</t>
  </si>
  <si>
    <t>.29167*</t>
  </si>
  <si>
    <t>27.01766*</t>
  </si>
  <si>
    <t>.31583*</t>
  </si>
  <si>
    <t>.20619*</t>
  </si>
  <si>
    <t>27.93362*</t>
  </si>
  <si>
    <t>.23036*</t>
  </si>
  <si>
    <t>-.29167*</t>
  </si>
  <si>
    <t>-.20619*</t>
  </si>
  <si>
    <t>33.08967*</t>
  </si>
  <si>
    <t>-.31583*</t>
  </si>
  <si>
    <t>-.23036*</t>
  </si>
  <si>
    <t>282.89583*</t>
  </si>
  <si>
    <t>453.50000*</t>
  </si>
  <si>
    <t>453.20833*</t>
  </si>
  <si>
    <t>-282.89583*</t>
  </si>
  <si>
    <t>-453.50000*</t>
  </si>
  <si>
    <t>-453.20833*</t>
  </si>
  <si>
    <t>299.56250*</t>
  </si>
  <si>
    <t>283.58333*</t>
  </si>
  <si>
    <t>-.43682*</t>
  </si>
  <si>
    <t>316.62500*</t>
  </si>
  <si>
    <t>-.40096*</t>
  </si>
  <si>
    <t>-299.56250*</t>
  </si>
  <si>
    <t>-.47170*</t>
  </si>
  <si>
    <t>-.43583*</t>
  </si>
  <si>
    <t>-283.58333*</t>
  </si>
  <si>
    <t>.43682*</t>
  </si>
  <si>
    <t>.47170*</t>
  </si>
  <si>
    <t>-316.62500*</t>
  </si>
  <si>
    <t>.40096*</t>
  </si>
  <si>
    <t>.43583*</t>
  </si>
  <si>
    <t>3624.83333*</t>
  </si>
  <si>
    <t>3989.66667*</t>
  </si>
  <si>
    <t>-6.45600*</t>
  </si>
  <si>
    <t>3319.97917*</t>
  </si>
  <si>
    <t>3684.81250*</t>
  </si>
  <si>
    <t>-5.34928*</t>
  </si>
  <si>
    <t>-3624.83333*</t>
  </si>
  <si>
    <t>-3319.97917*</t>
  </si>
  <si>
    <t>-6.31582*</t>
  </si>
  <si>
    <t>-3989.66667*</t>
  </si>
  <si>
    <t>6.45600*</t>
  </si>
  <si>
    <t>-3684.81250*</t>
  </si>
  <si>
    <t>5.34928*</t>
  </si>
  <si>
    <t>6.31582*</t>
  </si>
  <si>
    <t>143.58333*</t>
  </si>
  <si>
    <t>256.08333*</t>
  </si>
  <si>
    <t>238.08333*</t>
  </si>
  <si>
    <t>-143.58333*</t>
  </si>
  <si>
    <t>112.50000*</t>
  </si>
  <si>
    <t>94.50000*</t>
  </si>
  <si>
    <t>-256.08333*</t>
  </si>
  <si>
    <t>-112.50000*</t>
  </si>
  <si>
    <t>-238.08333*</t>
  </si>
  <si>
    <t>-94.50000*</t>
  </si>
  <si>
    <t>84.08333*</t>
  </si>
  <si>
    <t>-2.07562*</t>
  </si>
  <si>
    <t>118.00000*</t>
  </si>
  <si>
    <t>116.58333*</t>
  </si>
  <si>
    <t>-5.37662*</t>
  </si>
  <si>
    <t>-84.08333*</t>
  </si>
  <si>
    <t>2.07562*</t>
  </si>
  <si>
    <t>2.43088*</t>
  </si>
  <si>
    <t>-3.30100*</t>
  </si>
  <si>
    <t>-118.00000*</t>
  </si>
  <si>
    <t>-2.43088*</t>
  </si>
  <si>
    <t>-5.73188*</t>
  </si>
  <si>
    <t>-116.58333*</t>
  </si>
  <si>
    <t>5.37662*</t>
  </si>
  <si>
    <t>3.30100*</t>
  </si>
  <si>
    <t>5.73188*</t>
  </si>
  <si>
    <t>13.14583*</t>
  </si>
  <si>
    <t>19.33333*</t>
  </si>
  <si>
    <t>.16485*</t>
  </si>
  <si>
    <t>18.33333*</t>
  </si>
  <si>
    <t>.15131*</t>
  </si>
  <si>
    <t>-13.14583*</t>
  </si>
  <si>
    <t>.17801*</t>
  </si>
  <si>
    <t>.16447*</t>
  </si>
  <si>
    <t>-19.33333*</t>
  </si>
  <si>
    <t>-.16485*</t>
  </si>
  <si>
    <t>-.17801*</t>
  </si>
  <si>
    <t>-18.33333*</t>
  </si>
  <si>
    <t>-.15131*</t>
  </si>
  <si>
    <t>-.16447*</t>
  </si>
  <si>
    <t>67.47917*</t>
  </si>
  <si>
    <t>-.41567*</t>
  </si>
  <si>
    <t>-.47000*</t>
  </si>
  <si>
    <t>-67.47917*</t>
  </si>
  <si>
    <t>-.45250*</t>
  </si>
  <si>
    <t>-.50683*</t>
  </si>
  <si>
    <t>.41567*</t>
  </si>
  <si>
    <t>.45250*</t>
  </si>
  <si>
    <t>.47000*</t>
  </si>
  <si>
    <t>171.41667*</t>
  </si>
  <si>
    <t>.50683*</t>
  </si>
  <si>
    <t>124.91667*</t>
  </si>
  <si>
    <t>196.06250*</t>
  </si>
  <si>
    <t>149.56250*</t>
  </si>
  <si>
    <t>-171.41667*</t>
  </si>
  <si>
    <t>-196.06250*</t>
  </si>
  <si>
    <t>-124.91667*</t>
  </si>
  <si>
    <t>-149.56250*</t>
  </si>
  <si>
    <t>4.76625*</t>
  </si>
  <si>
    <t>7.15167*</t>
  </si>
  <si>
    <t>6.94000*</t>
  </si>
  <si>
    <t>-4.76625*</t>
  </si>
  <si>
    <t>3.75063*</t>
  </si>
  <si>
    <t>5.76329*</t>
  </si>
  <si>
    <t>-7.15167*</t>
  </si>
  <si>
    <t>-3.75063*</t>
  </si>
  <si>
    <t>-3.11067*</t>
  </si>
  <si>
    <t>-6.94000*</t>
  </si>
  <si>
    <t>3.11067*</t>
  </si>
  <si>
    <t>5.12333*</t>
  </si>
  <si>
    <t>-5.76329*</t>
  </si>
  <si>
    <t>3.25417*</t>
  </si>
  <si>
    <t>3.19750*</t>
  </si>
  <si>
    <t>-5.12333*</t>
  </si>
  <si>
    <t>-2.27749*</t>
  </si>
  <si>
    <t>2.54667*</t>
  </si>
  <si>
    <t>2.49000*</t>
  </si>
  <si>
    <t>-5.09404*</t>
  </si>
  <si>
    <t>-3.25417*</t>
  </si>
  <si>
    <t>2.27749*</t>
  </si>
  <si>
    <t>-2.54667*</t>
  </si>
  <si>
    <t>1.77361*</t>
  </si>
  <si>
    <t>-2.81656*</t>
  </si>
  <si>
    <t>-3.19750*</t>
  </si>
  <si>
    <t>-2.49000*</t>
  </si>
  <si>
    <t>-1.77361*</t>
  </si>
  <si>
    <t>-4.59017*</t>
  </si>
  <si>
    <t>5.09404*</t>
  </si>
  <si>
    <t>2.81656*</t>
  </si>
  <si>
    <t>4.59017*</t>
  </si>
  <si>
    <t>-.65333*</t>
  </si>
  <si>
    <t>1.31067*</t>
  </si>
  <si>
    <t>.15686*</t>
  </si>
  <si>
    <t>1.38817*</t>
  </si>
  <si>
    <t>.17735*</t>
  </si>
  <si>
    <t>.65333*</t>
  </si>
  <si>
    <t>1.96400*</t>
  </si>
  <si>
    <t>.17081*</t>
  </si>
  <si>
    <t>2.04150*</t>
  </si>
  <si>
    <t>.19130*</t>
  </si>
  <si>
    <t>-1.31067*</t>
  </si>
  <si>
    <t>-.15686*</t>
  </si>
  <si>
    <t>-1.96400*</t>
  </si>
  <si>
    <t>-.17081*</t>
  </si>
  <si>
    <t>-1.38817*</t>
  </si>
  <si>
    <t>-.17735*</t>
  </si>
  <si>
    <t>-2.04150*</t>
  </si>
  <si>
    <t>-.19130*</t>
  </si>
  <si>
    <t>425.98557*</t>
  </si>
  <si>
    <t>-.42625*</t>
  </si>
  <si>
    <t>-.43525*</t>
  </si>
  <si>
    <t>-.46211*</t>
  </si>
  <si>
    <t>-.47111*</t>
  </si>
  <si>
    <t>-425.98557*</t>
  </si>
  <si>
    <t>.42625*</t>
  </si>
  <si>
    <t>.46211*</t>
  </si>
  <si>
    <t>.43525*</t>
  </si>
  <si>
    <t>.47111*</t>
  </si>
  <si>
    <t>5.28167*</t>
  </si>
  <si>
    <t>5.47306*</t>
  </si>
  <si>
    <t>-2.89317*</t>
  </si>
  <si>
    <t>5.04349*</t>
  </si>
  <si>
    <t>5.23488*</t>
  </si>
  <si>
    <t>-5.28167*</t>
  </si>
  <si>
    <t>-3.07628*</t>
  </si>
  <si>
    <t>-5.04349*</t>
  </si>
  <si>
    <t>-5.47306*</t>
  </si>
  <si>
    <t>-5.23488*</t>
  </si>
  <si>
    <t>2.89317*</t>
  </si>
  <si>
    <t>3.07628*</t>
  </si>
  <si>
    <t>.48056*</t>
  </si>
  <si>
    <t>2.35981*</t>
  </si>
  <si>
    <t>.51917*</t>
  </si>
  <si>
    <t>2.34208*</t>
  </si>
  <si>
    <t>.36508*</t>
  </si>
  <si>
    <t>-2.35981*</t>
  </si>
  <si>
    <t>.40369*</t>
  </si>
  <si>
    <t>-.48056*</t>
  </si>
  <si>
    <t>-.36508*</t>
  </si>
  <si>
    <t>-.51917*</t>
  </si>
  <si>
    <t>-.40369*</t>
  </si>
  <si>
    <t>-2.34208*</t>
  </si>
  <si>
    <t>-2.17662*</t>
  </si>
  <si>
    <t>317.35417*</t>
  </si>
  <si>
    <t>-5.23512*</t>
  </si>
  <si>
    <t>608.19444*</t>
  </si>
  <si>
    <t>2.17662*</t>
  </si>
  <si>
    <t>602.95833*</t>
  </si>
  <si>
    <t>2.10250*</t>
  </si>
  <si>
    <t>-317.35417*</t>
  </si>
  <si>
    <t>-3.05850*</t>
  </si>
  <si>
    <t>290.84028*</t>
  </si>
  <si>
    <t>285.60417*</t>
  </si>
  <si>
    <t>-2.10250*</t>
  </si>
  <si>
    <t>-608.19444*</t>
  </si>
  <si>
    <t>-5.16100*</t>
  </si>
  <si>
    <t>-290.84028*</t>
  </si>
  <si>
    <t>5.23513*</t>
  </si>
  <si>
    <t>3.05850*</t>
  </si>
  <si>
    <t>-602.95833*</t>
  </si>
  <si>
    <t>5.16100*</t>
  </si>
  <si>
    <t>-285.60417*</t>
  </si>
  <si>
    <t>.16086*</t>
  </si>
  <si>
    <t>509.43056*</t>
  </si>
  <si>
    <t>.16433*</t>
  </si>
  <si>
    <t>638.97222*</t>
  </si>
  <si>
    <t>691.18056*</t>
  </si>
  <si>
    <t>.17441*</t>
  </si>
  <si>
    <t>-509.43056*</t>
  </si>
  <si>
    <t>.17789*</t>
  </si>
  <si>
    <t>-.16086*</t>
  </si>
  <si>
    <t>-.17441*</t>
  </si>
  <si>
    <t>-638.97222*</t>
  </si>
  <si>
    <t>-.16433*</t>
  </si>
  <si>
    <t>-.17789*</t>
  </si>
  <si>
    <t>-691.18056*</t>
  </si>
  <si>
    <t>5519.33333*</t>
  </si>
  <si>
    <t>5874.97222*</t>
  </si>
  <si>
    <t>4747.13194*</t>
  </si>
  <si>
    <t>5102.77083*</t>
  </si>
  <si>
    <t>-5519.33333*</t>
  </si>
  <si>
    <t>-4747.13194*</t>
  </si>
  <si>
    <t>-5874.97222*</t>
  </si>
  <si>
    <t>-5102.77083*</t>
  </si>
  <si>
    <t>209.38194*</t>
  </si>
  <si>
    <t>430.58333*</t>
  </si>
  <si>
    <t>441.06944*</t>
  </si>
  <si>
    <t>-209.38194*</t>
  </si>
  <si>
    <t>221.20139*</t>
  </si>
  <si>
    <t>231.68750*</t>
  </si>
  <si>
    <t>-430.58333*</t>
  </si>
  <si>
    <t>-221.20139*</t>
  </si>
  <si>
    <t>-441.06944*</t>
  </si>
  <si>
    <t>-231.68750*</t>
  </si>
  <si>
    <t>472.14583*</t>
  </si>
  <si>
    <t>819.94444*</t>
  </si>
  <si>
    <t>817.79167*</t>
  </si>
  <si>
    <t>-472.14583*</t>
  </si>
  <si>
    <t>-819.94444*</t>
  </si>
  <si>
    <t>-817.79167*</t>
  </si>
  <si>
    <t>15.33333*</t>
  </si>
  <si>
    <t>24.86111*</t>
  </si>
  <si>
    <t>23.54167*</t>
  </si>
  <si>
    <t>-15.33333*</t>
  </si>
  <si>
    <t>9.52778*</t>
  </si>
  <si>
    <t>8.20833*</t>
  </si>
  <si>
    <t>-24.86111*</t>
  </si>
  <si>
    <t>-9.52778*</t>
  </si>
  <si>
    <t>-23.54167*</t>
  </si>
  <si>
    <t>-8.20833*</t>
  </si>
  <si>
    <t>58.30556*</t>
  </si>
  <si>
    <t>70.00694*</t>
  </si>
  <si>
    <t>-58.30556*</t>
  </si>
  <si>
    <t>-70.00694*</t>
  </si>
  <si>
    <t>-58.86111*</t>
  </si>
  <si>
    <t>58.86111*</t>
  </si>
  <si>
    <t>141.11111*</t>
  </si>
  <si>
    <t>81.98611*</t>
  </si>
  <si>
    <t>126.66667*</t>
  </si>
  <si>
    <t>67.54167*</t>
  </si>
  <si>
    <t>-141.11111*</t>
  </si>
  <si>
    <t>-126.66667*</t>
  </si>
  <si>
    <t>-59.12500*</t>
  </si>
  <si>
    <t>-81.98611*</t>
  </si>
  <si>
    <t>-67.54167*</t>
  </si>
  <si>
    <t>59.12500*</t>
  </si>
  <si>
    <t>4.77681*</t>
  </si>
  <si>
    <t>6.73972*</t>
  </si>
  <si>
    <t>6.75097*</t>
  </si>
  <si>
    <t>-4.77681*</t>
  </si>
  <si>
    <t>1.96292*</t>
  </si>
  <si>
    <t>1.97417*</t>
  </si>
  <si>
    <t>-6.73972*</t>
  </si>
  <si>
    <t>-1.96292*</t>
  </si>
  <si>
    <t>-6.75097*</t>
  </si>
  <si>
    <t>-1.97417*</t>
  </si>
  <si>
    <t>1.19521*</t>
  </si>
  <si>
    <t>4.28806*</t>
  </si>
  <si>
    <t>3.77375*</t>
  </si>
  <si>
    <t>-1.19521*</t>
  </si>
  <si>
    <t>3.09285*</t>
  </si>
  <si>
    <t>2.57854*</t>
  </si>
  <si>
    <t>-4.28806*</t>
  </si>
  <si>
    <t>-3.09285*</t>
  </si>
  <si>
    <t>-3.77375*</t>
  </si>
  <si>
    <t>-2.57854*</t>
  </si>
  <si>
    <t>-.57844*</t>
  </si>
  <si>
    <t>1.37489*</t>
  </si>
  <si>
    <t>1.36122*</t>
  </si>
  <si>
    <t>.57844*</t>
  </si>
  <si>
    <t>1.95333*</t>
  </si>
  <si>
    <t>1.93967*</t>
  </si>
  <si>
    <t>-1.37489*</t>
  </si>
  <si>
    <t>-1.95333*</t>
  </si>
  <si>
    <t>-1.36122*</t>
  </si>
  <si>
    <t>-1.93967*</t>
  </si>
  <si>
    <t xml:space="preserve">因变量:   土壤含水率 </t>
  </si>
  <si>
    <t>.08964*</t>
  </si>
  <si>
    <t>.06633*</t>
  </si>
  <si>
    <t>-.08964*</t>
  </si>
  <si>
    <t>-.06633*</t>
  </si>
  <si>
    <t>.04679*</t>
  </si>
  <si>
    <t>.06971*</t>
  </si>
  <si>
    <t>.05960*</t>
  </si>
  <si>
    <t>-.04679*</t>
  </si>
  <si>
    <t>-.06971*</t>
  </si>
  <si>
    <t>-.05960*</t>
  </si>
  <si>
    <t>.06837*</t>
  </si>
  <si>
    <t>.05127*</t>
  </si>
  <si>
    <t>.05440*</t>
  </si>
  <si>
    <t>.03730*</t>
  </si>
  <si>
    <t>-.06837*</t>
  </si>
  <si>
    <t>-.05440*</t>
  </si>
  <si>
    <t>-.05127*</t>
  </si>
  <si>
    <t>-.03730*</t>
  </si>
  <si>
    <t>.04916*</t>
  </si>
  <si>
    <t>.06642*</t>
  </si>
  <si>
    <t>.04964*</t>
  </si>
  <si>
    <t>-.04916*</t>
  </si>
  <si>
    <t>-.06642*</t>
  </si>
  <si>
    <t>-.04964*</t>
  </si>
  <si>
    <t xml:space="preserve">因变量:   D </t>
  </si>
  <si>
    <t>%</t>
  </si>
  <si>
    <t>cm min-1</t>
  </si>
  <si>
    <t>HT</t>
  </si>
  <si>
    <t>Choctaw</t>
  </si>
  <si>
    <t>unit</t>
  </si>
  <si>
    <t>mg/kg</t>
  </si>
  <si>
    <t>Tucker</t>
  </si>
  <si>
    <t>检验表：</t>
  </si>
  <si>
    <t>建模参数</t>
  </si>
  <si>
    <t>系数</t>
  </si>
  <si>
    <t>标准误差</t>
  </si>
  <si>
    <t>t统计量值</t>
  </si>
  <si>
    <t>P统计量值</t>
  </si>
  <si>
    <t>Intercept</t>
  </si>
  <si>
    <t>ρθ</t>
  </si>
  <si>
    <t>om</t>
  </si>
  <si>
    <t>F检验表：</t>
  </si>
  <si>
    <t>参数</t>
  </si>
  <si>
    <t>df</t>
  </si>
  <si>
    <t>SS</t>
  </si>
  <si>
    <t>MS</t>
  </si>
  <si>
    <t>F</t>
  </si>
  <si>
    <t xml:space="preserve">  F0.05(4,415)</t>
  </si>
  <si>
    <t>回归分析</t>
  </si>
  <si>
    <t xml:space="preserve"> 残差</t>
  </si>
  <si>
    <t xml:space="preserve">  -</t>
  </si>
  <si>
    <t xml:space="preserve"> -  </t>
  </si>
  <si>
    <t>总计</t>
  </si>
  <si>
    <t xml:space="preserve"> -</t>
  </si>
  <si>
    <t>GH3</t>
  </si>
  <si>
    <t>GH3</t>
    <phoneticPr fontId="14" type="noConversion"/>
  </si>
  <si>
    <t>GH5</t>
  </si>
  <si>
    <t>GH5</t>
    <phoneticPr fontId="14" type="noConversion"/>
  </si>
  <si>
    <t>GH6</t>
  </si>
  <si>
    <t>GH6</t>
    <phoneticPr fontId="14" type="noConversion"/>
  </si>
  <si>
    <t>GH7</t>
  </si>
  <si>
    <t>GH8</t>
  </si>
  <si>
    <t>GH12</t>
  </si>
  <si>
    <t>GH12</t>
    <phoneticPr fontId="14" type="noConversion"/>
  </si>
  <si>
    <t>HT2 R2#3</t>
  </si>
  <si>
    <t>HT2 R2#3</t>
    <phoneticPr fontId="14" type="noConversion"/>
  </si>
  <si>
    <t>HT2 R1#2</t>
  </si>
  <si>
    <t>HT2 R1#2</t>
    <phoneticPr fontId="14" type="noConversion"/>
  </si>
  <si>
    <t>HT2 R3#7</t>
    <phoneticPr fontId="14" type="noConversion"/>
  </si>
  <si>
    <t>HT2 #6</t>
    <phoneticPr fontId="14" type="noConversion"/>
  </si>
  <si>
    <t>HT2 R4#8</t>
  </si>
  <si>
    <t>HT2 R4#8</t>
    <phoneticPr fontId="14" type="noConversion"/>
  </si>
  <si>
    <t>HT2 #12</t>
  </si>
  <si>
    <t>HT2 #4</t>
  </si>
  <si>
    <t>HT2 #5</t>
  </si>
  <si>
    <t>Field #1</t>
  </si>
  <si>
    <t>Field #5</t>
  </si>
  <si>
    <t>Field #4</t>
  </si>
  <si>
    <t>Field #4</t>
    <phoneticPr fontId="14" type="noConversion"/>
  </si>
  <si>
    <t>HT2 #1</t>
    <phoneticPr fontId="14" type="noConversion"/>
  </si>
  <si>
    <t>HT7 R2#2</t>
  </si>
  <si>
    <t>HT7 R2#2</t>
    <phoneticPr fontId="14" type="noConversion"/>
  </si>
  <si>
    <t>HT7 R2 #2</t>
  </si>
  <si>
    <t>HT7 R2 #2</t>
    <phoneticPr fontId="14" type="noConversion"/>
  </si>
  <si>
    <t>HT7 R5 #6</t>
    <phoneticPr fontId="14" type="noConversion"/>
  </si>
  <si>
    <t>HT7 R4 #5</t>
    <phoneticPr fontId="14" type="noConversion"/>
  </si>
  <si>
    <t>HT6 R4 #5</t>
    <phoneticPr fontId="14" type="noConversion"/>
  </si>
  <si>
    <t>HT8 R3 #4</t>
    <phoneticPr fontId="14" type="noConversion"/>
  </si>
  <si>
    <t>Native #1</t>
  </si>
  <si>
    <t>Native #1</t>
    <phoneticPr fontId="14" type="noConversion"/>
  </si>
  <si>
    <t>Native #6</t>
  </si>
  <si>
    <t>Native #6</t>
    <phoneticPr fontId="14" type="noConversion"/>
  </si>
  <si>
    <t>Native #2</t>
  </si>
  <si>
    <t>Native #2</t>
    <phoneticPr fontId="14" type="noConversion"/>
  </si>
  <si>
    <t>Native #3</t>
  </si>
  <si>
    <t>Native #3</t>
    <phoneticPr fontId="14" type="noConversion"/>
  </si>
  <si>
    <t>HT8 #1</t>
  </si>
  <si>
    <t>HT8 #1</t>
    <phoneticPr fontId="14" type="noConversion"/>
  </si>
  <si>
    <t>HT6 #2</t>
    <phoneticPr fontId="14" type="noConversion"/>
  </si>
  <si>
    <t>HT6 R2 #4</t>
    <phoneticPr fontId="14" type="noConversion"/>
  </si>
  <si>
    <t>HT6 #6</t>
    <phoneticPr fontId="14" type="noConversion"/>
  </si>
  <si>
    <t>HT7 #1</t>
  </si>
  <si>
    <t>HT7 #1</t>
    <phoneticPr fontId="14" type="noConversion"/>
  </si>
  <si>
    <t>HT7 #3</t>
    <phoneticPr fontId="14" type="noConversion"/>
  </si>
  <si>
    <t>HT8 #3</t>
    <phoneticPr fontId="14" type="noConversion"/>
  </si>
  <si>
    <t>HT8 #5</t>
    <phoneticPr fontId="14" type="noConversion"/>
  </si>
  <si>
    <t>Native #5</t>
    <phoneticPr fontId="14" type="noConversion"/>
  </si>
  <si>
    <t>Native #4</t>
  </si>
  <si>
    <t>Native #4</t>
    <phoneticPr fontId="14" type="noConversion"/>
  </si>
  <si>
    <t>0-15cm</t>
    <phoneticPr fontId="14" type="noConversion"/>
  </si>
  <si>
    <t>HT#2</t>
    <phoneticPr fontId="14" type="noConversion"/>
  </si>
  <si>
    <t>HT#9</t>
    <phoneticPr fontId="14" type="noConversion"/>
  </si>
  <si>
    <t>HT#12</t>
    <phoneticPr fontId="14" type="noConversion"/>
  </si>
  <si>
    <t>GH #1</t>
    <phoneticPr fontId="14" type="noConversion"/>
  </si>
  <si>
    <t>GH #4</t>
    <phoneticPr fontId="14" type="noConversion"/>
  </si>
  <si>
    <t>GH #11</t>
    <phoneticPr fontId="14" type="noConversion"/>
  </si>
  <si>
    <t>Field #3</t>
  </si>
  <si>
    <t>Field #3</t>
    <phoneticPr fontId="14" type="noConversion"/>
  </si>
  <si>
    <t>Field #2</t>
  </si>
  <si>
    <t>Field #2</t>
    <phoneticPr fontId="14" type="noConversion"/>
  </si>
  <si>
    <t>Field #6</t>
    <phoneticPr fontId="14" type="noConversion"/>
  </si>
  <si>
    <t>soil moisture</t>
    <phoneticPr fontId="14" type="noConversion"/>
  </si>
  <si>
    <t>GH#1</t>
  </si>
  <si>
    <t>GH#2</t>
  </si>
  <si>
    <t>GH#3</t>
  </si>
  <si>
    <t>GH#4</t>
  </si>
  <si>
    <t>HT2#2</t>
  </si>
  <si>
    <t>GH#5</t>
  </si>
  <si>
    <t>GH#6</t>
  </si>
  <si>
    <t>GH#7</t>
  </si>
  <si>
    <t>GH#9</t>
  </si>
  <si>
    <t>GH#10</t>
  </si>
  <si>
    <t>HT2#3</t>
    <phoneticPr fontId="14" type="noConversion"/>
  </si>
  <si>
    <t>HT2#4</t>
  </si>
  <si>
    <t>HT2#4</t>
    <phoneticPr fontId="14" type="noConversion"/>
  </si>
  <si>
    <t>HT2#5</t>
    <phoneticPr fontId="14" type="noConversion"/>
  </si>
  <si>
    <t>HT2#6</t>
  </si>
  <si>
    <t>HT2#6</t>
    <phoneticPr fontId="14" type="noConversion"/>
  </si>
  <si>
    <t>HT2#8</t>
    <phoneticPr fontId="14" type="noConversion"/>
  </si>
  <si>
    <t>HT2#7</t>
  </si>
  <si>
    <t>HT2#7</t>
    <phoneticPr fontId="14" type="noConversion"/>
  </si>
  <si>
    <t>HT2#9</t>
    <phoneticPr fontId="14" type="noConversion"/>
  </si>
  <si>
    <t>HT2#10</t>
  </si>
  <si>
    <t>HT2#10</t>
    <phoneticPr fontId="14" type="noConversion"/>
  </si>
  <si>
    <t>HT2#11</t>
    <phoneticPr fontId="14" type="noConversion"/>
  </si>
  <si>
    <t>HT2#12</t>
  </si>
  <si>
    <t>HT2#12</t>
    <phoneticPr fontId="14" type="noConversion"/>
  </si>
  <si>
    <t>GH#11</t>
  </si>
  <si>
    <t>GH#12</t>
  </si>
  <si>
    <t>HT6#1</t>
  </si>
  <si>
    <t>HT6#2</t>
  </si>
  <si>
    <t>HT6#3</t>
  </si>
  <si>
    <t>HT6#4</t>
  </si>
  <si>
    <t>HT6#5</t>
  </si>
  <si>
    <t>HT6#6</t>
  </si>
  <si>
    <t>HT7#1</t>
  </si>
  <si>
    <t>HT7#2</t>
  </si>
  <si>
    <t>HT7#4</t>
  </si>
  <si>
    <t>HT7#5</t>
  </si>
  <si>
    <t>HT7#6</t>
  </si>
  <si>
    <t>HT8#1</t>
  </si>
  <si>
    <t>HT8#2</t>
  </si>
  <si>
    <t>HT8#3</t>
  </si>
  <si>
    <t>HT8#4</t>
  </si>
  <si>
    <t>HT8#5</t>
  </si>
  <si>
    <t>HT8#6</t>
  </si>
  <si>
    <t>native#1</t>
  </si>
  <si>
    <t>native#2</t>
  </si>
  <si>
    <t>native#3</t>
  </si>
  <si>
    <t>native#4</t>
  </si>
  <si>
    <t>native#5</t>
  </si>
  <si>
    <t>native#6</t>
  </si>
  <si>
    <t>field#2</t>
  </si>
  <si>
    <t>field#3</t>
  </si>
  <si>
    <t>field#6</t>
  </si>
  <si>
    <t>field#1</t>
  </si>
  <si>
    <t>field#4</t>
  </si>
  <si>
    <t>field#5</t>
  </si>
  <si>
    <t>HT2#1</t>
    <phoneticPr fontId="14" type="noConversion"/>
  </si>
  <si>
    <t>HT7#4</t>
    <phoneticPr fontId="14" type="noConversion"/>
  </si>
  <si>
    <t>GH#8</t>
    <phoneticPr fontId="14" type="noConversion"/>
  </si>
  <si>
    <t>HT8 R3#4</t>
  </si>
  <si>
    <t>HT8 R2#2</t>
  </si>
  <si>
    <t>HT7 R5#6</t>
  </si>
  <si>
    <t>HT7 R4#5</t>
  </si>
  <si>
    <t>HT7 R4#5</t>
    <phoneticPr fontId="14" type="noConversion"/>
  </si>
  <si>
    <t>HT6 R4#5</t>
  </si>
  <si>
    <t>Native#1</t>
  </si>
  <si>
    <t>Native#2</t>
  </si>
  <si>
    <t>Native#3</t>
  </si>
  <si>
    <t>Native#4</t>
  </si>
  <si>
    <t>Native#5</t>
  </si>
  <si>
    <t>Native#6</t>
  </si>
  <si>
    <t>HT2 R1#1</t>
  </si>
  <si>
    <t>HT2 R5#11</t>
  </si>
  <si>
    <t>HT2 #10</t>
  </si>
  <si>
    <t>GH2</t>
  </si>
  <si>
    <t>GH9</t>
  </si>
  <si>
    <t>GH10</t>
  </si>
  <si>
    <t>GH11</t>
  </si>
  <si>
    <t>Field#6</t>
  </si>
  <si>
    <t>Field#3</t>
  </si>
  <si>
    <t>Field#2</t>
  </si>
  <si>
    <t>Field #5</t>
    <phoneticPr fontId="14" type="noConversion"/>
  </si>
  <si>
    <t>HT6 #3</t>
    <phoneticPr fontId="14" type="noConversion"/>
  </si>
  <si>
    <t>HT6 #4</t>
    <phoneticPr fontId="14" type="noConversion"/>
  </si>
  <si>
    <t>HT6 #5</t>
    <phoneticPr fontId="14" type="noConversion"/>
  </si>
  <si>
    <t>HT7 #4</t>
  </si>
  <si>
    <t>HT7 #4</t>
    <phoneticPr fontId="14" type="noConversion"/>
  </si>
  <si>
    <t>HT6 #1</t>
  </si>
  <si>
    <t>HT6 #1</t>
    <phoneticPr fontId="14" type="noConversion"/>
  </si>
  <si>
    <t>HT7 #5</t>
    <phoneticPr fontId="14" type="noConversion"/>
  </si>
  <si>
    <t>HT7 #6</t>
  </si>
  <si>
    <t>HT7 #6</t>
    <phoneticPr fontId="14" type="noConversion"/>
  </si>
  <si>
    <t>HT7 #2</t>
    <phoneticPr fontId="14" type="noConversion"/>
  </si>
  <si>
    <t>HT8 #4</t>
    <phoneticPr fontId="14" type="noConversion"/>
  </si>
  <si>
    <t>HT8 #6</t>
    <phoneticPr fontId="14" type="noConversion"/>
  </si>
  <si>
    <t>HT8 #2</t>
    <phoneticPr fontId="14" type="noConversion"/>
  </si>
  <si>
    <t>Native#3</t>
    <phoneticPr fontId="14" type="noConversion"/>
  </si>
  <si>
    <t>Native#4</t>
    <phoneticPr fontId="14" type="noConversion"/>
  </si>
  <si>
    <t>Native#1</t>
    <phoneticPr fontId="14" type="noConversion"/>
  </si>
  <si>
    <t>Native#2</t>
    <phoneticPr fontId="14" type="noConversion"/>
  </si>
  <si>
    <t>Native#6</t>
    <phoneticPr fontId="14" type="noConversion"/>
  </si>
  <si>
    <t>GH #10</t>
    <phoneticPr fontId="14" type="noConversion"/>
  </si>
  <si>
    <t>HT2 #8</t>
    <phoneticPr fontId="14" type="noConversion"/>
  </si>
  <si>
    <t>HT2 #9</t>
  </si>
  <si>
    <t>HT2 #9</t>
    <phoneticPr fontId="14" type="noConversion"/>
  </si>
  <si>
    <t>HT2 #4</t>
    <phoneticPr fontId="14" type="noConversion"/>
  </si>
  <si>
    <t>HT2 #2</t>
    <phoneticPr fontId="14" type="noConversion"/>
  </si>
  <si>
    <t>HT2 #5</t>
    <phoneticPr fontId="14" type="noConversion"/>
  </si>
  <si>
    <t>HT2 #7</t>
    <phoneticPr fontId="14" type="noConversion"/>
  </si>
  <si>
    <t>HT2 #10</t>
    <phoneticPr fontId="14" type="noConversion"/>
  </si>
  <si>
    <t>HT2 #11</t>
    <phoneticPr fontId="14" type="noConversion"/>
  </si>
  <si>
    <t>GH #9</t>
    <phoneticPr fontId="14" type="noConversion"/>
  </si>
  <si>
    <t>HT2 #3</t>
    <phoneticPr fontId="14" type="noConversion"/>
  </si>
  <si>
    <t>GH #7</t>
    <phoneticPr fontId="14" type="noConversion"/>
  </si>
  <si>
    <t>GH #6</t>
    <phoneticPr fontId="14" type="noConversion"/>
  </si>
  <si>
    <t>GH #5</t>
    <phoneticPr fontId="14" type="noConversion"/>
  </si>
  <si>
    <t>GH #3</t>
    <phoneticPr fontId="14" type="noConversion"/>
  </si>
  <si>
    <t>GH #2</t>
    <phoneticPr fontId="14" type="noConversion"/>
  </si>
  <si>
    <t>GH #12</t>
    <phoneticPr fontId="14" type="noConversion"/>
  </si>
  <si>
    <t>HT2 #12</t>
    <phoneticPr fontId="14" type="noConversion"/>
  </si>
  <si>
    <t>HT#2 R2#3</t>
    <phoneticPr fontId="14" type="noConversion"/>
  </si>
  <si>
    <t xml:space="preserve">HT2 #4 </t>
    <phoneticPr fontId="14" type="noConversion"/>
  </si>
  <si>
    <t xml:space="preserve">HT2 #5 </t>
    <phoneticPr fontId="14" type="noConversion"/>
  </si>
  <si>
    <t xml:space="preserve"> HT2 R3#7 </t>
    <phoneticPr fontId="14" type="noConversion"/>
  </si>
  <si>
    <t xml:space="preserve">HT2 R4#8  </t>
    <phoneticPr fontId="14" type="noConversion"/>
  </si>
  <si>
    <t xml:space="preserve"> GH1</t>
    <phoneticPr fontId="14" type="noConversion"/>
  </si>
  <si>
    <t xml:space="preserve"> GH2</t>
    <phoneticPr fontId="14" type="noConversion"/>
  </si>
  <si>
    <t xml:space="preserve"> GH3</t>
    <phoneticPr fontId="14" type="noConversion"/>
  </si>
  <si>
    <t xml:space="preserve"> GH4</t>
    <phoneticPr fontId="14" type="noConversion"/>
  </si>
  <si>
    <t xml:space="preserve">GH5  </t>
    <phoneticPr fontId="14" type="noConversion"/>
  </si>
  <si>
    <t xml:space="preserve">GH7 </t>
    <phoneticPr fontId="14" type="noConversion"/>
  </si>
  <si>
    <t xml:space="preserve"> GH8 </t>
    <phoneticPr fontId="14" type="noConversion"/>
  </si>
  <si>
    <t xml:space="preserve"> GH9</t>
    <phoneticPr fontId="14" type="noConversion"/>
  </si>
  <si>
    <t xml:space="preserve">GH10  </t>
    <phoneticPr fontId="14" type="noConversion"/>
  </si>
  <si>
    <t>GH11</t>
    <phoneticPr fontId="14" type="noConversion"/>
  </si>
  <si>
    <t xml:space="preserve">GH12 </t>
    <phoneticPr fontId="14" type="noConversion"/>
  </si>
  <si>
    <t>Field#1</t>
  </si>
  <si>
    <t xml:space="preserve">Field#2 </t>
  </si>
  <si>
    <t xml:space="preserve"> Field#4 </t>
  </si>
  <si>
    <t xml:space="preserve"> Field#5</t>
  </si>
  <si>
    <t xml:space="preserve"> Field#6</t>
  </si>
  <si>
    <t xml:space="preserve"> HT2#2  </t>
    <phoneticPr fontId="14" type="noConversion"/>
  </si>
  <si>
    <t xml:space="preserve"> HT2#1</t>
    <phoneticPr fontId="14" type="noConversion"/>
  </si>
  <si>
    <t xml:space="preserve">HT6  Row1#1 </t>
  </si>
  <si>
    <t>HT6  #2</t>
  </si>
  <si>
    <t>HT6 Row 3-#3</t>
  </si>
  <si>
    <t xml:space="preserve">HT 6 R4 #4 </t>
  </si>
  <si>
    <t>HT6 Row4 #5</t>
  </si>
  <si>
    <t>HT6 Row5#6</t>
  </si>
  <si>
    <t xml:space="preserve">HT7 Row2#2  </t>
  </si>
  <si>
    <t>HT7 Row3-3</t>
  </si>
  <si>
    <t>HT7 Row4#5</t>
  </si>
  <si>
    <t>HT8 R-2#2</t>
  </si>
  <si>
    <t xml:space="preserve">HT8 #3  </t>
  </si>
  <si>
    <t xml:space="preserve">HT8 Row3#4   </t>
  </si>
  <si>
    <t xml:space="preserve">HT8 Row3#5 </t>
  </si>
  <si>
    <t xml:space="preserve">HT8 #6   </t>
  </si>
  <si>
    <t>HT7 R1#1</t>
  </si>
  <si>
    <t>HT6 R5-6</t>
  </si>
  <si>
    <t>HT7 R5-6</t>
  </si>
  <si>
    <t>HT6 R4#4</t>
  </si>
  <si>
    <t>HT8 Row4-6</t>
  </si>
  <si>
    <t>HT7R3#3</t>
  </si>
  <si>
    <t>HT6  R3-3</t>
  </si>
  <si>
    <t>HT6  R4-5</t>
  </si>
  <si>
    <t>HT8  R1-1</t>
  </si>
  <si>
    <t>HT8  R3-5</t>
  </si>
  <si>
    <t>HT8R2#2</t>
  </si>
  <si>
    <t>HT7 R3#4</t>
  </si>
  <si>
    <t>HT8R2#3</t>
  </si>
  <si>
    <t>HT2 R11</t>
  </si>
  <si>
    <t xml:space="preserve">GH11 </t>
  </si>
  <si>
    <t>GH1</t>
  </si>
  <si>
    <t>GH4</t>
  </si>
  <si>
    <t>HT2 R1 #1</t>
  </si>
  <si>
    <t>Field 3</t>
  </si>
  <si>
    <t>Field 6</t>
  </si>
  <si>
    <t>Field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</si>
</sst>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_);[Red]\(0.00\)"/>
    <numFmt numFmtId="166" formatCode="0.00_ "/>
  </numFmts>
  <fonts count="17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0"/>
      <name val="Arial"/>
      <family val="2"/>
    </font>
    <font>
      <sz val="12"/>
      <color theme="1"/>
      <name val="宋体"/>
      <charset val="134"/>
    </font>
    <font>
      <sz val="11"/>
      <color rgb="FF4D5156"/>
      <name val="Arial"/>
      <family val="2"/>
    </font>
    <font>
      <sz val="11"/>
      <color rgb="FFC00000"/>
      <name val="Calibri"/>
      <charset val="134"/>
      <scheme val="minor"/>
    </font>
    <font>
      <sz val="11"/>
      <color rgb="FFFF0000"/>
      <name val="Times New Roman"/>
      <family val="1"/>
    </font>
    <font>
      <b/>
      <sz val="11"/>
      <color rgb="FFC00000"/>
      <name val="Calibri"/>
      <charset val="134"/>
      <scheme val="minor"/>
    </font>
    <font>
      <sz val="8"/>
      <color rgb="FF000000"/>
      <name val="Times New Roman"/>
      <family val="1"/>
    </font>
    <font>
      <sz val="11"/>
      <color theme="1"/>
      <name val="Calibri"/>
      <charset val="134"/>
      <scheme val="minor"/>
    </font>
    <font>
      <sz val="8"/>
      <color rgb="FF000000"/>
      <name val="SimSun"/>
      <charset val="134"/>
    </font>
    <font>
      <sz val="9"/>
      <name val="Calibri"/>
      <family val="3"/>
      <charset val="134"/>
      <scheme val="minor"/>
    </font>
    <font>
      <sz val="12"/>
      <color theme="1"/>
      <name val="Times New Roman"/>
      <family val="3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12" fillId="0" borderId="0"/>
    <xf numFmtId="0" fontId="12" fillId="0" borderId="0">
      <alignment vertical="center"/>
    </xf>
    <xf numFmtId="0" fontId="16" fillId="0" borderId="0">
      <alignment vertical="center"/>
    </xf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 wrapText="1"/>
    </xf>
    <xf numFmtId="0" fontId="5" fillId="0" borderId="0" xfId="0" applyFont="1"/>
    <xf numFmtId="0" fontId="0" fillId="0" borderId="0" xfId="0" applyBorder="1"/>
    <xf numFmtId="0" fontId="1" fillId="0" borderId="0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0" fillId="7" borderId="0" xfId="0" applyFill="1"/>
    <xf numFmtId="0" fontId="0" fillId="3" borderId="0" xfId="0" applyFill="1"/>
    <xf numFmtId="0" fontId="2" fillId="3" borderId="0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 wrapText="1"/>
    </xf>
    <xf numFmtId="0" fontId="2" fillId="8" borderId="1" xfId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10" fontId="0" fillId="0" borderId="0" xfId="0" applyNumberFormat="1"/>
    <xf numFmtId="0" fontId="2" fillId="0" borderId="2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164" fontId="2" fillId="2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0" borderId="0" xfId="0" applyFont="1" applyFill="1" applyAlignment="1"/>
    <xf numFmtId="0" fontId="6" fillId="3" borderId="1" xfId="1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" fillId="9" borderId="1" xfId="0" applyFont="1" applyFill="1" applyBorder="1" applyAlignment="1"/>
    <xf numFmtId="0" fontId="0" fillId="0" borderId="4" xfId="0" applyBorder="1"/>
    <xf numFmtId="0" fontId="0" fillId="8" borderId="0" xfId="0" applyFill="1"/>
    <xf numFmtId="0" fontId="1" fillId="0" borderId="0" xfId="0" applyFont="1" applyFill="1" applyAlignment="1">
      <alignment horizontal="center"/>
    </xf>
    <xf numFmtId="0" fontId="0" fillId="7" borderId="0" xfId="0" applyFont="1" applyFill="1" applyAlignment="1"/>
    <xf numFmtId="16" fontId="2" fillId="3" borderId="1" xfId="1" applyNumberFormat="1" applyFont="1" applyFill="1" applyBorder="1" applyAlignment="1">
      <alignment horizontal="center" wrapText="1"/>
    </xf>
    <xf numFmtId="0" fontId="1" fillId="7" borderId="0" xfId="0" applyFont="1" applyFill="1"/>
    <xf numFmtId="0" fontId="1" fillId="7" borderId="0" xfId="0" applyFont="1" applyFill="1" applyAlignment="1"/>
    <xf numFmtId="0" fontId="0" fillId="0" borderId="0" xfId="0" applyFill="1"/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wrapText="1"/>
    </xf>
    <xf numFmtId="0" fontId="2" fillId="0" borderId="10" xfId="1" applyFont="1" applyFill="1" applyBorder="1" applyAlignment="1">
      <alignment horizontal="center" wrapText="1"/>
    </xf>
    <xf numFmtId="0" fontId="2" fillId="0" borderId="4" xfId="1" applyFont="1" applyFill="1" applyBorder="1" applyAlignment="1">
      <alignment horizontal="center" wrapText="1"/>
    </xf>
    <xf numFmtId="0" fontId="0" fillId="0" borderId="4" xfId="0" applyFill="1" applyBorder="1"/>
    <xf numFmtId="166" fontId="2" fillId="3" borderId="1" xfId="1" applyNumberFormat="1" applyFont="1" applyFill="1" applyBorder="1" applyAlignment="1">
      <alignment horizontal="center" wrapText="1"/>
    </xf>
    <xf numFmtId="166" fontId="2" fillId="7" borderId="1" xfId="1" applyNumberFormat="1" applyFont="1" applyFill="1" applyBorder="1" applyAlignment="1">
      <alignment horizontal="center" wrapText="1"/>
    </xf>
    <xf numFmtId="166" fontId="2" fillId="2" borderId="1" xfId="1" applyNumberFormat="1" applyFont="1" applyFill="1" applyBorder="1" applyAlignment="1">
      <alignment horizontal="center" wrapText="1"/>
    </xf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2" xfId="0" applyFill="1" applyBorder="1"/>
    <xf numFmtId="165" fontId="0" fillId="0" borderId="0" xfId="0" applyNumberFormat="1"/>
    <xf numFmtId="165" fontId="2" fillId="0" borderId="12" xfId="0" applyNumberFormat="1" applyFont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3" fillId="3" borderId="10" xfId="0" applyNumberFormat="1" applyFont="1" applyFill="1" applyBorder="1" applyAlignment="1">
      <alignment horizontal="center" vertical="center"/>
    </xf>
    <xf numFmtId="165" fontId="0" fillId="0" borderId="2" xfId="0" applyNumberFormat="1" applyFill="1" applyBorder="1"/>
    <xf numFmtId="165" fontId="2" fillId="0" borderId="2" xfId="0" applyNumberFormat="1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5" fontId="2" fillId="2" borderId="13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2" fillId="0" borderId="12" xfId="0" applyNumberFormat="1" applyFont="1" applyBorder="1" applyAlignment="1">
      <alignment horizontal="center"/>
    </xf>
    <xf numFmtId="166" fontId="3" fillId="3" borderId="12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165" fontId="0" fillId="0" borderId="11" xfId="0" applyNumberFormat="1" applyFill="1" applyBorder="1"/>
    <xf numFmtId="165" fontId="2" fillId="0" borderId="11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1" fillId="0" borderId="0" xfId="0" applyFont="1" applyFill="1" applyBorder="1"/>
    <xf numFmtId="165" fontId="3" fillId="0" borderId="11" xfId="0" applyNumberFormat="1" applyFont="1" applyFill="1" applyBorder="1" applyAlignment="1">
      <alignment horizontal="center" vertical="center"/>
    </xf>
    <xf numFmtId="10" fontId="3" fillId="0" borderId="11" xfId="0" applyNumberFormat="1" applyFont="1" applyFill="1" applyBorder="1" applyAlignment="1">
      <alignment horizontal="center" vertical="center"/>
    </xf>
    <xf numFmtId="10" fontId="2" fillId="0" borderId="11" xfId="0" applyNumberFormat="1" applyFont="1" applyFill="1" applyBorder="1" applyAlignment="1">
      <alignment horizontal="center"/>
    </xf>
    <xf numFmtId="10" fontId="0" fillId="0" borderId="0" xfId="0" applyNumberFormat="1" applyFill="1" applyBorder="1"/>
    <xf numFmtId="2" fontId="3" fillId="0" borderId="11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166" fontId="2" fillId="2" borderId="10" xfId="0" applyNumberFormat="1" applyFont="1" applyFill="1" applyBorder="1" applyAlignment="1">
      <alignment horizontal="center"/>
    </xf>
    <xf numFmtId="166" fontId="3" fillId="2" borderId="12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4">
    <cellStyle name="Normal" xfId="0" builtinId="0"/>
    <cellStyle name="常规 2" xfId="3" xr:uid="{42ABB771-5936-433D-8E07-58DD8D814EB2}"/>
    <cellStyle name="常规 3" xfId="1" xr:uid="{00000000-0005-0000-0000-000031000000}"/>
    <cellStyle name="常规 5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62"/>
  <sheetViews>
    <sheetView tabSelected="1" topLeftCell="A22" workbookViewId="0">
      <selection activeCell="O4" sqref="O4:O57"/>
    </sheetView>
  </sheetViews>
  <sheetFormatPr defaultColWidth="9" defaultRowHeight="14.4"/>
  <cols>
    <col min="1" max="1" width="13.33203125" customWidth="1"/>
    <col min="7" max="7" width="12.88671875"/>
    <col min="14" max="14" width="12.88671875"/>
    <col min="21" max="21" width="12.88671875"/>
  </cols>
  <sheetData>
    <row r="2" spans="1:21">
      <c r="A2" s="1" t="s">
        <v>0</v>
      </c>
      <c r="B2" s="1"/>
      <c r="F2" t="s">
        <v>1247</v>
      </c>
      <c r="H2" s="1" t="s">
        <v>136</v>
      </c>
      <c r="I2" s="1"/>
      <c r="M2" t="s">
        <v>1247</v>
      </c>
      <c r="O2" s="1" t="s">
        <v>233</v>
      </c>
      <c r="P2" s="1"/>
      <c r="T2" t="s">
        <v>1247</v>
      </c>
    </row>
    <row r="3" spans="1:21" ht="15.6">
      <c r="A3" s="5"/>
      <c r="B3" s="5" t="s">
        <v>23</v>
      </c>
      <c r="C3" s="5" t="s">
        <v>22</v>
      </c>
      <c r="D3" s="5" t="s">
        <v>24</v>
      </c>
      <c r="E3" s="37" t="s">
        <v>21</v>
      </c>
      <c r="F3" s="37" t="s">
        <v>25</v>
      </c>
      <c r="H3" s="5"/>
      <c r="I3" s="5" t="s">
        <v>23</v>
      </c>
      <c r="J3" s="5" t="s">
        <v>22</v>
      </c>
      <c r="K3" s="5" t="s">
        <v>24</v>
      </c>
      <c r="L3" s="37" t="s">
        <v>21</v>
      </c>
      <c r="M3" s="37" t="s">
        <v>25</v>
      </c>
      <c r="O3" s="5"/>
      <c r="P3" s="5" t="s">
        <v>23</v>
      </c>
      <c r="Q3" s="5" t="s">
        <v>22</v>
      </c>
      <c r="R3" s="5" t="s">
        <v>24</v>
      </c>
      <c r="S3" s="37" t="s">
        <v>21</v>
      </c>
      <c r="T3" s="37" t="s">
        <v>25</v>
      </c>
    </row>
    <row r="4" spans="1:21" ht="15.6">
      <c r="A4" s="7" t="s">
        <v>1296</v>
      </c>
      <c r="B4" s="7">
        <v>0.51127048013152299</v>
      </c>
      <c r="C4" s="7">
        <v>27.2750006817109</v>
      </c>
      <c r="D4" s="7">
        <v>19.228381480890501</v>
      </c>
      <c r="E4" s="7">
        <v>8.0466192008203805</v>
      </c>
      <c r="F4" s="7">
        <f>(2.65-B4)/2.65*100</f>
        <v>80.706774334659499</v>
      </c>
      <c r="G4">
        <f>F4/100</f>
        <v>0.80706774334659503</v>
      </c>
      <c r="H4" s="7" t="s">
        <v>1296</v>
      </c>
      <c r="I4" s="7">
        <v>0.95703805294460897</v>
      </c>
      <c r="J4" s="7">
        <v>33.521474500165198</v>
      </c>
      <c r="K4" s="7">
        <v>20.570353823490802</v>
      </c>
      <c r="L4" s="7">
        <v>12.951120676674501</v>
      </c>
      <c r="M4" s="7">
        <f>(2.65-I4)/2.65*100</f>
        <v>63.8853564926563</v>
      </c>
      <c r="N4">
        <f>M4/100</f>
        <v>0.63885356492656298</v>
      </c>
      <c r="O4" s="7" t="s">
        <v>1296</v>
      </c>
      <c r="P4" s="7">
        <f>AVERAGE(B4,I4)</f>
        <v>0.73415426653806604</v>
      </c>
      <c r="Q4" s="7">
        <f t="shared" ref="Q4:T4" si="0">AVERAGE(C4,J4)</f>
        <v>30.398237590937999</v>
      </c>
      <c r="R4" s="7">
        <f t="shared" si="0"/>
        <v>19.899367652190701</v>
      </c>
      <c r="S4" s="7">
        <f t="shared" si="0"/>
        <v>10.498869938747401</v>
      </c>
      <c r="T4" s="7">
        <f t="shared" si="0"/>
        <v>72.2960654136579</v>
      </c>
      <c r="U4">
        <f>T4/100</f>
        <v>0.72296065413657895</v>
      </c>
    </row>
    <row r="5" spans="1:21" ht="15.6">
      <c r="A5" s="7" t="s">
        <v>1276</v>
      </c>
      <c r="B5" s="7">
        <v>0.84361561460855305</v>
      </c>
      <c r="C5" s="7">
        <v>25.714816676158399</v>
      </c>
      <c r="D5" s="7">
        <v>15.5618127735138</v>
      </c>
      <c r="E5" s="7">
        <v>10.1530039026445</v>
      </c>
      <c r="F5" s="7">
        <f t="shared" ref="F5:F57" si="1">(2.65-B5)/2.65*100</f>
        <v>68.165448505337594</v>
      </c>
      <c r="G5">
        <f t="shared" ref="G5:G36" si="2">F5/100</f>
        <v>0.681654485053376</v>
      </c>
      <c r="H5" s="7" t="s">
        <v>1276</v>
      </c>
      <c r="I5" s="7">
        <v>0.90650999906917695</v>
      </c>
      <c r="J5" s="7">
        <v>31.897505071540699</v>
      </c>
      <c r="K5" s="7">
        <v>19.505688776397399</v>
      </c>
      <c r="L5" s="7">
        <v>12.3918162951434</v>
      </c>
      <c r="M5" s="7">
        <f t="shared" ref="M5:M28" si="3">(2.65-I5)/2.65*100</f>
        <v>65.792075506823494</v>
      </c>
      <c r="N5">
        <f t="shared" ref="N5:N36" si="4">M5/100</f>
        <v>0.657920755068235</v>
      </c>
      <c r="O5" s="7" t="s">
        <v>1276</v>
      </c>
      <c r="P5" s="7">
        <f t="shared" ref="P5:P28" si="5">AVERAGE(B5,I5)</f>
        <v>0.87506280683886495</v>
      </c>
      <c r="Q5" s="7">
        <f t="shared" ref="Q5:Q28" si="6">AVERAGE(C5,J5)</f>
        <v>28.8061608738495</v>
      </c>
      <c r="R5" s="7">
        <f t="shared" ref="R5:R28" si="7">AVERAGE(D5,K5)</f>
        <v>17.5337507749556</v>
      </c>
      <c r="S5" s="7">
        <f t="shared" ref="S5:S28" si="8">AVERAGE(E5,L5)</f>
        <v>11.2724100988939</v>
      </c>
      <c r="T5" s="7">
        <f t="shared" ref="T5:T28" si="9">AVERAGE(F5,M5)</f>
        <v>66.978762006080601</v>
      </c>
      <c r="U5">
        <f t="shared" ref="U5:U36" si="10">T5/100</f>
        <v>0.66978762006080605</v>
      </c>
    </row>
    <row r="6" spans="1:21" ht="15.6">
      <c r="A6" s="7" t="s">
        <v>1278</v>
      </c>
      <c r="B6" s="7">
        <v>0.79028581395991304</v>
      </c>
      <c r="C6" s="7">
        <v>24.290728912455901</v>
      </c>
      <c r="D6" s="7">
        <v>15.3634192038088</v>
      </c>
      <c r="E6" s="7">
        <v>8.9273097086470603</v>
      </c>
      <c r="F6" s="7">
        <f t="shared" si="1"/>
        <v>70.177893812833503</v>
      </c>
      <c r="G6">
        <f t="shared" si="2"/>
        <v>0.70177893812833503</v>
      </c>
      <c r="H6" s="7" t="s">
        <v>1278</v>
      </c>
      <c r="I6" s="7">
        <v>0.94447849844402398</v>
      </c>
      <c r="J6" s="7">
        <v>26.6829798359813</v>
      </c>
      <c r="K6" s="7">
        <v>18.6436179644524</v>
      </c>
      <c r="L6" s="7">
        <v>8.0393618715289605</v>
      </c>
      <c r="M6" s="7">
        <f t="shared" si="3"/>
        <v>64.359301945508506</v>
      </c>
      <c r="N6">
        <f t="shared" si="4"/>
        <v>0.64359301945508496</v>
      </c>
      <c r="O6" s="7" t="s">
        <v>1278</v>
      </c>
      <c r="P6" s="7">
        <f t="shared" si="5"/>
        <v>0.86738215620196901</v>
      </c>
      <c r="Q6" s="7">
        <f t="shared" si="6"/>
        <v>25.486854374218598</v>
      </c>
      <c r="R6" s="7">
        <f t="shared" si="7"/>
        <v>17.0035185841306</v>
      </c>
      <c r="S6" s="7">
        <f t="shared" si="8"/>
        <v>8.4833357900880095</v>
      </c>
      <c r="T6" s="7">
        <f t="shared" si="9"/>
        <v>67.268597879170997</v>
      </c>
      <c r="U6">
        <f t="shared" si="10"/>
        <v>0.67268597879170999</v>
      </c>
    </row>
    <row r="7" spans="1:21" ht="15.6">
      <c r="A7" s="7" t="s">
        <v>1420</v>
      </c>
      <c r="B7" s="7">
        <v>0.77212276591291296</v>
      </c>
      <c r="C7" s="7">
        <v>21.861001943381101</v>
      </c>
      <c r="D7" s="7">
        <v>13.918052126580699</v>
      </c>
      <c r="E7" s="7">
        <v>7.9429498168004598</v>
      </c>
      <c r="F7" s="7">
        <f t="shared" si="1"/>
        <v>70.863291852342897</v>
      </c>
      <c r="G7">
        <f t="shared" si="2"/>
        <v>0.70863291852342902</v>
      </c>
      <c r="H7" s="7" t="s">
        <v>1420</v>
      </c>
      <c r="I7" s="7">
        <v>0.97694011623015198</v>
      </c>
      <c r="J7" s="7">
        <v>34.1895267255493</v>
      </c>
      <c r="K7" s="7">
        <v>20.061345928887299</v>
      </c>
      <c r="L7" s="7">
        <v>14.128180796662001</v>
      </c>
      <c r="M7" s="7">
        <f t="shared" si="3"/>
        <v>63.134335236597998</v>
      </c>
      <c r="N7">
        <f t="shared" si="4"/>
        <v>0.63134335236598005</v>
      </c>
      <c r="O7" s="7" t="s">
        <v>1420</v>
      </c>
      <c r="P7" s="7">
        <f t="shared" si="5"/>
        <v>0.87453144107153202</v>
      </c>
      <c r="Q7" s="7">
        <f t="shared" si="6"/>
        <v>28.025264334465199</v>
      </c>
      <c r="R7" s="7">
        <f t="shared" si="7"/>
        <v>16.989699027734002</v>
      </c>
      <c r="S7" s="7">
        <f t="shared" si="8"/>
        <v>11.035565306731201</v>
      </c>
      <c r="T7" s="7">
        <f t="shared" si="9"/>
        <v>66.998813544470494</v>
      </c>
      <c r="U7">
        <f t="shared" si="10"/>
        <v>0.66998813544470504</v>
      </c>
    </row>
    <row r="8" spans="1:21" ht="15.6">
      <c r="A8" s="7" t="s">
        <v>1286</v>
      </c>
      <c r="B8" s="7">
        <v>0.64179323497991503</v>
      </c>
      <c r="C8" s="7">
        <v>25.746568243907902</v>
      </c>
      <c r="D8" s="7">
        <v>15.9788639231242</v>
      </c>
      <c r="E8" s="7">
        <v>9.7677043207837393</v>
      </c>
      <c r="F8" s="7">
        <f t="shared" si="1"/>
        <v>75.781387359248498</v>
      </c>
      <c r="G8">
        <f t="shared" si="2"/>
        <v>0.75781387359248498</v>
      </c>
      <c r="H8" s="7" t="s">
        <v>1286</v>
      </c>
      <c r="I8" s="7">
        <v>1.00544064375071</v>
      </c>
      <c r="J8" s="7">
        <v>27.2338923069535</v>
      </c>
      <c r="K8" s="7">
        <v>17.822648493826101</v>
      </c>
      <c r="L8" s="7">
        <v>9.4112438131273901</v>
      </c>
      <c r="M8" s="7">
        <f t="shared" si="3"/>
        <v>62.058843632048699</v>
      </c>
      <c r="N8">
        <f t="shared" si="4"/>
        <v>0.62058843632048699</v>
      </c>
      <c r="O8" s="7" t="s">
        <v>1286</v>
      </c>
      <c r="P8" s="7">
        <f t="shared" si="5"/>
        <v>0.82361693936531299</v>
      </c>
      <c r="Q8" s="7">
        <f t="shared" si="6"/>
        <v>26.490230275430701</v>
      </c>
      <c r="R8" s="7">
        <f t="shared" si="7"/>
        <v>16.900756208475201</v>
      </c>
      <c r="S8" s="7">
        <f t="shared" si="8"/>
        <v>9.5894740669555603</v>
      </c>
      <c r="T8" s="7">
        <f t="shared" si="9"/>
        <v>68.920115495648602</v>
      </c>
      <c r="U8">
        <f t="shared" si="10"/>
        <v>0.68920115495648604</v>
      </c>
    </row>
    <row r="9" spans="1:21" ht="15.6">
      <c r="A9" s="7" t="s">
        <v>1447</v>
      </c>
      <c r="B9" s="7">
        <v>0.69821461827485298</v>
      </c>
      <c r="C9" s="7">
        <v>27.729243278438901</v>
      </c>
      <c r="D9" s="7">
        <v>18.067503834690999</v>
      </c>
      <c r="E9" s="7">
        <v>9.6617394437479298</v>
      </c>
      <c r="F9" s="7">
        <f t="shared" si="1"/>
        <v>73.652278555665902</v>
      </c>
      <c r="G9">
        <f t="shared" si="2"/>
        <v>0.73652278555665895</v>
      </c>
      <c r="H9" s="7" t="s">
        <v>1447</v>
      </c>
      <c r="I9" s="7">
        <v>0.732028803468736</v>
      </c>
      <c r="J9" s="7">
        <v>33.094532138517003</v>
      </c>
      <c r="K9" s="7">
        <v>21.632001869531798</v>
      </c>
      <c r="L9" s="7">
        <v>11.4625302689852</v>
      </c>
      <c r="M9" s="7">
        <f t="shared" si="3"/>
        <v>72.376271567217501</v>
      </c>
      <c r="N9">
        <f t="shared" si="4"/>
        <v>0.72376271567217498</v>
      </c>
      <c r="O9" s="7" t="s">
        <v>1447</v>
      </c>
      <c r="P9" s="7">
        <f t="shared" si="5"/>
        <v>0.71512171087179399</v>
      </c>
      <c r="Q9" s="7">
        <f t="shared" si="6"/>
        <v>30.411887708478002</v>
      </c>
      <c r="R9" s="7">
        <f t="shared" si="7"/>
        <v>19.849752852111401</v>
      </c>
      <c r="S9" s="7">
        <f t="shared" si="8"/>
        <v>10.562134856366599</v>
      </c>
      <c r="T9" s="7">
        <f t="shared" si="9"/>
        <v>73.014275061441694</v>
      </c>
      <c r="U9">
        <f t="shared" si="10"/>
        <v>0.73014275061441702</v>
      </c>
    </row>
    <row r="10" spans="1:21" ht="15.6">
      <c r="A10" s="7" t="s">
        <v>1418</v>
      </c>
      <c r="B10" s="7">
        <v>1.02524609507856</v>
      </c>
      <c r="C10" s="7">
        <v>26.828412514929699</v>
      </c>
      <c r="D10" s="7">
        <v>16.2709505277709</v>
      </c>
      <c r="E10" s="7">
        <v>10.5574619871589</v>
      </c>
      <c r="F10" s="7">
        <f t="shared" si="1"/>
        <v>61.311468110242998</v>
      </c>
      <c r="G10">
        <f t="shared" si="2"/>
        <v>0.61311468110242995</v>
      </c>
      <c r="H10" s="7" t="s">
        <v>1418</v>
      </c>
      <c r="I10" s="7">
        <v>1.14427202696103</v>
      </c>
      <c r="J10" s="7">
        <v>29.797384735876498</v>
      </c>
      <c r="K10" s="7">
        <v>18.646468664227999</v>
      </c>
      <c r="L10" s="7">
        <v>11.150916071648499</v>
      </c>
      <c r="M10" s="7">
        <f t="shared" si="3"/>
        <v>56.819923510904502</v>
      </c>
      <c r="N10">
        <f t="shared" si="4"/>
        <v>0.56819923510904502</v>
      </c>
      <c r="O10" s="7" t="s">
        <v>1418</v>
      </c>
      <c r="P10" s="7">
        <f t="shared" si="5"/>
        <v>1.0847590610197999</v>
      </c>
      <c r="Q10" s="7">
        <f t="shared" si="6"/>
        <v>28.312898625403101</v>
      </c>
      <c r="R10" s="7">
        <f t="shared" si="7"/>
        <v>17.458709595999501</v>
      </c>
      <c r="S10" s="7">
        <f t="shared" si="8"/>
        <v>10.854189029403701</v>
      </c>
      <c r="T10" s="7">
        <f t="shared" si="9"/>
        <v>59.0656958105738</v>
      </c>
      <c r="U10">
        <f t="shared" si="10"/>
        <v>0.59065695810573804</v>
      </c>
    </row>
    <row r="11" spans="1:21" ht="15.6">
      <c r="A11" s="7" t="s">
        <v>1514</v>
      </c>
      <c r="B11" s="7">
        <v>0.74265611881538596</v>
      </c>
      <c r="C11" s="7">
        <v>26.381144365326598</v>
      </c>
      <c r="D11" s="7">
        <v>17.6309004931828</v>
      </c>
      <c r="E11" s="7">
        <v>8.7502438721437308</v>
      </c>
      <c r="F11" s="7">
        <f t="shared" si="1"/>
        <v>71.975240799419396</v>
      </c>
      <c r="G11">
        <f t="shared" si="2"/>
        <v>0.71975240799419404</v>
      </c>
      <c r="H11" s="7" t="s">
        <v>1514</v>
      </c>
      <c r="I11" s="7">
        <v>0.91752376224661303</v>
      </c>
      <c r="J11" s="7">
        <v>30.290553801841099</v>
      </c>
      <c r="K11" s="7">
        <v>20.137433782532401</v>
      </c>
      <c r="L11" s="7">
        <v>10.1531200193087</v>
      </c>
      <c r="M11" s="7">
        <f t="shared" si="3"/>
        <v>65.376461802014603</v>
      </c>
      <c r="N11">
        <f t="shared" si="4"/>
        <v>0.65376461802014596</v>
      </c>
      <c r="O11" s="7" t="s">
        <v>1514</v>
      </c>
      <c r="P11" s="7">
        <f t="shared" si="5"/>
        <v>0.83008994053099905</v>
      </c>
      <c r="Q11" s="7">
        <f t="shared" si="6"/>
        <v>28.335849083583799</v>
      </c>
      <c r="R11" s="7">
        <f t="shared" si="7"/>
        <v>18.884167137857599</v>
      </c>
      <c r="S11" s="7">
        <f t="shared" si="8"/>
        <v>9.4516819457262091</v>
      </c>
      <c r="T11" s="7">
        <f t="shared" si="9"/>
        <v>68.675851300717</v>
      </c>
      <c r="U11">
        <f t="shared" si="10"/>
        <v>0.68675851300716995</v>
      </c>
    </row>
    <row r="12" spans="1:21" ht="15.6">
      <c r="A12" s="7" t="s">
        <v>1515</v>
      </c>
      <c r="B12" s="7">
        <v>0.84371222656625</v>
      </c>
      <c r="C12" s="7">
        <v>29.545783265878999</v>
      </c>
      <c r="D12" s="7">
        <v>18.2353865541548</v>
      </c>
      <c r="E12" s="7">
        <v>11.3103967117242</v>
      </c>
      <c r="F12" s="7">
        <f t="shared" si="1"/>
        <v>68.161802771084893</v>
      </c>
      <c r="G12">
        <f t="shared" si="2"/>
        <v>0.68161802771084901</v>
      </c>
      <c r="H12" s="7" t="s">
        <v>1515</v>
      </c>
      <c r="I12" s="7">
        <v>0.95153117135589105</v>
      </c>
      <c r="J12" s="7">
        <v>30.660999657682002</v>
      </c>
      <c r="K12" s="7">
        <v>25.005263731553999</v>
      </c>
      <c r="L12" s="7">
        <v>5.6557359261279698</v>
      </c>
      <c r="M12" s="7">
        <f t="shared" si="3"/>
        <v>64.093163345060702</v>
      </c>
      <c r="N12">
        <f t="shared" si="4"/>
        <v>0.640931633450607</v>
      </c>
      <c r="O12" s="7" t="s">
        <v>1515</v>
      </c>
      <c r="P12" s="7">
        <f t="shared" si="5"/>
        <v>0.89762169896107102</v>
      </c>
      <c r="Q12" s="7">
        <f t="shared" si="6"/>
        <v>30.1033914617805</v>
      </c>
      <c r="R12" s="7">
        <f t="shared" si="7"/>
        <v>21.620325142854401</v>
      </c>
      <c r="S12" s="7">
        <f t="shared" si="8"/>
        <v>8.4830663189260793</v>
      </c>
      <c r="T12" s="7">
        <f t="shared" si="9"/>
        <v>66.127483058072798</v>
      </c>
      <c r="U12">
        <f t="shared" si="10"/>
        <v>0.661274830580728</v>
      </c>
    </row>
    <row r="13" spans="1:21" ht="15.6">
      <c r="A13" s="7" t="s">
        <v>1358</v>
      </c>
      <c r="B13" s="7">
        <v>0.62556242608685098</v>
      </c>
      <c r="C13" s="7">
        <v>26.943182016755902</v>
      </c>
      <c r="D13" s="7">
        <v>17.9908821806827</v>
      </c>
      <c r="E13" s="7">
        <v>8.9522998360731307</v>
      </c>
      <c r="F13" s="7">
        <f t="shared" si="1"/>
        <v>76.393870713703706</v>
      </c>
      <c r="G13">
        <f t="shared" si="2"/>
        <v>0.76393870713703704</v>
      </c>
      <c r="H13" s="7" t="s">
        <v>1358</v>
      </c>
      <c r="I13" s="7">
        <v>1.0616688031302599</v>
      </c>
      <c r="J13" s="7">
        <v>31.105724330825801</v>
      </c>
      <c r="K13" s="7">
        <v>19.4447080049361</v>
      </c>
      <c r="L13" s="7">
        <v>11.661016325889699</v>
      </c>
      <c r="M13" s="7">
        <f t="shared" si="3"/>
        <v>59.937026296971297</v>
      </c>
      <c r="N13">
        <f t="shared" si="4"/>
        <v>0.59937026296971296</v>
      </c>
      <c r="O13" s="7" t="s">
        <v>1358</v>
      </c>
      <c r="P13" s="7">
        <f t="shared" si="5"/>
        <v>0.84361561460855505</v>
      </c>
      <c r="Q13" s="7">
        <f t="shared" si="6"/>
        <v>29.024453173790899</v>
      </c>
      <c r="R13" s="7">
        <f t="shared" si="7"/>
        <v>18.7177950928094</v>
      </c>
      <c r="S13" s="7">
        <f t="shared" si="8"/>
        <v>10.3066580809814</v>
      </c>
      <c r="T13" s="7">
        <f t="shared" si="9"/>
        <v>68.165448505337494</v>
      </c>
      <c r="U13">
        <f t="shared" si="10"/>
        <v>0.681654485053375</v>
      </c>
    </row>
    <row r="14" spans="1:21" ht="15.6">
      <c r="A14" s="7" t="s">
        <v>1292</v>
      </c>
      <c r="B14" s="7">
        <v>0.63899148820670704</v>
      </c>
      <c r="C14" s="7">
        <v>22.671315082157701</v>
      </c>
      <c r="D14" s="7">
        <v>13.853005369409701</v>
      </c>
      <c r="E14" s="7">
        <v>8.8183097127480199</v>
      </c>
      <c r="F14" s="7">
        <f t="shared" si="1"/>
        <v>75.887113652577099</v>
      </c>
      <c r="G14">
        <f t="shared" si="2"/>
        <v>0.75887113652577098</v>
      </c>
      <c r="H14" s="7" t="s">
        <v>1292</v>
      </c>
      <c r="I14" s="7">
        <v>0.81888295343816897</v>
      </c>
      <c r="J14" s="7">
        <v>30.596684959812499</v>
      </c>
      <c r="K14" s="7">
        <v>21.1138974690917</v>
      </c>
      <c r="L14" s="7">
        <v>9.4827874907207494</v>
      </c>
      <c r="M14" s="7">
        <f t="shared" si="3"/>
        <v>69.098756474031305</v>
      </c>
      <c r="N14">
        <f t="shared" si="4"/>
        <v>0.69098756474031298</v>
      </c>
      <c r="O14" s="7" t="s">
        <v>1292</v>
      </c>
      <c r="P14" s="7">
        <f t="shared" si="5"/>
        <v>0.72893722082243795</v>
      </c>
      <c r="Q14" s="7">
        <f t="shared" si="6"/>
        <v>26.634000020985098</v>
      </c>
      <c r="R14" s="7">
        <f t="shared" si="7"/>
        <v>17.483451419250699</v>
      </c>
      <c r="S14" s="7">
        <f t="shared" si="8"/>
        <v>9.1505486017343909</v>
      </c>
      <c r="T14" s="7">
        <f t="shared" si="9"/>
        <v>72.492935063304202</v>
      </c>
      <c r="U14">
        <f t="shared" si="10"/>
        <v>0.72492935063304198</v>
      </c>
    </row>
    <row r="15" spans="1:21" ht="15.6">
      <c r="A15" s="7" t="s">
        <v>1419</v>
      </c>
      <c r="B15" s="7">
        <v>0.84177998741231397</v>
      </c>
      <c r="C15" s="7">
        <v>24.448565418969601</v>
      </c>
      <c r="D15" s="7">
        <v>14.335774624999001</v>
      </c>
      <c r="E15" s="7">
        <v>10.1127907939706</v>
      </c>
      <c r="F15" s="7">
        <f t="shared" si="1"/>
        <v>68.234717456139094</v>
      </c>
      <c r="G15">
        <f t="shared" si="2"/>
        <v>0.68234717456139105</v>
      </c>
      <c r="H15" s="7" t="s">
        <v>1419</v>
      </c>
      <c r="I15" s="7">
        <v>1.06273153466492</v>
      </c>
      <c r="J15" s="7">
        <v>29.3865165234619</v>
      </c>
      <c r="K15" s="7">
        <v>18.778132962228799</v>
      </c>
      <c r="L15" s="7">
        <v>10.608383561233101</v>
      </c>
      <c r="M15" s="7">
        <f t="shared" si="3"/>
        <v>59.896923220191702</v>
      </c>
      <c r="N15">
        <f t="shared" si="4"/>
        <v>0.598969232201917</v>
      </c>
      <c r="O15" s="7" t="s">
        <v>1419</v>
      </c>
      <c r="P15" s="7">
        <f t="shared" si="5"/>
        <v>0.95225576103861698</v>
      </c>
      <c r="Q15" s="7">
        <f t="shared" si="6"/>
        <v>26.9175409712158</v>
      </c>
      <c r="R15" s="7">
        <f t="shared" si="7"/>
        <v>16.5569537936139</v>
      </c>
      <c r="S15" s="7">
        <f t="shared" si="8"/>
        <v>10.3605871776019</v>
      </c>
      <c r="T15" s="7">
        <f t="shared" si="9"/>
        <v>64.065820338165395</v>
      </c>
      <c r="U15">
        <f t="shared" si="10"/>
        <v>0.64065820338165402</v>
      </c>
    </row>
    <row r="16" spans="1:21" ht="15.6">
      <c r="A16" s="7" t="s">
        <v>1280</v>
      </c>
      <c r="B16" s="7">
        <v>0.65058492313032501</v>
      </c>
      <c r="C16" s="7">
        <v>21.147011617526399</v>
      </c>
      <c r="D16" s="7">
        <v>12.164792028912499</v>
      </c>
      <c r="E16" s="7">
        <v>8.9822195886139493</v>
      </c>
      <c r="F16" s="7">
        <f t="shared" si="1"/>
        <v>75.449625542251894</v>
      </c>
      <c r="G16">
        <f t="shared" si="2"/>
        <v>0.75449625542251897</v>
      </c>
      <c r="H16" s="7" t="s">
        <v>1280</v>
      </c>
      <c r="I16" s="7">
        <v>0.88786389123369203</v>
      </c>
      <c r="J16" s="7">
        <v>24.8066820547078</v>
      </c>
      <c r="K16" s="7">
        <v>15.9847233801408</v>
      </c>
      <c r="L16" s="7">
        <v>8.8219586745670906</v>
      </c>
      <c r="M16" s="7">
        <f t="shared" si="3"/>
        <v>66.495702217596502</v>
      </c>
      <c r="N16">
        <f t="shared" si="4"/>
        <v>0.66495702217596497</v>
      </c>
      <c r="O16" s="7" t="s">
        <v>1280</v>
      </c>
      <c r="P16" s="7">
        <f t="shared" si="5"/>
        <v>0.76922440718200802</v>
      </c>
      <c r="Q16" s="7">
        <f t="shared" si="6"/>
        <v>22.976846836117101</v>
      </c>
      <c r="R16" s="7">
        <f t="shared" si="7"/>
        <v>14.0747577045267</v>
      </c>
      <c r="S16" s="7">
        <f t="shared" si="8"/>
        <v>8.90208913159052</v>
      </c>
      <c r="T16" s="7">
        <f t="shared" si="9"/>
        <v>70.972663879924198</v>
      </c>
      <c r="U16">
        <f t="shared" si="10"/>
        <v>0.70972663879924203</v>
      </c>
    </row>
    <row r="17" spans="1:23" ht="15.6">
      <c r="A17" s="7" t="s">
        <v>1516</v>
      </c>
      <c r="B17" s="7">
        <v>0.76139883860856705</v>
      </c>
      <c r="C17" s="7">
        <v>24.135445073885901</v>
      </c>
      <c r="D17" s="7">
        <v>15.432434773184699</v>
      </c>
      <c r="E17" s="7">
        <v>8.7030103007011892</v>
      </c>
      <c r="F17" s="7">
        <f t="shared" si="1"/>
        <v>71.267968354393702</v>
      </c>
      <c r="G17">
        <f t="shared" si="2"/>
        <v>0.71267968354393696</v>
      </c>
      <c r="H17" s="7" t="s">
        <v>1516</v>
      </c>
      <c r="I17" s="7">
        <v>0.90052005769197496</v>
      </c>
      <c r="J17" s="7">
        <v>27.4520047197413</v>
      </c>
      <c r="K17" s="7">
        <v>17.734811469097799</v>
      </c>
      <c r="L17" s="7">
        <v>9.7171932506434899</v>
      </c>
      <c r="M17" s="7">
        <f t="shared" si="3"/>
        <v>66.018111030491497</v>
      </c>
      <c r="N17">
        <f t="shared" si="4"/>
        <v>0.660181110304915</v>
      </c>
      <c r="O17" s="7" t="s">
        <v>1516</v>
      </c>
      <c r="P17" s="7">
        <f t="shared" si="5"/>
        <v>0.83095944815027101</v>
      </c>
      <c r="Q17" s="7">
        <f t="shared" si="6"/>
        <v>25.7937248968136</v>
      </c>
      <c r="R17" s="7">
        <f t="shared" si="7"/>
        <v>16.583623121141301</v>
      </c>
      <c r="S17" s="7">
        <f t="shared" si="8"/>
        <v>9.2101017756723405</v>
      </c>
      <c r="T17" s="7">
        <f t="shared" si="9"/>
        <v>68.643039692442599</v>
      </c>
      <c r="U17">
        <f t="shared" si="10"/>
        <v>0.68643039692442598</v>
      </c>
    </row>
    <row r="18" spans="1:23" ht="15.6">
      <c r="A18" s="7" t="s">
        <v>1517</v>
      </c>
      <c r="B18" s="7">
        <v>0.68352960070493696</v>
      </c>
      <c r="C18" s="7">
        <v>22.029756192537899</v>
      </c>
      <c r="D18" s="7">
        <v>12.161657926105701</v>
      </c>
      <c r="E18" s="7">
        <v>9.8680982664322396</v>
      </c>
      <c r="F18" s="7">
        <f t="shared" si="1"/>
        <v>74.206430162077893</v>
      </c>
      <c r="G18">
        <f t="shared" si="2"/>
        <v>0.74206430162077897</v>
      </c>
      <c r="H18" s="7" t="s">
        <v>1517</v>
      </c>
      <c r="I18" s="7">
        <v>1.09809151118195</v>
      </c>
      <c r="J18" s="7">
        <v>30.538837848131202</v>
      </c>
      <c r="K18" s="7">
        <v>19.219488491450502</v>
      </c>
      <c r="L18" s="7">
        <v>11.3193493566806</v>
      </c>
      <c r="M18" s="7">
        <f t="shared" si="3"/>
        <v>58.5625844837</v>
      </c>
      <c r="N18">
        <f t="shared" si="4"/>
        <v>0.58562584483699998</v>
      </c>
      <c r="O18" s="7" t="s">
        <v>1517</v>
      </c>
      <c r="P18" s="7">
        <f t="shared" si="5"/>
        <v>0.89081055594344305</v>
      </c>
      <c r="Q18" s="7">
        <f t="shared" si="6"/>
        <v>26.284297020334499</v>
      </c>
      <c r="R18" s="7">
        <f t="shared" si="7"/>
        <v>15.690573208778099</v>
      </c>
      <c r="S18" s="7">
        <f t="shared" si="8"/>
        <v>10.5937238115564</v>
      </c>
      <c r="T18" s="7">
        <f t="shared" si="9"/>
        <v>66.384507322888894</v>
      </c>
      <c r="U18">
        <f t="shared" si="10"/>
        <v>0.66384507322888897</v>
      </c>
      <c r="V18" s="45">
        <f>AVERAGE(S4:S27)</f>
        <v>9.8028144684299399</v>
      </c>
      <c r="W18" s="45">
        <f>AVERAGE(P4:P27)</f>
        <v>0.81457164482594902</v>
      </c>
    </row>
    <row r="19" spans="1:23" ht="15.6">
      <c r="A19" s="7" t="s">
        <v>1284</v>
      </c>
      <c r="B19" s="7">
        <v>0.80197586084122796</v>
      </c>
      <c r="C19" s="7">
        <v>26.987452182082698</v>
      </c>
      <c r="D19" s="7">
        <v>15.2725101407491</v>
      </c>
      <c r="E19" s="7">
        <v>11.7149420413336</v>
      </c>
      <c r="F19" s="7">
        <f t="shared" si="1"/>
        <v>69.736759968255498</v>
      </c>
      <c r="G19">
        <f t="shared" si="2"/>
        <v>0.69736759968255502</v>
      </c>
      <c r="H19" s="7" t="s">
        <v>1284</v>
      </c>
      <c r="I19" s="7">
        <v>0.85945997567082999</v>
      </c>
      <c r="J19" s="7">
        <v>28.816917850617202</v>
      </c>
      <c r="K19" s="7">
        <v>17.790343200015101</v>
      </c>
      <c r="L19" s="7">
        <v>11.0265746506021</v>
      </c>
      <c r="M19" s="7">
        <f t="shared" si="3"/>
        <v>67.567548087893201</v>
      </c>
      <c r="N19">
        <f t="shared" si="4"/>
        <v>0.67567548087893203</v>
      </c>
      <c r="O19" s="7" t="s">
        <v>1284</v>
      </c>
      <c r="P19" s="7">
        <f t="shared" si="5"/>
        <v>0.83071791825602903</v>
      </c>
      <c r="Q19" s="7">
        <f t="shared" si="6"/>
        <v>27.90218501635</v>
      </c>
      <c r="R19" s="7">
        <f t="shared" si="7"/>
        <v>16.5314266703821</v>
      </c>
      <c r="S19" s="7">
        <f t="shared" si="8"/>
        <v>11.3707583459679</v>
      </c>
      <c r="T19" s="7">
        <f t="shared" si="9"/>
        <v>68.652154028074406</v>
      </c>
      <c r="U19">
        <f t="shared" si="10"/>
        <v>0.68652154028074397</v>
      </c>
    </row>
    <row r="20" spans="1:23" ht="15.6">
      <c r="A20" s="7" t="s">
        <v>1518</v>
      </c>
      <c r="B20" s="7">
        <v>0.76371752559328998</v>
      </c>
      <c r="C20" s="7">
        <v>26.2968141440215</v>
      </c>
      <c r="D20" s="7">
        <v>15.7007941239736</v>
      </c>
      <c r="E20" s="7">
        <v>10.5960200200479</v>
      </c>
      <c r="F20" s="7">
        <f t="shared" si="1"/>
        <v>71.1804707323287</v>
      </c>
      <c r="G20">
        <f t="shared" si="2"/>
        <v>0.71180470732328704</v>
      </c>
      <c r="H20" s="7" t="s">
        <v>1518</v>
      </c>
      <c r="I20" s="7">
        <v>0.866802484455788</v>
      </c>
      <c r="J20" s="7">
        <v>31.858578507663399</v>
      </c>
      <c r="K20" s="7">
        <v>20.7226248561924</v>
      </c>
      <c r="L20" s="7">
        <v>11.135953651471</v>
      </c>
      <c r="M20" s="7">
        <f t="shared" si="3"/>
        <v>67.290472284687198</v>
      </c>
      <c r="N20">
        <f t="shared" si="4"/>
        <v>0.67290472284687197</v>
      </c>
      <c r="O20" s="7" t="s">
        <v>1518</v>
      </c>
      <c r="P20" s="7">
        <f t="shared" si="5"/>
        <v>0.81526000502453899</v>
      </c>
      <c r="Q20" s="7">
        <f t="shared" si="6"/>
        <v>29.0776963258424</v>
      </c>
      <c r="R20" s="7">
        <f t="shared" si="7"/>
        <v>18.211709490082999</v>
      </c>
      <c r="S20" s="7">
        <f t="shared" si="8"/>
        <v>10.8659868357595</v>
      </c>
      <c r="T20" s="7">
        <f t="shared" si="9"/>
        <v>69.235471508507999</v>
      </c>
      <c r="U20">
        <f t="shared" si="10"/>
        <v>0.69235471508507995</v>
      </c>
    </row>
    <row r="21" spans="1:23" ht="15.6">
      <c r="A21" s="7" t="s">
        <v>1355</v>
      </c>
      <c r="B21" s="7">
        <v>0.581314149461711</v>
      </c>
      <c r="C21" s="7">
        <v>25.246679847419799</v>
      </c>
      <c r="D21" s="7">
        <v>16.181314238408699</v>
      </c>
      <c r="E21" s="7">
        <v>9.0653656090110495</v>
      </c>
      <c r="F21" s="7">
        <f t="shared" si="1"/>
        <v>78.063617001444896</v>
      </c>
      <c r="G21">
        <f t="shared" si="2"/>
        <v>0.78063617001444896</v>
      </c>
      <c r="H21" s="7" t="s">
        <v>1355</v>
      </c>
      <c r="I21" s="7">
        <v>0.58836682237357796</v>
      </c>
      <c r="J21" s="7">
        <v>28.2717825951806</v>
      </c>
      <c r="K21" s="7">
        <v>19.197766292374901</v>
      </c>
      <c r="L21" s="7">
        <v>9.0740163028057097</v>
      </c>
      <c r="M21" s="7">
        <f t="shared" si="3"/>
        <v>77.797478400997093</v>
      </c>
      <c r="N21">
        <f t="shared" si="4"/>
        <v>0.777974784009971</v>
      </c>
      <c r="O21" s="7" t="s">
        <v>1355</v>
      </c>
      <c r="P21" s="7">
        <f t="shared" si="5"/>
        <v>0.58484048591764404</v>
      </c>
      <c r="Q21" s="7">
        <f t="shared" si="6"/>
        <v>26.759231221300201</v>
      </c>
      <c r="R21" s="7">
        <f t="shared" si="7"/>
        <v>17.689540265391798</v>
      </c>
      <c r="S21" s="7">
        <f t="shared" si="8"/>
        <v>9.0696909559083796</v>
      </c>
      <c r="T21" s="7">
        <f t="shared" si="9"/>
        <v>77.930547701221002</v>
      </c>
      <c r="U21">
        <f t="shared" si="10"/>
        <v>0.77930547701220998</v>
      </c>
    </row>
    <row r="22" spans="1:23" ht="15.6">
      <c r="A22" s="7" t="s">
        <v>1350</v>
      </c>
      <c r="B22" s="7">
        <v>0.69956718568260801</v>
      </c>
      <c r="C22" s="7">
        <v>24.084868760959399</v>
      </c>
      <c r="D22" s="7">
        <v>12.994594487247699</v>
      </c>
      <c r="E22" s="7">
        <v>11.0902742737116</v>
      </c>
      <c r="F22" s="7">
        <f t="shared" si="1"/>
        <v>73.601238276128001</v>
      </c>
      <c r="G22">
        <f t="shared" si="2"/>
        <v>0.73601238276128</v>
      </c>
      <c r="H22" s="7" t="s">
        <v>1350</v>
      </c>
      <c r="I22" s="7">
        <v>0.82709496984239805</v>
      </c>
      <c r="J22" s="7">
        <v>27.099139109889698</v>
      </c>
      <c r="K22" s="7">
        <v>17.654226812724701</v>
      </c>
      <c r="L22" s="7">
        <v>9.4449122971650308</v>
      </c>
      <c r="M22" s="7">
        <f t="shared" si="3"/>
        <v>68.788869062551001</v>
      </c>
      <c r="N22">
        <f t="shared" si="4"/>
        <v>0.68788869062550995</v>
      </c>
      <c r="O22" s="7" t="s">
        <v>1350</v>
      </c>
      <c r="P22" s="7">
        <f t="shared" si="5"/>
        <v>0.76333107776250297</v>
      </c>
      <c r="Q22" s="7">
        <f t="shared" si="6"/>
        <v>25.5920039354246</v>
      </c>
      <c r="R22" s="7">
        <f t="shared" si="7"/>
        <v>15.3244106499862</v>
      </c>
      <c r="S22" s="7">
        <f t="shared" si="8"/>
        <v>10.2675932854383</v>
      </c>
      <c r="T22" s="7">
        <f t="shared" si="9"/>
        <v>71.195053669339501</v>
      </c>
      <c r="U22">
        <f t="shared" si="10"/>
        <v>0.71195053669339503</v>
      </c>
    </row>
    <row r="23" spans="1:23" ht="15.6">
      <c r="A23" s="7" t="s">
        <v>1361</v>
      </c>
      <c r="B23" s="7">
        <v>0.57735305919614199</v>
      </c>
      <c r="C23" s="7">
        <v>21.975209720439398</v>
      </c>
      <c r="D23" s="7">
        <v>16.7537579163047</v>
      </c>
      <c r="E23" s="7">
        <v>5.2214518041347597</v>
      </c>
      <c r="F23" s="7">
        <f t="shared" si="1"/>
        <v>78.213092105805899</v>
      </c>
      <c r="G23">
        <f t="shared" si="2"/>
        <v>0.78213092105805904</v>
      </c>
      <c r="H23" s="7" t="s">
        <v>1361</v>
      </c>
      <c r="I23" s="7">
        <v>0.82912382095403103</v>
      </c>
      <c r="J23" s="7">
        <v>34.047986688888102</v>
      </c>
      <c r="K23" s="7">
        <v>23.341134804468702</v>
      </c>
      <c r="L23" s="7">
        <v>10.7068518844194</v>
      </c>
      <c r="M23" s="7">
        <f t="shared" si="3"/>
        <v>68.7123086432441</v>
      </c>
      <c r="N23">
        <f t="shared" si="4"/>
        <v>0.68712308643244102</v>
      </c>
      <c r="O23" s="7" t="s">
        <v>1361</v>
      </c>
      <c r="P23" s="7">
        <f t="shared" si="5"/>
        <v>0.70323844007508696</v>
      </c>
      <c r="Q23" s="7">
        <f t="shared" si="6"/>
        <v>28.011598204663699</v>
      </c>
      <c r="R23" s="7">
        <f t="shared" si="7"/>
        <v>20.047446360386701</v>
      </c>
      <c r="S23" s="7">
        <f t="shared" si="8"/>
        <v>7.9641518442770796</v>
      </c>
      <c r="T23" s="7">
        <f t="shared" si="9"/>
        <v>73.462700374524999</v>
      </c>
      <c r="U23">
        <f t="shared" si="10"/>
        <v>0.73462700374525003</v>
      </c>
    </row>
    <row r="24" spans="1:23" ht="15.6">
      <c r="A24" s="7" t="s">
        <v>1367</v>
      </c>
      <c r="B24" s="7">
        <v>0.81221672835708902</v>
      </c>
      <c r="C24" s="7">
        <v>29.482318264281801</v>
      </c>
      <c r="D24" s="7">
        <v>18.648232642225601</v>
      </c>
      <c r="E24" s="7">
        <v>10.8340856220562</v>
      </c>
      <c r="F24" s="7">
        <f t="shared" si="1"/>
        <v>69.350312137468293</v>
      </c>
      <c r="G24">
        <f t="shared" si="2"/>
        <v>0.69350312137468295</v>
      </c>
      <c r="H24" s="7" t="s">
        <v>1367</v>
      </c>
      <c r="I24" s="7">
        <v>0.91945600140054995</v>
      </c>
      <c r="J24" s="7">
        <v>32.205246114755397</v>
      </c>
      <c r="K24" s="7">
        <v>21.119122651530699</v>
      </c>
      <c r="L24" s="7">
        <v>11.0861234632247</v>
      </c>
      <c r="M24" s="7">
        <f t="shared" si="3"/>
        <v>65.303547116960402</v>
      </c>
      <c r="N24">
        <f t="shared" si="4"/>
        <v>0.65303547116960403</v>
      </c>
      <c r="O24" s="7" t="s">
        <v>1367</v>
      </c>
      <c r="P24" s="7">
        <f t="shared" si="5"/>
        <v>0.86583636487881899</v>
      </c>
      <c r="Q24" s="7">
        <f t="shared" si="6"/>
        <v>30.843782189518599</v>
      </c>
      <c r="R24" s="7">
        <f t="shared" si="7"/>
        <v>19.883677646878098</v>
      </c>
      <c r="S24" s="7">
        <f t="shared" si="8"/>
        <v>10.960104542640501</v>
      </c>
      <c r="T24" s="7">
        <f t="shared" si="9"/>
        <v>67.326929627214398</v>
      </c>
      <c r="U24">
        <f t="shared" si="10"/>
        <v>0.67326929627214405</v>
      </c>
    </row>
    <row r="25" spans="1:23" ht="15.6">
      <c r="A25" s="7" t="s">
        <v>1364</v>
      </c>
      <c r="B25" s="7">
        <v>0.48750393853810797</v>
      </c>
      <c r="C25" s="7">
        <v>21.975209720439398</v>
      </c>
      <c r="D25" s="7">
        <v>16.7537579163047</v>
      </c>
      <c r="E25" s="7">
        <v>5.2214518041347597</v>
      </c>
      <c r="F25" s="7">
        <f t="shared" si="1"/>
        <v>81.603624960826096</v>
      </c>
      <c r="G25">
        <f t="shared" si="2"/>
        <v>0.81603624960826104</v>
      </c>
      <c r="H25" s="7" t="s">
        <v>1364</v>
      </c>
      <c r="I25" s="7">
        <v>0.79154176940997201</v>
      </c>
      <c r="J25" s="7">
        <v>31.181682721390999</v>
      </c>
      <c r="K25" s="7">
        <v>19.482326637021099</v>
      </c>
      <c r="L25" s="7">
        <v>11.699356084369899</v>
      </c>
      <c r="M25" s="7">
        <f t="shared" si="3"/>
        <v>70.130499267548203</v>
      </c>
      <c r="N25">
        <f t="shared" si="4"/>
        <v>0.70130499267548196</v>
      </c>
      <c r="O25" s="7" t="s">
        <v>1364</v>
      </c>
      <c r="P25" s="7">
        <f t="shared" si="5"/>
        <v>0.63952285397403996</v>
      </c>
      <c r="Q25" s="7">
        <f t="shared" si="6"/>
        <v>26.5784462209152</v>
      </c>
      <c r="R25" s="7">
        <f t="shared" si="7"/>
        <v>18.118042276662901</v>
      </c>
      <c r="S25" s="7">
        <f t="shared" si="8"/>
        <v>8.4604039442523309</v>
      </c>
      <c r="T25" s="7">
        <f t="shared" si="9"/>
        <v>75.867062114187206</v>
      </c>
      <c r="U25">
        <f t="shared" si="10"/>
        <v>0.758670621141872</v>
      </c>
    </row>
    <row r="26" spans="1:23" ht="15.6">
      <c r="A26" s="7" t="s">
        <v>1288</v>
      </c>
      <c r="B26" s="7">
        <v>0.67734643541234096</v>
      </c>
      <c r="C26" s="7">
        <v>25.010591246469101</v>
      </c>
      <c r="D26" s="7">
        <v>16.979052129280099</v>
      </c>
      <c r="E26" s="7">
        <v>8.0315391171890305</v>
      </c>
      <c r="F26" s="7">
        <f t="shared" si="1"/>
        <v>74.439757154251296</v>
      </c>
      <c r="G26">
        <f t="shared" si="2"/>
        <v>0.74439757154251296</v>
      </c>
      <c r="H26" s="7" t="s">
        <v>1288</v>
      </c>
      <c r="I26" s="7">
        <v>0.77936866274017402</v>
      </c>
      <c r="J26" s="7">
        <v>28.946966248686898</v>
      </c>
      <c r="K26" s="7">
        <v>20.012768347886599</v>
      </c>
      <c r="L26" s="7">
        <v>8.9341979008003296</v>
      </c>
      <c r="M26" s="7">
        <f t="shared" si="3"/>
        <v>70.589861783389694</v>
      </c>
      <c r="N26">
        <f t="shared" si="4"/>
        <v>0.70589861783389696</v>
      </c>
      <c r="O26" s="7" t="s">
        <v>1288</v>
      </c>
      <c r="P26" s="7">
        <f t="shared" si="5"/>
        <v>0.72835754907625705</v>
      </c>
      <c r="Q26" s="7">
        <f t="shared" si="6"/>
        <v>26.978778747578001</v>
      </c>
      <c r="R26" s="7">
        <f t="shared" si="7"/>
        <v>18.495910238583299</v>
      </c>
      <c r="S26" s="7">
        <f t="shared" si="8"/>
        <v>8.4828685089946791</v>
      </c>
      <c r="T26" s="7">
        <f t="shared" si="9"/>
        <v>72.514809468820502</v>
      </c>
      <c r="U26">
        <f t="shared" si="10"/>
        <v>0.72514809468820496</v>
      </c>
    </row>
    <row r="27" spans="1:23" ht="15.6">
      <c r="A27" s="7" t="s">
        <v>1283</v>
      </c>
      <c r="B27" s="7">
        <v>0.784392484540408</v>
      </c>
      <c r="C27" s="7">
        <v>23.6294763182525</v>
      </c>
      <c r="D27" s="7">
        <v>14.267409780321501</v>
      </c>
      <c r="E27" s="7">
        <v>9.3620665379310193</v>
      </c>
      <c r="F27" s="7">
        <f t="shared" si="1"/>
        <v>70.400283602248805</v>
      </c>
      <c r="G27">
        <f t="shared" si="2"/>
        <v>0.70400283602248803</v>
      </c>
      <c r="H27" s="7" t="s">
        <v>1283</v>
      </c>
      <c r="I27" s="7">
        <v>1.01655101888584</v>
      </c>
      <c r="J27" s="7">
        <v>28.2804895140249</v>
      </c>
      <c r="K27" s="7">
        <v>19.499449955747099</v>
      </c>
      <c r="L27" s="7">
        <v>8.7810395582777794</v>
      </c>
      <c r="M27" s="7">
        <f t="shared" si="3"/>
        <v>61.639584192987201</v>
      </c>
      <c r="N27">
        <f t="shared" si="4"/>
        <v>0.61639584192987196</v>
      </c>
      <c r="O27" s="7" t="s">
        <v>1283</v>
      </c>
      <c r="P27" s="7">
        <f t="shared" si="5"/>
        <v>0.90047175171312399</v>
      </c>
      <c r="Q27" s="7">
        <f t="shared" si="6"/>
        <v>25.9549829161387</v>
      </c>
      <c r="R27" s="7">
        <f t="shared" si="7"/>
        <v>16.883429868034298</v>
      </c>
      <c r="S27" s="7">
        <f t="shared" si="8"/>
        <v>9.0715530481044002</v>
      </c>
      <c r="T27" s="7">
        <f t="shared" si="9"/>
        <v>66.019933897618003</v>
      </c>
      <c r="U27">
        <f t="shared" si="10"/>
        <v>0.66019933897617999</v>
      </c>
    </row>
    <row r="28" spans="1:23" ht="15.6">
      <c r="A28" s="9" t="s">
        <v>1501</v>
      </c>
      <c r="B28" s="9">
        <v>0.87520772477540998</v>
      </c>
      <c r="C28" s="9">
        <v>27.310031278174101</v>
      </c>
      <c r="D28" s="9">
        <v>15.206776313738599</v>
      </c>
      <c r="E28" s="9">
        <v>12.1032549644355</v>
      </c>
      <c r="F28" s="9">
        <f t="shared" si="1"/>
        <v>66.973293404701494</v>
      </c>
      <c r="G28">
        <f t="shared" si="2"/>
        <v>0.66973293404701495</v>
      </c>
      <c r="H28" s="9" t="s">
        <v>1501</v>
      </c>
      <c r="I28" s="9">
        <v>1.0378056495791399</v>
      </c>
      <c r="J28" s="9">
        <v>31.668698236831599</v>
      </c>
      <c r="K28" s="9">
        <v>18.5181756697067</v>
      </c>
      <c r="L28" s="9">
        <v>13.1505225671249</v>
      </c>
      <c r="M28" s="9">
        <f t="shared" si="3"/>
        <v>60.837522657390899</v>
      </c>
      <c r="N28">
        <f t="shared" si="4"/>
        <v>0.60837522657390897</v>
      </c>
      <c r="O28" s="9" t="s">
        <v>1501</v>
      </c>
      <c r="P28" s="9">
        <f t="shared" si="5"/>
        <v>0.95650668717727505</v>
      </c>
      <c r="Q28" s="9">
        <f t="shared" si="6"/>
        <v>29.489364757502798</v>
      </c>
      <c r="R28" s="9">
        <f t="shared" si="7"/>
        <v>16.8624759917227</v>
      </c>
      <c r="S28" s="9">
        <f t="shared" si="8"/>
        <v>12.626888765780199</v>
      </c>
      <c r="T28" s="9">
        <f t="shared" si="9"/>
        <v>63.9054080310462</v>
      </c>
      <c r="U28">
        <f t="shared" si="10"/>
        <v>0.63905408031046196</v>
      </c>
    </row>
    <row r="29" spans="1:23" ht="15.6">
      <c r="A29" s="9" t="s">
        <v>1302</v>
      </c>
      <c r="B29" s="9">
        <v>0.54672706860625297</v>
      </c>
      <c r="C29" s="9">
        <v>23.950955732909001</v>
      </c>
      <c r="D29" s="9">
        <v>13.881730383306101</v>
      </c>
      <c r="E29" s="9">
        <v>10.069225349603</v>
      </c>
      <c r="F29" s="9">
        <f t="shared" si="1"/>
        <v>79.368789863914998</v>
      </c>
      <c r="G29">
        <f t="shared" si="2"/>
        <v>0.79368789863915001</v>
      </c>
      <c r="H29" s="9" t="s">
        <v>1302</v>
      </c>
      <c r="I29" s="9">
        <v>0.90689644689996396</v>
      </c>
      <c r="J29" s="9">
        <v>33.090535140841702</v>
      </c>
      <c r="K29" s="9">
        <v>19.350256426578198</v>
      </c>
      <c r="L29" s="9">
        <v>13.7402787142635</v>
      </c>
      <c r="M29" s="9">
        <f t="shared" ref="M29:M57" si="11">(2.65-I29)/2.65*100</f>
        <v>65.777492569812694</v>
      </c>
      <c r="N29">
        <f t="shared" si="4"/>
        <v>0.65777492569812701</v>
      </c>
      <c r="O29" s="9" t="s">
        <v>1302</v>
      </c>
      <c r="P29" s="9">
        <f t="shared" ref="P29:P39" si="12">AVERAGE(B29,I29)</f>
        <v>0.72681175775310802</v>
      </c>
      <c r="Q29" s="9">
        <f t="shared" ref="Q29:Q57" si="13">AVERAGE(C29,J29)</f>
        <v>28.520745436875401</v>
      </c>
      <c r="R29" s="9">
        <f t="shared" ref="R29:R57" si="14">AVERAGE(D29,K29)</f>
        <v>16.615993404942099</v>
      </c>
      <c r="S29" s="9">
        <f t="shared" ref="S29:S57" si="15">AVERAGE(E29,L29)</f>
        <v>11.904752031933199</v>
      </c>
      <c r="T29" s="9">
        <f t="shared" ref="T29:T57" si="16">AVERAGE(F29,M29)</f>
        <v>72.573141216863803</v>
      </c>
      <c r="U29">
        <f t="shared" si="10"/>
        <v>0.72573141216863801</v>
      </c>
    </row>
    <row r="30" spans="1:23" ht="15.6">
      <c r="A30" s="9" t="s">
        <v>1502</v>
      </c>
      <c r="B30" s="9">
        <v>0.653386669903532</v>
      </c>
      <c r="C30" s="9">
        <v>24.9321792022069</v>
      </c>
      <c r="D30" s="9">
        <v>13.636341003087599</v>
      </c>
      <c r="E30" s="9">
        <v>11.2958381991193</v>
      </c>
      <c r="F30" s="9">
        <f t="shared" si="1"/>
        <v>75.343899248923293</v>
      </c>
      <c r="G30">
        <f t="shared" si="2"/>
        <v>0.75343899248923296</v>
      </c>
      <c r="H30" s="9" t="s">
        <v>1502</v>
      </c>
      <c r="I30" s="9">
        <v>0.79994700972959498</v>
      </c>
      <c r="J30" s="9">
        <v>28.509950159651801</v>
      </c>
      <c r="K30" s="9">
        <v>17.058985965287299</v>
      </c>
      <c r="L30" s="9">
        <v>11.4509641943645</v>
      </c>
      <c r="M30" s="9">
        <f t="shared" si="11"/>
        <v>69.813320387562499</v>
      </c>
      <c r="N30">
        <f t="shared" si="4"/>
        <v>0.69813320387562505</v>
      </c>
      <c r="O30" s="9" t="s">
        <v>1502</v>
      </c>
      <c r="P30" s="9">
        <f t="shared" si="12"/>
        <v>0.72666683981656299</v>
      </c>
      <c r="Q30" s="9">
        <f t="shared" si="13"/>
        <v>26.721064680929398</v>
      </c>
      <c r="R30" s="9">
        <f t="shared" si="14"/>
        <v>15.3476634841874</v>
      </c>
      <c r="S30" s="9">
        <f t="shared" si="15"/>
        <v>11.3734011967419</v>
      </c>
      <c r="T30" s="9">
        <f t="shared" si="16"/>
        <v>72.578609818242896</v>
      </c>
      <c r="U30">
        <f t="shared" si="10"/>
        <v>0.72578609818242901</v>
      </c>
    </row>
    <row r="31" spans="1:23" ht="15.6">
      <c r="A31" s="9" t="s">
        <v>1503</v>
      </c>
      <c r="B31" s="9">
        <v>0.70845548579071405</v>
      </c>
      <c r="C31" s="9">
        <v>32.287722804770901</v>
      </c>
      <c r="D31" s="9">
        <v>20.2364092882042</v>
      </c>
      <c r="E31" s="9">
        <v>12.051313516566699</v>
      </c>
      <c r="F31" s="9">
        <f t="shared" si="1"/>
        <v>73.265830724878697</v>
      </c>
      <c r="G31">
        <f t="shared" si="2"/>
        <v>0.732658307248787</v>
      </c>
      <c r="H31" s="9" t="s">
        <v>1503</v>
      </c>
      <c r="I31" s="9">
        <v>1.0506550399528201</v>
      </c>
      <c r="J31" s="9">
        <v>30.942194527194701</v>
      </c>
      <c r="K31" s="9">
        <v>18.862107776056501</v>
      </c>
      <c r="L31" s="9">
        <v>12.0800867511382</v>
      </c>
      <c r="M31" s="9">
        <f t="shared" si="11"/>
        <v>60.352640001780401</v>
      </c>
      <c r="N31">
        <f t="shared" si="4"/>
        <v>0.603526400017804</v>
      </c>
      <c r="O31" s="9" t="s">
        <v>1503</v>
      </c>
      <c r="P31" s="9">
        <f t="shared" si="12"/>
        <v>0.879555262871767</v>
      </c>
      <c r="Q31" s="9">
        <f t="shared" si="13"/>
        <v>31.614958665982801</v>
      </c>
      <c r="R31" s="9">
        <f t="shared" si="14"/>
        <v>19.549258532130398</v>
      </c>
      <c r="S31" s="9">
        <f t="shared" si="15"/>
        <v>12.065700133852401</v>
      </c>
      <c r="T31" s="9">
        <f t="shared" si="16"/>
        <v>66.809235363329506</v>
      </c>
      <c r="U31">
        <f t="shared" si="10"/>
        <v>0.668092353633295</v>
      </c>
    </row>
    <row r="32" spans="1:23" ht="15.6">
      <c r="A32" s="9" t="s">
        <v>1403</v>
      </c>
      <c r="B32" s="9">
        <v>0.64691366873784595</v>
      </c>
      <c r="C32" s="9">
        <v>24.600902496634099</v>
      </c>
      <c r="D32" s="9">
        <v>13.676304521934799</v>
      </c>
      <c r="E32" s="9">
        <v>10.924597974699299</v>
      </c>
      <c r="F32" s="9">
        <f t="shared" si="1"/>
        <v>75.588163443854896</v>
      </c>
      <c r="G32">
        <f t="shared" si="2"/>
        <v>0.75588163443854905</v>
      </c>
      <c r="H32" s="9" t="s">
        <v>1403</v>
      </c>
      <c r="I32" s="9">
        <v>0.89453011631477197</v>
      </c>
      <c r="J32" s="9">
        <v>25.042246686430101</v>
      </c>
      <c r="K32" s="9">
        <v>12.615977545707601</v>
      </c>
      <c r="L32" s="9">
        <v>12.4262691407225</v>
      </c>
      <c r="M32" s="9">
        <f t="shared" si="11"/>
        <v>66.244146554159499</v>
      </c>
      <c r="N32">
        <f t="shared" si="4"/>
        <v>0.662441465541595</v>
      </c>
      <c r="O32" s="9" t="s">
        <v>1403</v>
      </c>
      <c r="P32" s="9">
        <f t="shared" si="12"/>
        <v>0.77072189252630896</v>
      </c>
      <c r="Q32" s="9">
        <f t="shared" si="13"/>
        <v>24.821574591532102</v>
      </c>
      <c r="R32" s="9">
        <f t="shared" si="14"/>
        <v>13.1461410338212</v>
      </c>
      <c r="S32" s="9">
        <f t="shared" si="15"/>
        <v>11.6754335577109</v>
      </c>
      <c r="T32" s="9">
        <f t="shared" si="16"/>
        <v>70.916154999007205</v>
      </c>
      <c r="U32">
        <f t="shared" si="10"/>
        <v>0.70916154999007197</v>
      </c>
    </row>
    <row r="33" spans="1:23" ht="15.6">
      <c r="A33" s="9" t="s">
        <v>1406</v>
      </c>
      <c r="B33" s="9">
        <v>0.89655896742640495</v>
      </c>
      <c r="C33" s="14">
        <v>29.815574364206199</v>
      </c>
      <c r="D33" s="14">
        <v>16.601551398634999</v>
      </c>
      <c r="E33" s="9">
        <v>13.2140229655712</v>
      </c>
      <c r="F33" s="9">
        <f t="shared" si="1"/>
        <v>66.167586134852598</v>
      </c>
      <c r="G33">
        <f t="shared" si="2"/>
        <v>0.66167586134852596</v>
      </c>
      <c r="H33" s="9" t="s">
        <v>1406</v>
      </c>
      <c r="I33" s="9">
        <v>0.66217835805394198</v>
      </c>
      <c r="J33" s="14">
        <v>26.3500231154052</v>
      </c>
      <c r="K33" s="14">
        <v>14.3684866811048</v>
      </c>
      <c r="L33" s="9">
        <v>11.9815364343005</v>
      </c>
      <c r="M33" s="9">
        <f t="shared" si="11"/>
        <v>75.012137431926703</v>
      </c>
      <c r="N33">
        <f t="shared" si="4"/>
        <v>0.75012137431926695</v>
      </c>
      <c r="O33" s="9" t="s">
        <v>1406</v>
      </c>
      <c r="P33" s="9">
        <f t="shared" si="12"/>
        <v>0.77936866274017302</v>
      </c>
      <c r="Q33" s="9">
        <f t="shared" si="13"/>
        <v>28.0827987398057</v>
      </c>
      <c r="R33" s="9">
        <f t="shared" si="14"/>
        <v>15.485019039869901</v>
      </c>
      <c r="S33" s="9">
        <f t="shared" si="15"/>
        <v>12.597779699935799</v>
      </c>
      <c r="T33" s="9">
        <f t="shared" si="16"/>
        <v>70.589861783389694</v>
      </c>
      <c r="U33">
        <f t="shared" si="10"/>
        <v>0.70589861783389696</v>
      </c>
    </row>
    <row r="34" spans="1:23" ht="15.6">
      <c r="A34" s="9" t="s">
        <v>1504</v>
      </c>
      <c r="B34" s="9">
        <v>0.70401133573666097</v>
      </c>
      <c r="C34" s="14">
        <v>28.3164743531559</v>
      </c>
      <c r="D34" s="14">
        <v>16.067068211368099</v>
      </c>
      <c r="E34" s="9">
        <v>12.2494061417878</v>
      </c>
      <c r="F34" s="9">
        <f t="shared" si="1"/>
        <v>73.433534500503399</v>
      </c>
      <c r="G34">
        <f t="shared" si="2"/>
        <v>0.73433534500503395</v>
      </c>
      <c r="H34" s="9" t="s">
        <v>1504</v>
      </c>
      <c r="I34" s="9">
        <v>0.81617781862265903</v>
      </c>
      <c r="J34" s="14">
        <v>27.2790717471919</v>
      </c>
      <c r="K34" s="14">
        <v>14.138842238282001</v>
      </c>
      <c r="L34" s="9">
        <v>13.14022950891</v>
      </c>
      <c r="M34" s="9">
        <f t="shared" si="11"/>
        <v>69.200837033107206</v>
      </c>
      <c r="N34">
        <f t="shared" si="4"/>
        <v>0.69200837033107199</v>
      </c>
      <c r="O34" s="9" t="s">
        <v>1504</v>
      </c>
      <c r="P34" s="9">
        <f t="shared" si="12"/>
        <v>0.76009457717966</v>
      </c>
      <c r="Q34" s="9">
        <f t="shared" si="13"/>
        <v>27.797773050173902</v>
      </c>
      <c r="R34" s="9">
        <f t="shared" si="14"/>
        <v>15.102955224824999</v>
      </c>
      <c r="S34" s="9">
        <f t="shared" si="15"/>
        <v>12.694817825348901</v>
      </c>
      <c r="T34" s="9">
        <f t="shared" si="16"/>
        <v>71.317185766805295</v>
      </c>
      <c r="U34">
        <f t="shared" si="10"/>
        <v>0.71317185766805302</v>
      </c>
    </row>
    <row r="35" spans="1:23" ht="15.6">
      <c r="A35" s="9" t="s">
        <v>1505</v>
      </c>
      <c r="B35" s="9">
        <v>0.66469026895405903</v>
      </c>
      <c r="C35" s="14">
        <v>20.9112911688606</v>
      </c>
      <c r="D35" s="14">
        <v>10.126136448337901</v>
      </c>
      <c r="E35" s="9">
        <v>10.7851547205226</v>
      </c>
      <c r="F35" s="9">
        <f t="shared" si="1"/>
        <v>74.917348341356302</v>
      </c>
      <c r="G35">
        <f t="shared" si="2"/>
        <v>0.74917348341356305</v>
      </c>
      <c r="H35" s="9" t="s">
        <v>1505</v>
      </c>
      <c r="I35" s="9">
        <v>0.87192291821371903</v>
      </c>
      <c r="J35" s="14">
        <v>25.0823590501066</v>
      </c>
      <c r="K35" s="14">
        <v>13.528443749316001</v>
      </c>
      <c r="L35" s="9">
        <v>11.553915300790599</v>
      </c>
      <c r="M35" s="9">
        <f t="shared" si="11"/>
        <v>67.097248369293595</v>
      </c>
      <c r="N35">
        <f t="shared" si="4"/>
        <v>0.67097248369293605</v>
      </c>
      <c r="O35" s="9" t="s">
        <v>1505</v>
      </c>
      <c r="P35" s="9">
        <f t="shared" si="12"/>
        <v>0.76830659358388897</v>
      </c>
      <c r="Q35" s="9">
        <f t="shared" si="13"/>
        <v>22.996825109483598</v>
      </c>
      <c r="R35" s="9">
        <f t="shared" si="14"/>
        <v>11.8272900988269</v>
      </c>
      <c r="S35" s="9">
        <f t="shared" si="15"/>
        <v>11.169535010656601</v>
      </c>
      <c r="T35" s="9">
        <f t="shared" si="16"/>
        <v>71.007298355324906</v>
      </c>
      <c r="U35">
        <f t="shared" si="10"/>
        <v>0.71007298355324899</v>
      </c>
    </row>
    <row r="36" spans="1:23" ht="15.6">
      <c r="A36" s="9" t="s">
        <v>1506</v>
      </c>
      <c r="B36" s="9">
        <v>0.889699518429932</v>
      </c>
      <c r="C36" s="14">
        <v>28.135413094752298</v>
      </c>
      <c r="D36" s="14">
        <v>15.2161545660086</v>
      </c>
      <c r="E36" s="9">
        <v>12.919258528743599</v>
      </c>
      <c r="F36" s="9">
        <f t="shared" si="1"/>
        <v>66.426433266795001</v>
      </c>
      <c r="G36">
        <f t="shared" si="2"/>
        <v>0.66426433266795004</v>
      </c>
      <c r="H36" s="9" t="s">
        <v>1506</v>
      </c>
      <c r="I36" s="9">
        <v>0.90177601314203304</v>
      </c>
      <c r="J36" s="14">
        <v>28.260890843108498</v>
      </c>
      <c r="K36" s="14">
        <v>14.716650858055401</v>
      </c>
      <c r="L36" s="9">
        <v>13.5442399850531</v>
      </c>
      <c r="M36" s="9">
        <f t="shared" si="11"/>
        <v>65.970716485206296</v>
      </c>
      <c r="N36">
        <f t="shared" si="4"/>
        <v>0.65970716485206304</v>
      </c>
      <c r="O36" s="9" t="s">
        <v>1506</v>
      </c>
      <c r="P36" s="9">
        <f t="shared" si="12"/>
        <v>0.89573776578598296</v>
      </c>
      <c r="Q36" s="9">
        <f t="shared" si="13"/>
        <v>28.1981519689304</v>
      </c>
      <c r="R36" s="9">
        <f t="shared" si="14"/>
        <v>14.966402712032</v>
      </c>
      <c r="S36" s="9">
        <f t="shared" si="15"/>
        <v>13.2317492568984</v>
      </c>
      <c r="T36" s="9">
        <f t="shared" si="16"/>
        <v>66.198574876000706</v>
      </c>
      <c r="U36">
        <f t="shared" si="10"/>
        <v>0.66198574876000704</v>
      </c>
    </row>
    <row r="37" spans="1:23" ht="15.6">
      <c r="A37" s="9" t="s">
        <v>1507</v>
      </c>
      <c r="B37" s="9">
        <v>0.54421515770613604</v>
      </c>
      <c r="C37" s="14">
        <v>28.751887352816301</v>
      </c>
      <c r="D37" s="14">
        <v>17.233495469717798</v>
      </c>
      <c r="E37" s="9">
        <v>11.518391883098399</v>
      </c>
      <c r="F37" s="9">
        <f t="shared" si="1"/>
        <v>79.463578954485399</v>
      </c>
      <c r="G37">
        <f t="shared" ref="G37:G57" si="17">F37/100</f>
        <v>0.79463578954485403</v>
      </c>
      <c r="H37" s="9" t="s">
        <v>1507</v>
      </c>
      <c r="I37" s="9">
        <v>0.81965584909974398</v>
      </c>
      <c r="J37" s="14">
        <v>33.884775534645698</v>
      </c>
      <c r="K37" s="14">
        <v>19.020027142090601</v>
      </c>
      <c r="L37" s="9">
        <v>14.8647483925551</v>
      </c>
      <c r="M37" s="9">
        <f t="shared" si="11"/>
        <v>69.069590600009704</v>
      </c>
      <c r="N37">
        <f t="shared" ref="N37:N57" si="18">M37/100</f>
        <v>0.690695906000097</v>
      </c>
      <c r="O37" s="9" t="s">
        <v>1507</v>
      </c>
      <c r="P37" s="9">
        <f t="shared" si="12"/>
        <v>0.68193550340293996</v>
      </c>
      <c r="Q37" s="9">
        <f t="shared" si="13"/>
        <v>31.318331443731001</v>
      </c>
      <c r="R37" s="9">
        <f t="shared" si="14"/>
        <v>18.1267613059042</v>
      </c>
      <c r="S37" s="9">
        <f t="shared" si="15"/>
        <v>13.1915701378267</v>
      </c>
      <c r="T37" s="9">
        <f t="shared" si="16"/>
        <v>74.266584777247502</v>
      </c>
      <c r="U37">
        <f t="shared" ref="U37:U57" si="19">T37/100</f>
        <v>0.74266584777247502</v>
      </c>
      <c r="V37" s="45">
        <f>AVERAGE(S28:S45)</f>
        <v>11.979399682802599</v>
      </c>
      <c r="W37" s="45">
        <f>AVERAGE(P28:P45)</f>
        <v>0.77865749138490503</v>
      </c>
    </row>
    <row r="38" spans="1:23" ht="15.6">
      <c r="A38" s="9" t="s">
        <v>1508</v>
      </c>
      <c r="B38" s="9">
        <v>0.64614077307627105</v>
      </c>
      <c r="C38" s="14">
        <v>26.923422113563198</v>
      </c>
      <c r="D38" s="14">
        <v>15.7762655782042</v>
      </c>
      <c r="E38" s="9">
        <v>11.147156535358899</v>
      </c>
      <c r="F38" s="9">
        <f t="shared" si="1"/>
        <v>75.617329317876596</v>
      </c>
      <c r="G38">
        <f t="shared" si="17"/>
        <v>0.75617329317876603</v>
      </c>
      <c r="H38" s="9" t="s">
        <v>1508</v>
      </c>
      <c r="I38" s="9">
        <v>0.79579269554863097</v>
      </c>
      <c r="J38" s="14">
        <v>26.299432245957</v>
      </c>
      <c r="K38" s="14">
        <v>14.1636711225678</v>
      </c>
      <c r="L38" s="9">
        <v>12.1357611233892</v>
      </c>
      <c r="M38" s="9">
        <f t="shared" si="11"/>
        <v>69.970086960429001</v>
      </c>
      <c r="N38">
        <f t="shared" si="18"/>
        <v>0.69970086960429001</v>
      </c>
      <c r="O38" s="9" t="s">
        <v>1508</v>
      </c>
      <c r="P38" s="9">
        <f t="shared" si="12"/>
        <v>0.72096673431245095</v>
      </c>
      <c r="Q38" s="9">
        <f t="shared" si="13"/>
        <v>26.611427179760099</v>
      </c>
      <c r="R38" s="9">
        <f t="shared" si="14"/>
        <v>14.969968350386001</v>
      </c>
      <c r="S38" s="9">
        <f t="shared" si="15"/>
        <v>11.641458829374001</v>
      </c>
      <c r="T38" s="9">
        <f t="shared" si="16"/>
        <v>72.793708139152798</v>
      </c>
      <c r="U38">
        <f t="shared" si="19"/>
        <v>0.72793708139152802</v>
      </c>
    </row>
    <row r="39" spans="1:23" ht="15.6">
      <c r="A39" s="9" t="s">
        <v>1509</v>
      </c>
      <c r="B39" s="9">
        <v>0.68662118335123501</v>
      </c>
      <c r="C39" s="14">
        <v>27.6863406643382</v>
      </c>
      <c r="D39" s="14">
        <v>16.390136582618599</v>
      </c>
      <c r="E39" s="9">
        <v>11.296204081719599</v>
      </c>
      <c r="F39" s="9">
        <f t="shared" si="1"/>
        <v>74.089766665991107</v>
      </c>
      <c r="G39">
        <f t="shared" si="17"/>
        <v>0.74089766665991097</v>
      </c>
      <c r="H39" s="9" t="s">
        <v>1509</v>
      </c>
      <c r="I39" s="9">
        <v>0.80207247279892402</v>
      </c>
      <c r="J39" s="14">
        <v>25.685698730137499</v>
      </c>
      <c r="K39" s="14">
        <v>13.414216257395999</v>
      </c>
      <c r="L39" s="9">
        <v>12.2714824727415</v>
      </c>
      <c r="M39" s="9">
        <f t="shared" si="11"/>
        <v>69.733114234002898</v>
      </c>
      <c r="N39">
        <f t="shared" si="18"/>
        <v>0.69733114234002902</v>
      </c>
      <c r="O39" s="9" t="s">
        <v>1509</v>
      </c>
      <c r="P39" s="9">
        <f t="shared" si="12"/>
        <v>0.74434682807508001</v>
      </c>
      <c r="Q39" s="9">
        <f t="shared" si="13"/>
        <v>26.6860196972378</v>
      </c>
      <c r="R39" s="9">
        <f t="shared" si="14"/>
        <v>14.902176420007301</v>
      </c>
      <c r="S39" s="9">
        <f t="shared" si="15"/>
        <v>11.783843277230501</v>
      </c>
      <c r="T39" s="9">
        <f t="shared" si="16"/>
        <v>71.911440449997002</v>
      </c>
      <c r="U39">
        <f t="shared" si="19"/>
        <v>0.71911440449996999</v>
      </c>
    </row>
    <row r="40" spans="1:23" ht="15.6">
      <c r="A40" s="9" t="s">
        <v>1510</v>
      </c>
      <c r="B40" s="9">
        <v>0.67232261361210699</v>
      </c>
      <c r="C40" s="14">
        <v>23.7464702112288</v>
      </c>
      <c r="D40" s="14">
        <v>12.2322936930567</v>
      </c>
      <c r="E40" s="9">
        <v>11.5141765181721</v>
      </c>
      <c r="F40" s="9">
        <f t="shared" si="1"/>
        <v>74.629335335392199</v>
      </c>
      <c r="G40">
        <f t="shared" si="17"/>
        <v>0.746293353353922</v>
      </c>
      <c r="H40" s="9" t="s">
        <v>1510</v>
      </c>
      <c r="I40" s="9">
        <v>1.0099814057624601</v>
      </c>
      <c r="J40" s="14">
        <v>24.2513634361265</v>
      </c>
      <c r="K40" s="14">
        <v>13.0114582279727</v>
      </c>
      <c r="L40" s="9">
        <v>11.2399052081539</v>
      </c>
      <c r="M40" s="9">
        <f t="shared" si="11"/>
        <v>61.887494122171297</v>
      </c>
      <c r="N40">
        <f t="shared" si="18"/>
        <v>0.61887494122171305</v>
      </c>
      <c r="O40" s="9" t="s">
        <v>1510</v>
      </c>
      <c r="P40" s="9">
        <f t="shared" ref="P40:P57" si="20">AVERAGE(B40,I40)</f>
        <v>0.84115200968728399</v>
      </c>
      <c r="Q40" s="9">
        <f t="shared" si="13"/>
        <v>23.9989168236777</v>
      </c>
      <c r="R40" s="9">
        <f t="shared" si="14"/>
        <v>12.6218759605147</v>
      </c>
      <c r="S40" s="9">
        <f t="shared" si="15"/>
        <v>11.377040863163</v>
      </c>
      <c r="T40" s="9">
        <f t="shared" si="16"/>
        <v>68.258414728781801</v>
      </c>
      <c r="U40">
        <f t="shared" si="19"/>
        <v>0.68258414728781802</v>
      </c>
    </row>
    <row r="41" spans="1:23" ht="15.6">
      <c r="A41" s="9" t="s">
        <v>1431</v>
      </c>
      <c r="B41" s="9">
        <v>0.55619504046054002</v>
      </c>
      <c r="C41" s="14">
        <v>25.0099447810037</v>
      </c>
      <c r="D41" s="14">
        <v>14.1415018382369</v>
      </c>
      <c r="E41" s="9">
        <v>10.8684429427668</v>
      </c>
      <c r="F41" s="9">
        <f t="shared" si="1"/>
        <v>79.011507907149394</v>
      </c>
      <c r="G41">
        <f t="shared" si="17"/>
        <v>0.79011507907149403</v>
      </c>
      <c r="H41" s="9" t="s">
        <v>1431</v>
      </c>
      <c r="I41" s="9">
        <v>0.84564446572018603</v>
      </c>
      <c r="J41" s="14">
        <v>35.087502693713098</v>
      </c>
      <c r="K41" s="14">
        <v>21.158278022463101</v>
      </c>
      <c r="L41" s="9">
        <v>13.929224671249999</v>
      </c>
      <c r="M41" s="9">
        <f t="shared" si="11"/>
        <v>68.088888086030707</v>
      </c>
      <c r="N41">
        <f t="shared" si="18"/>
        <v>0.68088888086030697</v>
      </c>
      <c r="O41" s="9" t="s">
        <v>1431</v>
      </c>
      <c r="P41" s="9">
        <f t="shared" si="20"/>
        <v>0.70091975309036303</v>
      </c>
      <c r="Q41" s="9">
        <f t="shared" si="13"/>
        <v>30.048723737358401</v>
      </c>
      <c r="R41" s="9">
        <f t="shared" si="14"/>
        <v>17.64988993035</v>
      </c>
      <c r="S41" s="9">
        <f t="shared" si="15"/>
        <v>12.398833807008399</v>
      </c>
      <c r="T41" s="9">
        <f t="shared" si="16"/>
        <v>73.5501979965901</v>
      </c>
      <c r="U41">
        <f t="shared" si="19"/>
        <v>0.73550197996590105</v>
      </c>
    </row>
    <row r="42" spans="1:23" ht="15.6">
      <c r="A42" s="9" t="s">
        <v>1511</v>
      </c>
      <c r="B42" s="9">
        <v>0.70797242600222998</v>
      </c>
      <c r="C42" s="14">
        <v>24.245213076262701</v>
      </c>
      <c r="D42" s="14">
        <v>12.882937783146</v>
      </c>
      <c r="E42" s="9">
        <v>11.362275293116699</v>
      </c>
      <c r="F42" s="9">
        <f t="shared" si="1"/>
        <v>73.284059396142297</v>
      </c>
      <c r="G42">
        <f t="shared" si="17"/>
        <v>0.73284059396142298</v>
      </c>
      <c r="H42" s="9" t="s">
        <v>1511</v>
      </c>
      <c r="I42" s="9">
        <v>1.00379824046987</v>
      </c>
      <c r="J42" s="14">
        <v>32.263947670940503</v>
      </c>
      <c r="K42" s="14">
        <v>18.390469150920602</v>
      </c>
      <c r="L42" s="9">
        <v>13.8734785200199</v>
      </c>
      <c r="M42" s="9">
        <f t="shared" si="11"/>
        <v>62.120821114344501</v>
      </c>
      <c r="N42">
        <f t="shared" si="18"/>
        <v>0.62120821114344504</v>
      </c>
      <c r="O42" s="9" t="s">
        <v>1511</v>
      </c>
      <c r="P42" s="9">
        <f t="shared" si="20"/>
        <v>0.85588533323604998</v>
      </c>
      <c r="Q42" s="9">
        <f t="shared" si="13"/>
        <v>28.254580373601598</v>
      </c>
      <c r="R42" s="9">
        <f t="shared" si="14"/>
        <v>15.6367034670333</v>
      </c>
      <c r="S42" s="9">
        <f t="shared" si="15"/>
        <v>12.6178769065683</v>
      </c>
      <c r="T42" s="9">
        <f t="shared" si="16"/>
        <v>67.702440255243403</v>
      </c>
      <c r="U42">
        <f t="shared" si="19"/>
        <v>0.67702440255243401</v>
      </c>
    </row>
    <row r="43" spans="1:23" ht="15.6">
      <c r="A43" s="9" t="s">
        <v>1372</v>
      </c>
      <c r="B43" s="9">
        <v>0.55117121866030605</v>
      </c>
      <c r="C43" s="14">
        <v>24.3306073552409</v>
      </c>
      <c r="D43" s="14">
        <v>14.655167137433301</v>
      </c>
      <c r="E43" s="9">
        <v>9.6754402178076404</v>
      </c>
      <c r="F43" s="9">
        <f t="shared" si="1"/>
        <v>79.201086088290296</v>
      </c>
      <c r="G43">
        <f t="shared" si="17"/>
        <v>0.79201086088290296</v>
      </c>
      <c r="H43" s="9" t="s">
        <v>1372</v>
      </c>
      <c r="I43" s="9">
        <v>0.84651397333945699</v>
      </c>
      <c r="J43" s="14">
        <v>28.694797778650798</v>
      </c>
      <c r="K43" s="14">
        <v>16.493104145553701</v>
      </c>
      <c r="L43" s="9">
        <v>12.201693633097101</v>
      </c>
      <c r="M43" s="9">
        <f t="shared" si="11"/>
        <v>68.056076477756307</v>
      </c>
      <c r="N43">
        <f t="shared" si="18"/>
        <v>0.680560764777563</v>
      </c>
      <c r="O43" s="9" t="s">
        <v>1372</v>
      </c>
      <c r="P43" s="9">
        <f t="shared" si="20"/>
        <v>0.69884259599988197</v>
      </c>
      <c r="Q43" s="9">
        <f t="shared" si="13"/>
        <v>26.512702566945801</v>
      </c>
      <c r="R43" s="9">
        <f t="shared" si="14"/>
        <v>15.5741356414935</v>
      </c>
      <c r="S43" s="9">
        <f t="shared" si="15"/>
        <v>10.938566925452401</v>
      </c>
      <c r="T43" s="9">
        <f t="shared" si="16"/>
        <v>73.628581283023394</v>
      </c>
      <c r="U43">
        <f t="shared" si="19"/>
        <v>0.73628581283023398</v>
      </c>
    </row>
    <row r="44" spans="1:23" ht="15.6">
      <c r="A44" s="9" t="s">
        <v>1512</v>
      </c>
      <c r="B44" s="9">
        <v>0.56575962427252502</v>
      </c>
      <c r="C44" s="14">
        <v>25.268901140178901</v>
      </c>
      <c r="D44" s="14">
        <v>16.641556682386099</v>
      </c>
      <c r="E44" s="9">
        <v>8.6273444577927592</v>
      </c>
      <c r="F44" s="9">
        <f t="shared" si="1"/>
        <v>78.650580216131104</v>
      </c>
      <c r="G44">
        <f t="shared" si="17"/>
        <v>0.78650580216131105</v>
      </c>
      <c r="H44" s="9" t="s">
        <v>1512</v>
      </c>
      <c r="I44" s="9">
        <v>0.64498142958391003</v>
      </c>
      <c r="J44" s="14">
        <v>23.278093637428</v>
      </c>
      <c r="K44" s="14">
        <v>11.9059800153358</v>
      </c>
      <c r="L44" s="9">
        <v>11.372113622092201</v>
      </c>
      <c r="M44" s="9">
        <f t="shared" si="11"/>
        <v>75.661078128909097</v>
      </c>
      <c r="N44">
        <f t="shared" si="18"/>
        <v>0.75661078128909098</v>
      </c>
      <c r="O44" s="9" t="s">
        <v>1512</v>
      </c>
      <c r="P44" s="9">
        <f t="shared" si="20"/>
        <v>0.60537052692821702</v>
      </c>
      <c r="Q44" s="9">
        <f t="shared" si="13"/>
        <v>24.273497388803399</v>
      </c>
      <c r="R44" s="9">
        <f t="shared" si="14"/>
        <v>14.2737683488609</v>
      </c>
      <c r="S44" s="9">
        <f t="shared" si="15"/>
        <v>9.9997290399424799</v>
      </c>
      <c r="T44" s="9">
        <f t="shared" si="16"/>
        <v>77.1558291725201</v>
      </c>
      <c r="U44">
        <f t="shared" si="19"/>
        <v>0.77155829172520096</v>
      </c>
    </row>
    <row r="45" spans="1:23" ht="15.6">
      <c r="A45" s="9" t="s">
        <v>1513</v>
      </c>
      <c r="B45" s="9">
        <v>0.79859444232183896</v>
      </c>
      <c r="C45" s="14">
        <v>24.7761710234685</v>
      </c>
      <c r="D45" s="14">
        <v>12.766542036847</v>
      </c>
      <c r="E45" s="9">
        <v>12.0096289866215</v>
      </c>
      <c r="F45" s="9">
        <f t="shared" si="1"/>
        <v>69.864360667100399</v>
      </c>
      <c r="G45">
        <f t="shared" si="17"/>
        <v>0.698643606671004</v>
      </c>
      <c r="H45" s="9" t="s">
        <v>1513</v>
      </c>
      <c r="I45" s="9">
        <v>1.0066965992007699</v>
      </c>
      <c r="J45" s="14">
        <v>29.285590620481901</v>
      </c>
      <c r="K45" s="14">
        <v>16.614785557058699</v>
      </c>
      <c r="L45" s="9">
        <v>12.670805063423201</v>
      </c>
      <c r="M45" s="9">
        <f t="shared" si="11"/>
        <v>62.011449086763399</v>
      </c>
      <c r="N45">
        <f t="shared" si="18"/>
        <v>0.62011449086763404</v>
      </c>
      <c r="O45" s="9" t="s">
        <v>1513</v>
      </c>
      <c r="P45" s="9">
        <f t="shared" si="20"/>
        <v>0.902645520761304</v>
      </c>
      <c r="Q45" s="9">
        <f t="shared" si="13"/>
        <v>27.030880821975199</v>
      </c>
      <c r="R45" s="9">
        <f t="shared" si="14"/>
        <v>14.6906637969528</v>
      </c>
      <c r="S45" s="9">
        <f t="shared" si="15"/>
        <v>12.340217025022399</v>
      </c>
      <c r="T45" s="9">
        <f t="shared" si="16"/>
        <v>65.937904876931896</v>
      </c>
      <c r="U45">
        <f t="shared" si="19"/>
        <v>0.65937904876931897</v>
      </c>
    </row>
    <row r="46" spans="1:23" ht="15.6">
      <c r="A46" s="11" t="s">
        <v>1312</v>
      </c>
      <c r="B46" s="11">
        <v>1.0839861653582199</v>
      </c>
      <c r="C46" s="11">
        <v>32.448797205761899</v>
      </c>
      <c r="D46" s="11">
        <v>16.797240493481699</v>
      </c>
      <c r="E46" s="11">
        <v>15.6515567122802</v>
      </c>
      <c r="F46" s="7">
        <f t="shared" si="1"/>
        <v>59.0948616845955</v>
      </c>
      <c r="G46">
        <f t="shared" si="17"/>
        <v>0.59094861684595501</v>
      </c>
      <c r="H46" s="11" t="s">
        <v>1312</v>
      </c>
      <c r="I46" s="40">
        <v>1.3355637032007099</v>
      </c>
      <c r="J46" s="40">
        <v>30.115137021564799</v>
      </c>
      <c r="K46" s="40">
        <v>13.581736140802899</v>
      </c>
      <c r="L46" s="40">
        <v>16.533400880761999</v>
      </c>
      <c r="M46" s="7">
        <f t="shared" si="11"/>
        <v>49.601369690539201</v>
      </c>
      <c r="N46">
        <f t="shared" si="18"/>
        <v>0.49601369690539199</v>
      </c>
      <c r="O46" s="11" t="s">
        <v>1312</v>
      </c>
      <c r="P46" s="7">
        <f t="shared" si="20"/>
        <v>1.2097749342794599</v>
      </c>
      <c r="Q46" s="7">
        <f t="shared" si="13"/>
        <v>31.281967113663299</v>
      </c>
      <c r="R46" s="7">
        <f t="shared" si="14"/>
        <v>15.189488317142301</v>
      </c>
      <c r="S46" s="7">
        <f t="shared" si="15"/>
        <v>16.0924787965211</v>
      </c>
      <c r="T46" s="7">
        <f t="shared" si="16"/>
        <v>54.3481156875674</v>
      </c>
      <c r="U46">
        <f t="shared" si="19"/>
        <v>0.543481156875674</v>
      </c>
    </row>
    <row r="47" spans="1:23" ht="15.6">
      <c r="A47" s="11" t="s">
        <v>1329</v>
      </c>
      <c r="B47" s="11">
        <v>1.10205260144752</v>
      </c>
      <c r="C47" s="11">
        <v>33.606801802528601</v>
      </c>
      <c r="D47" s="11">
        <v>16.427139512079801</v>
      </c>
      <c r="E47" s="11">
        <v>17.1796622904488</v>
      </c>
      <c r="F47" s="7">
        <f t="shared" si="1"/>
        <v>58.413109379338898</v>
      </c>
      <c r="G47">
        <f t="shared" si="17"/>
        <v>0.58413109379338901</v>
      </c>
      <c r="H47" s="11" t="s">
        <v>1329</v>
      </c>
      <c r="I47" s="40">
        <v>1.34261637611258</v>
      </c>
      <c r="J47" s="40">
        <v>29.850129957679201</v>
      </c>
      <c r="K47" s="40">
        <v>12.409425610426</v>
      </c>
      <c r="L47" s="40">
        <v>17.440704347253199</v>
      </c>
      <c r="M47" s="7">
        <f t="shared" si="11"/>
        <v>49.335231090091298</v>
      </c>
      <c r="N47">
        <f t="shared" si="18"/>
        <v>0.49335231090091303</v>
      </c>
      <c r="O47" s="11" t="s">
        <v>1329</v>
      </c>
      <c r="P47" s="7">
        <f t="shared" si="20"/>
        <v>1.22233448878005</v>
      </c>
      <c r="Q47" s="7">
        <f t="shared" si="13"/>
        <v>31.728465880103901</v>
      </c>
      <c r="R47" s="7">
        <f t="shared" si="14"/>
        <v>14.4182825612529</v>
      </c>
      <c r="S47" s="7">
        <f t="shared" si="15"/>
        <v>17.310183318850999</v>
      </c>
      <c r="T47" s="7">
        <f t="shared" si="16"/>
        <v>53.874170234715102</v>
      </c>
      <c r="U47">
        <f t="shared" si="19"/>
        <v>0.53874170234715102</v>
      </c>
    </row>
    <row r="48" spans="1:23" ht="15.6">
      <c r="A48" s="11" t="s">
        <v>1310</v>
      </c>
      <c r="B48" s="11">
        <v>1.1103612298094501</v>
      </c>
      <c r="C48" s="11">
        <v>34.149811275850901</v>
      </c>
      <c r="D48" s="11">
        <v>18.519551072483502</v>
      </c>
      <c r="E48" s="11">
        <v>15.630260203367399</v>
      </c>
      <c r="F48" s="7">
        <f t="shared" si="1"/>
        <v>58.099576233605703</v>
      </c>
      <c r="G48">
        <f t="shared" si="17"/>
        <v>0.58099576233605699</v>
      </c>
      <c r="H48" s="11" t="s">
        <v>1310</v>
      </c>
      <c r="I48" s="40">
        <v>1.5563220265379301</v>
      </c>
      <c r="J48" s="40">
        <v>28.311222697248699</v>
      </c>
      <c r="K48" s="40">
        <v>14.980556382680501</v>
      </c>
      <c r="L48" s="40">
        <v>13.3306663145682</v>
      </c>
      <c r="M48" s="7">
        <f t="shared" si="11"/>
        <v>41.270866923097003</v>
      </c>
      <c r="N48">
        <f t="shared" si="18"/>
        <v>0.41270866923096999</v>
      </c>
      <c r="O48" s="11" t="s">
        <v>1310</v>
      </c>
      <c r="P48" s="7">
        <f t="shared" si="20"/>
        <v>1.3333416281736901</v>
      </c>
      <c r="Q48" s="7">
        <f t="shared" si="13"/>
        <v>31.230516986549802</v>
      </c>
      <c r="R48" s="7">
        <f t="shared" si="14"/>
        <v>16.750053727581999</v>
      </c>
      <c r="S48" s="7">
        <f t="shared" si="15"/>
        <v>14.4804632589678</v>
      </c>
      <c r="T48" s="7">
        <f t="shared" si="16"/>
        <v>49.685221578351303</v>
      </c>
      <c r="U48">
        <f t="shared" si="19"/>
        <v>0.49685221578351302</v>
      </c>
    </row>
    <row r="49" spans="1:21" ht="15.6">
      <c r="A49" s="11" t="s">
        <v>1413</v>
      </c>
      <c r="B49" s="11">
        <v>1.09809151118195</v>
      </c>
      <c r="C49" s="11">
        <v>30.188251109103899</v>
      </c>
      <c r="D49" s="11">
        <v>14.444363794913899</v>
      </c>
      <c r="E49" s="11">
        <v>15.743887314189999</v>
      </c>
      <c r="F49" s="7">
        <f t="shared" si="1"/>
        <v>58.5625844837</v>
      </c>
      <c r="G49">
        <f t="shared" si="17"/>
        <v>0.58562584483699998</v>
      </c>
      <c r="H49" s="11" t="s">
        <v>1413</v>
      </c>
      <c r="I49" s="40">
        <v>1.2524774195814601</v>
      </c>
      <c r="J49" s="40">
        <v>27.3463467910919</v>
      </c>
      <c r="K49" s="40">
        <v>11.5011234030958</v>
      </c>
      <c r="L49" s="40">
        <v>15.8452233879961</v>
      </c>
      <c r="M49" s="7">
        <f t="shared" si="11"/>
        <v>52.736701147869397</v>
      </c>
      <c r="N49">
        <f t="shared" si="18"/>
        <v>0.52736701147869403</v>
      </c>
      <c r="O49" s="11" t="s">
        <v>1413</v>
      </c>
      <c r="P49" s="7">
        <f t="shared" si="20"/>
        <v>1.1752844653817101</v>
      </c>
      <c r="Q49" s="7">
        <f t="shared" si="13"/>
        <v>28.767298950097899</v>
      </c>
      <c r="R49" s="7">
        <f t="shared" si="14"/>
        <v>12.9727435990049</v>
      </c>
      <c r="S49" s="7">
        <f t="shared" si="15"/>
        <v>15.794555351093001</v>
      </c>
      <c r="T49" s="7">
        <f t="shared" si="16"/>
        <v>55.649642815784702</v>
      </c>
      <c r="U49">
        <f t="shared" si="19"/>
        <v>0.55649642815784695</v>
      </c>
    </row>
    <row r="50" spans="1:21" ht="15.6">
      <c r="A50" s="11" t="s">
        <v>1316</v>
      </c>
      <c r="B50" s="11">
        <v>1.13277520399511</v>
      </c>
      <c r="C50" s="11">
        <v>29.616391488318399</v>
      </c>
      <c r="D50" s="11">
        <v>16.724858454115001</v>
      </c>
      <c r="E50" s="11">
        <v>12.8915330342034</v>
      </c>
      <c r="F50" s="7">
        <f t="shared" si="1"/>
        <v>57.253765886977</v>
      </c>
      <c r="G50">
        <f t="shared" si="17"/>
        <v>0.57253765886977004</v>
      </c>
      <c r="H50" s="11" t="s">
        <v>1316</v>
      </c>
      <c r="I50" s="40">
        <v>1.3858019212030599</v>
      </c>
      <c r="J50" s="40">
        <v>29.296422396876</v>
      </c>
      <c r="K50" s="40">
        <v>15.130625275805</v>
      </c>
      <c r="L50" s="40">
        <v>14.165797121071</v>
      </c>
      <c r="M50" s="7">
        <f t="shared" si="11"/>
        <v>47.705587879129801</v>
      </c>
      <c r="N50">
        <f t="shared" si="18"/>
        <v>0.47705587879129802</v>
      </c>
      <c r="O50" s="11" t="s">
        <v>1316</v>
      </c>
      <c r="P50" s="7">
        <f t="shared" si="20"/>
        <v>1.25928856259908</v>
      </c>
      <c r="Q50" s="7">
        <f t="shared" si="13"/>
        <v>29.456406942597201</v>
      </c>
      <c r="R50" s="7">
        <f t="shared" si="14"/>
        <v>15.92774186496</v>
      </c>
      <c r="S50" s="7">
        <f t="shared" si="15"/>
        <v>13.5286650776372</v>
      </c>
      <c r="T50" s="7">
        <f t="shared" si="16"/>
        <v>52.479676883053401</v>
      </c>
      <c r="U50">
        <f t="shared" si="19"/>
        <v>0.52479676883053406</v>
      </c>
    </row>
    <row r="51" spans="1:21" ht="15.6">
      <c r="A51" s="11" t="s">
        <v>1314</v>
      </c>
      <c r="B51" s="11">
        <v>1.1926746177671299</v>
      </c>
      <c r="C51" s="11">
        <v>29.085126844288599</v>
      </c>
      <c r="D51" s="11">
        <v>18.5008367533542</v>
      </c>
      <c r="E51" s="11">
        <v>10.584290090934401</v>
      </c>
      <c r="F51" s="7">
        <f t="shared" si="1"/>
        <v>54.993410650297001</v>
      </c>
      <c r="G51">
        <f t="shared" si="17"/>
        <v>0.54993410650297003</v>
      </c>
      <c r="H51" s="11" t="s">
        <v>1314</v>
      </c>
      <c r="I51" s="40">
        <v>1.40792605951563</v>
      </c>
      <c r="J51" s="40">
        <v>31.554531338619402</v>
      </c>
      <c r="K51" s="40">
        <v>16.095506321912499</v>
      </c>
      <c r="L51" s="40">
        <v>15.459025016706899</v>
      </c>
      <c r="M51" s="7">
        <f t="shared" si="11"/>
        <v>46.870714735259199</v>
      </c>
      <c r="N51">
        <f t="shared" si="18"/>
        <v>0.468707147352592</v>
      </c>
      <c r="O51" s="11" t="s">
        <v>1314</v>
      </c>
      <c r="P51" s="7">
        <f t="shared" si="20"/>
        <v>1.3003003386413801</v>
      </c>
      <c r="Q51" s="7">
        <f t="shared" si="13"/>
        <v>30.319829091454</v>
      </c>
      <c r="R51" s="7">
        <f t="shared" si="14"/>
        <v>17.298171537633401</v>
      </c>
      <c r="S51" s="7">
        <f t="shared" si="15"/>
        <v>13.021657553820599</v>
      </c>
      <c r="T51" s="7">
        <f t="shared" si="16"/>
        <v>50.932062692778103</v>
      </c>
      <c r="U51">
        <f t="shared" si="19"/>
        <v>0.50932062692778102</v>
      </c>
    </row>
    <row r="52" spans="1:21" ht="15.6">
      <c r="A52" s="12" t="s">
        <v>1340</v>
      </c>
      <c r="B52" s="12">
        <v>1.1936407373441</v>
      </c>
      <c r="C52" s="12">
        <v>26.233066599337601</v>
      </c>
      <c r="D52" s="12">
        <v>16.7275983862726</v>
      </c>
      <c r="E52" s="12">
        <v>9.5054682130649706</v>
      </c>
      <c r="F52" s="38">
        <f t="shared" si="1"/>
        <v>54.956953307769801</v>
      </c>
      <c r="G52">
        <f t="shared" si="17"/>
        <v>0.54956953307769796</v>
      </c>
      <c r="H52" s="12" t="s">
        <v>1340</v>
      </c>
      <c r="I52" s="41">
        <v>1.4913021790079699</v>
      </c>
      <c r="J52" s="41">
        <v>25.2294743668152</v>
      </c>
      <c r="K52" s="41">
        <v>16.732386085109901</v>
      </c>
      <c r="L52" s="41">
        <v>8.4970882817053504</v>
      </c>
      <c r="M52" s="38">
        <f t="shared" si="11"/>
        <v>43.724446075170903</v>
      </c>
      <c r="N52">
        <f t="shared" si="18"/>
        <v>0.43724446075170897</v>
      </c>
      <c r="O52" s="12" t="s">
        <v>1340</v>
      </c>
      <c r="P52" s="38">
        <f t="shared" si="20"/>
        <v>1.34247145817604</v>
      </c>
      <c r="Q52" s="38">
        <f t="shared" si="13"/>
        <v>25.731270483076401</v>
      </c>
      <c r="R52" s="38">
        <f t="shared" si="14"/>
        <v>16.729992235691199</v>
      </c>
      <c r="S52" s="38">
        <f t="shared" si="15"/>
        <v>9.0012782473851605</v>
      </c>
      <c r="T52" s="38">
        <f t="shared" si="16"/>
        <v>49.340699691470398</v>
      </c>
      <c r="U52">
        <f t="shared" si="19"/>
        <v>0.49340699691470402</v>
      </c>
    </row>
    <row r="53" spans="1:21" ht="15.6">
      <c r="A53" s="12" t="s">
        <v>1299</v>
      </c>
      <c r="B53" s="12">
        <v>0.98003169887645003</v>
      </c>
      <c r="C53" s="12">
        <v>39.219184741433402</v>
      </c>
      <c r="D53" s="12">
        <v>29.711000316950901</v>
      </c>
      <c r="E53" s="12">
        <v>9.5081844244825398</v>
      </c>
      <c r="F53" s="38">
        <f t="shared" si="1"/>
        <v>63.017671740511297</v>
      </c>
      <c r="G53">
        <f t="shared" si="17"/>
        <v>0.63017671740511305</v>
      </c>
      <c r="H53" s="12" t="s">
        <v>1299</v>
      </c>
      <c r="I53" s="41">
        <v>1.06514683360734</v>
      </c>
      <c r="J53" s="41">
        <v>36.407464044873201</v>
      </c>
      <c r="K53" s="41">
        <v>24.239537659398099</v>
      </c>
      <c r="L53" s="41">
        <v>12.1679263854751</v>
      </c>
      <c r="M53" s="38">
        <f t="shared" si="11"/>
        <v>59.805779863874001</v>
      </c>
      <c r="N53">
        <f t="shared" si="18"/>
        <v>0.59805779863873998</v>
      </c>
      <c r="O53" s="12" t="s">
        <v>1299</v>
      </c>
      <c r="P53" s="38">
        <f t="shared" si="20"/>
        <v>1.0225892662418901</v>
      </c>
      <c r="Q53" s="38">
        <f t="shared" si="13"/>
        <v>37.813324393153302</v>
      </c>
      <c r="R53" s="38">
        <f t="shared" si="14"/>
        <v>26.975268988174498</v>
      </c>
      <c r="S53" s="38">
        <f t="shared" si="15"/>
        <v>10.8380554049788</v>
      </c>
      <c r="T53" s="38">
        <f t="shared" si="16"/>
        <v>61.411725802192599</v>
      </c>
      <c r="U53">
        <f t="shared" si="19"/>
        <v>0.61411725802192696</v>
      </c>
    </row>
    <row r="54" spans="1:21" ht="15.6">
      <c r="A54" s="12" t="s">
        <v>1297</v>
      </c>
      <c r="B54" s="12">
        <v>1.4550726948716699</v>
      </c>
      <c r="C54" s="12">
        <v>29.524094166330201</v>
      </c>
      <c r="D54" s="12">
        <v>19.341834396198902</v>
      </c>
      <c r="E54" s="12">
        <v>10.1822597701312</v>
      </c>
      <c r="F54" s="38">
        <f t="shared" si="1"/>
        <v>45.091596419936998</v>
      </c>
      <c r="G54">
        <f t="shared" si="17"/>
        <v>0.45091596419937002</v>
      </c>
      <c r="H54" s="12" t="s">
        <v>1297</v>
      </c>
      <c r="I54" s="41">
        <v>1.22590913121483</v>
      </c>
      <c r="J54" s="41">
        <v>33.829055164619596</v>
      </c>
      <c r="K54" s="41">
        <v>21.070764181687199</v>
      </c>
      <c r="L54" s="41">
        <v>12.758290982932399</v>
      </c>
      <c r="M54" s="38">
        <f t="shared" si="11"/>
        <v>53.7392780673649</v>
      </c>
      <c r="N54">
        <f t="shared" si="18"/>
        <v>0.53739278067364904</v>
      </c>
      <c r="O54" s="12" t="s">
        <v>1297</v>
      </c>
      <c r="P54" s="38">
        <f t="shared" si="20"/>
        <v>1.3404909130432501</v>
      </c>
      <c r="Q54" s="38">
        <f t="shared" si="13"/>
        <v>31.676574665474899</v>
      </c>
      <c r="R54" s="38">
        <f t="shared" si="14"/>
        <v>20.2062992889431</v>
      </c>
      <c r="S54" s="38">
        <f t="shared" si="15"/>
        <v>11.4702753765318</v>
      </c>
      <c r="T54" s="38">
        <f t="shared" si="16"/>
        <v>49.415437243650899</v>
      </c>
      <c r="U54">
        <f t="shared" si="19"/>
        <v>0.494154372436509</v>
      </c>
    </row>
    <row r="55" spans="1:21" ht="15.6">
      <c r="A55" s="12" t="s">
        <v>1519</v>
      </c>
      <c r="B55" s="12">
        <v>1.0986711829281299</v>
      </c>
      <c r="C55" s="12">
        <v>23.202982143955001</v>
      </c>
      <c r="D55" s="12">
        <v>13.8062106103245</v>
      </c>
      <c r="E55" s="12">
        <v>9.3967715336304707</v>
      </c>
      <c r="F55" s="38">
        <f t="shared" si="1"/>
        <v>58.5407100781838</v>
      </c>
      <c r="G55">
        <f t="shared" si="17"/>
        <v>0.585407100781838</v>
      </c>
      <c r="H55" s="12" t="s">
        <v>1519</v>
      </c>
      <c r="I55" s="41">
        <v>1.33662643473538</v>
      </c>
      <c r="J55" s="41">
        <v>27.8476770865548</v>
      </c>
      <c r="K55" s="41">
        <v>16.6151670084407</v>
      </c>
      <c r="L55" s="41">
        <v>11.232510078114</v>
      </c>
      <c r="M55" s="38">
        <f t="shared" si="11"/>
        <v>49.561266613759202</v>
      </c>
      <c r="N55">
        <f t="shared" si="18"/>
        <v>0.49561266613759197</v>
      </c>
      <c r="O55" s="12" t="s">
        <v>1519</v>
      </c>
      <c r="P55" s="38">
        <f t="shared" si="20"/>
        <v>1.2176488088317501</v>
      </c>
      <c r="Q55" s="38">
        <f t="shared" si="13"/>
        <v>25.525329615254901</v>
      </c>
      <c r="R55" s="38">
        <f t="shared" si="14"/>
        <v>15.210688809382599</v>
      </c>
      <c r="S55" s="38">
        <f t="shared" si="15"/>
        <v>10.3146408058722</v>
      </c>
      <c r="T55" s="38">
        <f t="shared" si="16"/>
        <v>54.050988345971497</v>
      </c>
      <c r="U55">
        <f t="shared" si="19"/>
        <v>0.54050988345971496</v>
      </c>
    </row>
    <row r="56" spans="1:21" ht="15.6">
      <c r="A56" s="12" t="s">
        <v>1520</v>
      </c>
      <c r="B56" s="12">
        <v>1.25779107725478</v>
      </c>
      <c r="C56" s="39"/>
      <c r="D56" s="39"/>
      <c r="E56" s="39"/>
      <c r="F56" s="38">
        <f t="shared" si="1"/>
        <v>52.5361857639706</v>
      </c>
      <c r="G56">
        <f t="shared" si="17"/>
        <v>0.525361857639706</v>
      </c>
      <c r="H56" s="12" t="s">
        <v>1520</v>
      </c>
      <c r="I56" s="41">
        <v>1.45014548502913</v>
      </c>
      <c r="J56" s="41">
        <v>25.815754258046599</v>
      </c>
      <c r="K56" s="41">
        <v>15.596427637178699</v>
      </c>
      <c r="L56" s="41">
        <v>10.2193266208679</v>
      </c>
      <c r="M56" s="38">
        <f t="shared" si="11"/>
        <v>45.2775288668253</v>
      </c>
      <c r="N56">
        <f t="shared" si="18"/>
        <v>0.45277528866825301</v>
      </c>
      <c r="O56" s="12" t="s">
        <v>1520</v>
      </c>
      <c r="P56" s="42"/>
      <c r="Q56" s="42"/>
      <c r="R56" s="42"/>
      <c r="S56" s="42"/>
      <c r="T56" s="38">
        <f t="shared" si="16"/>
        <v>48.9068573153979</v>
      </c>
      <c r="U56">
        <f t="shared" si="19"/>
        <v>0.489068573153979</v>
      </c>
    </row>
    <row r="57" spans="1:21" ht="15.6">
      <c r="A57" s="12" t="s">
        <v>1521</v>
      </c>
      <c r="B57" s="12">
        <v>0.94998538003274202</v>
      </c>
      <c r="C57" s="12">
        <v>27.311876710564398</v>
      </c>
      <c r="D57" s="12">
        <v>15.235290035888999</v>
      </c>
      <c r="E57" s="12">
        <v>12.076586674675401</v>
      </c>
      <c r="F57" s="38">
        <f t="shared" si="1"/>
        <v>64.151495093104103</v>
      </c>
      <c r="G57">
        <f t="shared" si="17"/>
        <v>0.64151495093104105</v>
      </c>
      <c r="H57" s="12" t="s">
        <v>1521</v>
      </c>
      <c r="I57" s="41">
        <v>1.3858019212030599</v>
      </c>
      <c r="J57" s="41">
        <v>30.545203622545799</v>
      </c>
      <c r="K57" s="41">
        <v>20.185975072295602</v>
      </c>
      <c r="L57" s="41">
        <v>10.359228550250201</v>
      </c>
      <c r="M57" s="38">
        <f t="shared" si="11"/>
        <v>47.705587879129801</v>
      </c>
      <c r="N57">
        <f t="shared" si="18"/>
        <v>0.47705587879129802</v>
      </c>
      <c r="O57" s="12" t="s">
        <v>1521</v>
      </c>
      <c r="P57" s="43">
        <f t="shared" si="20"/>
        <v>1.1678936506179001</v>
      </c>
      <c r="Q57" s="43">
        <f t="shared" si="13"/>
        <v>28.928540166555099</v>
      </c>
      <c r="R57" s="43">
        <f t="shared" si="14"/>
        <v>17.7106325540923</v>
      </c>
      <c r="S57" s="43">
        <f t="shared" si="15"/>
        <v>11.217907612462801</v>
      </c>
      <c r="T57" s="43">
        <f t="shared" si="16"/>
        <v>55.928541486116899</v>
      </c>
      <c r="U57">
        <f t="shared" si="19"/>
        <v>0.55928541486116901</v>
      </c>
    </row>
    <row r="58" spans="1:21" ht="15.6">
      <c r="P58" s="44"/>
      <c r="Q58" s="44"/>
      <c r="R58" s="44"/>
      <c r="S58" s="44"/>
      <c r="T58" s="44"/>
    </row>
    <row r="59" spans="1:21" ht="15.6">
      <c r="C59">
        <f>AVERAGE(C52:C57)</f>
        <v>29.098240872324102</v>
      </c>
      <c r="D59">
        <f t="shared" ref="D59:E59" si="21">AVERAGE(D52:D57)</f>
        <v>18.9643867491272</v>
      </c>
      <c r="E59">
        <f t="shared" si="21"/>
        <v>10.133854123196899</v>
      </c>
      <c r="Q59">
        <f t="shared" ref="Q59:S59" si="22">AVERAGE(Q52:Q57)</f>
        <v>29.9350078647029</v>
      </c>
      <c r="R59">
        <f t="shared" si="22"/>
        <v>19.366576375256699</v>
      </c>
      <c r="S59">
        <f t="shared" si="22"/>
        <v>10.568431489446199</v>
      </c>
      <c r="T59" s="44"/>
    </row>
    <row r="60" spans="1:21" ht="15.6">
      <c r="P60" s="44"/>
      <c r="Q60" s="44"/>
      <c r="R60" s="44"/>
      <c r="S60" s="44"/>
      <c r="T60" s="44"/>
    </row>
    <row r="61" spans="1:21" ht="15.6">
      <c r="P61" s="44"/>
      <c r="Q61" s="44"/>
      <c r="R61" s="44"/>
      <c r="S61" s="44"/>
      <c r="T61" s="44"/>
    </row>
    <row r="62" spans="1:21" ht="15.6">
      <c r="P62" s="44"/>
      <c r="Q62" s="44"/>
      <c r="R62" s="44"/>
      <c r="S62" s="44"/>
      <c r="T62" s="44"/>
    </row>
  </sheetData>
  <phoneticPr fontId="1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7"/>
  <sheetViews>
    <sheetView workbookViewId="0">
      <selection activeCell="P62" sqref="P62:U67"/>
    </sheetView>
  </sheetViews>
  <sheetFormatPr defaultColWidth="9" defaultRowHeight="14.4"/>
  <cols>
    <col min="1" max="1" width="13.44140625" customWidth="1"/>
    <col min="5" max="5" width="9" style="87"/>
    <col min="7" max="7" width="9" style="110"/>
    <col min="8" max="8" width="9" style="87"/>
    <col min="11" max="13" width="9" style="72"/>
    <col min="19" max="19" width="9" style="87"/>
    <col min="22" max="22" width="9" style="87"/>
  </cols>
  <sheetData>
    <row r="1" spans="1:37">
      <c r="A1" s="1" t="s">
        <v>1250</v>
      </c>
      <c r="F1" s="1" t="s">
        <v>1250</v>
      </c>
      <c r="I1" s="1" t="s">
        <v>1250</v>
      </c>
      <c r="O1" s="1" t="s">
        <v>1250</v>
      </c>
      <c r="T1" s="1" t="s">
        <v>1250</v>
      </c>
      <c r="W1" s="1" t="s">
        <v>1250</v>
      </c>
      <c r="AC1" s="72"/>
      <c r="AD1" s="72"/>
      <c r="AE1" s="72"/>
      <c r="AF1" s="72"/>
      <c r="AG1" s="72"/>
      <c r="AH1" s="72"/>
      <c r="AI1" s="72"/>
      <c r="AJ1" s="72"/>
      <c r="AK1" s="72"/>
    </row>
    <row r="2" spans="1:37">
      <c r="A2" t="s">
        <v>0</v>
      </c>
      <c r="F2" t="s">
        <v>0</v>
      </c>
      <c r="I2" t="s">
        <v>0</v>
      </c>
      <c r="J2" t="s">
        <v>1248</v>
      </c>
      <c r="O2" s="18" t="s">
        <v>136</v>
      </c>
      <c r="T2" s="18" t="s">
        <v>136</v>
      </c>
      <c r="W2" s="18" t="s">
        <v>136</v>
      </c>
      <c r="X2" t="s">
        <v>1248</v>
      </c>
      <c r="AC2" s="78"/>
      <c r="AD2" s="72"/>
      <c r="AE2" s="72"/>
      <c r="AF2" s="72"/>
      <c r="AG2" s="72"/>
      <c r="AH2" s="72"/>
      <c r="AI2" s="72"/>
      <c r="AJ2" s="72"/>
      <c r="AK2" s="72"/>
    </row>
    <row r="3" spans="1:37" ht="15.6">
      <c r="A3" s="5"/>
      <c r="B3" s="5" t="s">
        <v>16</v>
      </c>
      <c r="C3" s="5" t="s">
        <v>17</v>
      </c>
      <c r="D3" s="81" t="s">
        <v>18</v>
      </c>
      <c r="E3" s="37"/>
      <c r="F3" s="84"/>
      <c r="G3" s="111" t="s">
        <v>19</v>
      </c>
      <c r="H3" s="37"/>
      <c r="I3" s="84"/>
      <c r="J3" s="5" t="s">
        <v>20</v>
      </c>
      <c r="K3" s="115"/>
      <c r="L3" s="79"/>
      <c r="M3" s="79"/>
      <c r="O3" s="5"/>
      <c r="P3" s="5" t="s">
        <v>16</v>
      </c>
      <c r="Q3" s="5" t="s">
        <v>17</v>
      </c>
      <c r="R3" s="81" t="s">
        <v>18</v>
      </c>
      <c r="S3" s="37"/>
      <c r="T3" s="84"/>
      <c r="U3" s="81" t="s">
        <v>19</v>
      </c>
      <c r="V3" s="37"/>
      <c r="W3" s="84"/>
      <c r="X3" s="5" t="s">
        <v>20</v>
      </c>
      <c r="Y3" s="115"/>
      <c r="Z3" s="79"/>
      <c r="AA3" s="79"/>
      <c r="AC3" s="79"/>
      <c r="AD3" s="79"/>
      <c r="AE3" s="79"/>
      <c r="AF3" s="79"/>
      <c r="AG3" s="79"/>
      <c r="AH3" s="79"/>
      <c r="AI3" s="79"/>
      <c r="AJ3" s="79"/>
      <c r="AK3" s="79"/>
    </row>
    <row r="4" spans="1:37" ht="15.6">
      <c r="B4" s="8"/>
      <c r="C4" s="8"/>
      <c r="D4" s="107"/>
      <c r="E4" s="101"/>
      <c r="F4" s="108" t="s">
        <v>1361</v>
      </c>
      <c r="G4" s="112">
        <v>54.416961130741498</v>
      </c>
      <c r="H4" s="101"/>
      <c r="I4" s="108" t="s">
        <v>1446</v>
      </c>
      <c r="J4" s="8">
        <v>6.0999999999999999E-2</v>
      </c>
      <c r="K4" s="125"/>
      <c r="L4" s="118"/>
      <c r="M4" s="117"/>
      <c r="O4" s="8"/>
      <c r="P4" s="8"/>
      <c r="Q4" s="8"/>
      <c r="R4" s="107"/>
      <c r="S4" s="101"/>
      <c r="T4" s="108" t="s">
        <v>1361</v>
      </c>
      <c r="U4" s="113">
        <v>36.338797814207503</v>
      </c>
      <c r="V4" s="37"/>
      <c r="W4" s="108" t="s">
        <v>1446</v>
      </c>
      <c r="X4" s="16">
        <v>1E-3</v>
      </c>
      <c r="Y4" s="115"/>
      <c r="Z4" s="79"/>
      <c r="AA4" s="79"/>
      <c r="AC4" s="79"/>
      <c r="AD4" s="79"/>
      <c r="AE4" s="79"/>
      <c r="AF4" s="79"/>
      <c r="AG4" s="79"/>
      <c r="AH4" s="79"/>
      <c r="AI4" s="79"/>
      <c r="AJ4" s="79"/>
      <c r="AK4" s="79"/>
    </row>
    <row r="5" spans="1:37" ht="15.6">
      <c r="A5" s="8"/>
      <c r="B5" s="8"/>
      <c r="C5" s="8"/>
      <c r="D5" s="107"/>
      <c r="E5" s="101"/>
      <c r="F5" s="108" t="s">
        <v>1358</v>
      </c>
      <c r="G5" s="112">
        <v>70.437956204379304</v>
      </c>
      <c r="H5" s="101"/>
      <c r="I5" s="108" t="s">
        <v>1301</v>
      </c>
      <c r="J5" s="8">
        <v>0.158</v>
      </c>
      <c r="K5" s="125"/>
      <c r="L5" s="118"/>
      <c r="M5" s="117"/>
      <c r="N5" s="36"/>
      <c r="O5" s="8" t="s">
        <v>1485</v>
      </c>
      <c r="P5" s="8">
        <v>22.83</v>
      </c>
      <c r="Q5" s="8">
        <v>15.68</v>
      </c>
      <c r="R5" s="107">
        <v>61.47</v>
      </c>
      <c r="S5" s="101"/>
      <c r="T5" s="108" t="s">
        <v>1358</v>
      </c>
      <c r="U5" s="113">
        <v>60.641399416909501</v>
      </c>
      <c r="V5" s="37"/>
      <c r="W5" s="108" t="s">
        <v>1301</v>
      </c>
      <c r="X5" s="16">
        <v>1.07E-4</v>
      </c>
      <c r="Y5" s="115"/>
      <c r="Z5" s="79"/>
      <c r="AA5" s="79"/>
      <c r="AC5" s="79"/>
      <c r="AD5" s="79"/>
      <c r="AE5" s="79"/>
      <c r="AF5" s="79"/>
      <c r="AG5" s="79"/>
      <c r="AH5" s="79"/>
      <c r="AI5" s="79"/>
      <c r="AJ5" s="79"/>
      <c r="AK5" s="79"/>
    </row>
    <row r="6" spans="1:37" ht="15.6">
      <c r="A6" s="8" t="s">
        <v>1464</v>
      </c>
      <c r="B6" s="8">
        <v>21.94</v>
      </c>
      <c r="C6" s="8">
        <v>13.95</v>
      </c>
      <c r="D6" s="107">
        <v>64.09</v>
      </c>
      <c r="E6" s="101"/>
      <c r="F6" s="108" t="s">
        <v>1415</v>
      </c>
      <c r="G6" s="112">
        <v>24.880382775119699</v>
      </c>
      <c r="H6" s="101"/>
      <c r="I6" s="108" t="s">
        <v>1448</v>
      </c>
      <c r="J6" s="8">
        <v>0.112</v>
      </c>
      <c r="K6" s="125"/>
      <c r="L6" s="118"/>
      <c r="M6" s="117"/>
      <c r="O6" s="8" t="s">
        <v>1464</v>
      </c>
      <c r="P6" s="8">
        <v>23.37</v>
      </c>
      <c r="Q6" s="8">
        <v>13.96</v>
      </c>
      <c r="R6" s="107">
        <v>62.64</v>
      </c>
      <c r="S6" s="101"/>
      <c r="T6" s="108" t="s">
        <v>1415</v>
      </c>
      <c r="U6" s="113">
        <v>42.738589211618397</v>
      </c>
      <c r="V6" s="37"/>
      <c r="W6" s="108" t="s">
        <v>1448</v>
      </c>
      <c r="X6" s="16">
        <v>2E-3</v>
      </c>
      <c r="Y6" s="115"/>
      <c r="Z6" s="79"/>
      <c r="AA6" s="79"/>
      <c r="AC6" s="79"/>
      <c r="AD6" s="79"/>
      <c r="AE6" s="79"/>
      <c r="AF6" s="79"/>
      <c r="AG6" s="79"/>
      <c r="AH6" s="79"/>
      <c r="AI6" s="79"/>
      <c r="AJ6" s="79"/>
      <c r="AK6" s="79"/>
    </row>
    <row r="7" spans="1:37" ht="15.6">
      <c r="A7" s="8" t="s">
        <v>1465</v>
      </c>
      <c r="B7" s="8">
        <v>32.29</v>
      </c>
      <c r="C7" s="8">
        <v>13.25</v>
      </c>
      <c r="D7" s="107">
        <v>54.46</v>
      </c>
      <c r="E7" s="101"/>
      <c r="F7" s="108" t="s">
        <v>1416</v>
      </c>
      <c r="G7" s="112">
        <v>26.6968325791856</v>
      </c>
      <c r="H7" s="101"/>
      <c r="I7" s="108" t="s">
        <v>1449</v>
      </c>
      <c r="J7" s="8">
        <v>0.51</v>
      </c>
      <c r="K7" s="125"/>
      <c r="L7" s="118"/>
      <c r="M7" s="117"/>
      <c r="O7" s="8" t="s">
        <v>1465</v>
      </c>
      <c r="P7" s="8">
        <v>32.090000000000003</v>
      </c>
      <c r="Q7" s="8">
        <v>9.2899999999999991</v>
      </c>
      <c r="R7" s="107">
        <v>58.61</v>
      </c>
      <c r="S7" s="101"/>
      <c r="T7" s="108" t="s">
        <v>1416</v>
      </c>
      <c r="U7" s="113">
        <v>36.764705882353098</v>
      </c>
      <c r="V7" s="37"/>
      <c r="W7" s="108" t="s">
        <v>1449</v>
      </c>
      <c r="X7" s="16">
        <v>5.9500000000000003E-5</v>
      </c>
      <c r="Y7" s="115"/>
      <c r="Z7" s="79"/>
      <c r="AA7" s="79"/>
      <c r="AC7" s="79"/>
      <c r="AD7" s="79"/>
      <c r="AE7" s="79"/>
      <c r="AF7" s="79"/>
      <c r="AG7" s="79"/>
      <c r="AH7" s="79"/>
      <c r="AI7" s="79"/>
      <c r="AJ7" s="79"/>
      <c r="AK7" s="79"/>
    </row>
    <row r="8" spans="1:37" ht="15.6">
      <c r="A8" s="8" t="s">
        <v>1466</v>
      </c>
      <c r="B8" s="8">
        <v>42.84</v>
      </c>
      <c r="C8" s="8">
        <v>6.54</v>
      </c>
      <c r="D8" s="107">
        <v>50.64</v>
      </c>
      <c r="E8" s="101"/>
      <c r="F8" s="108" t="s">
        <v>1417</v>
      </c>
      <c r="G8" s="112">
        <v>18.2432432432437</v>
      </c>
      <c r="H8" s="101"/>
      <c r="I8" s="108" t="s">
        <v>1456</v>
      </c>
      <c r="J8" s="8">
        <v>2.4E-2</v>
      </c>
      <c r="K8" s="126"/>
      <c r="L8" s="122"/>
      <c r="M8" s="117"/>
      <c r="O8" s="8" t="s">
        <v>1466</v>
      </c>
      <c r="P8" s="8">
        <v>37.51</v>
      </c>
      <c r="Q8" s="8">
        <v>10.210000000000001</v>
      </c>
      <c r="R8" s="107">
        <v>52.26</v>
      </c>
      <c r="S8" s="101"/>
      <c r="T8" s="108" t="s">
        <v>1417</v>
      </c>
      <c r="U8" s="113">
        <v>57.854406130267499</v>
      </c>
      <c r="V8" s="37"/>
      <c r="W8" s="108" t="s">
        <v>1456</v>
      </c>
      <c r="X8" s="16">
        <v>6.0000000000000001E-3</v>
      </c>
      <c r="Y8" s="115"/>
      <c r="Z8" s="79"/>
      <c r="AA8" s="79"/>
      <c r="AC8" s="79"/>
      <c r="AD8" s="79"/>
      <c r="AE8" s="79"/>
      <c r="AF8" s="79"/>
      <c r="AG8" s="79"/>
      <c r="AH8" s="79"/>
      <c r="AI8" s="79"/>
      <c r="AJ8" s="79"/>
      <c r="AK8" s="79"/>
    </row>
    <row r="9" spans="1:37" ht="15.6">
      <c r="A9" s="8" t="s">
        <v>1291</v>
      </c>
      <c r="B9" s="8"/>
      <c r="C9" s="8"/>
      <c r="D9" s="107"/>
      <c r="E9" s="101"/>
      <c r="F9" s="108" t="s">
        <v>1286</v>
      </c>
      <c r="G9" s="112">
        <v>29.530201342281501</v>
      </c>
      <c r="H9" s="101"/>
      <c r="I9" s="108" t="s">
        <v>1450</v>
      </c>
      <c r="J9" s="8">
        <v>0.05</v>
      </c>
      <c r="K9" s="126"/>
      <c r="L9" s="122"/>
      <c r="M9" s="117"/>
      <c r="O9" s="8" t="s">
        <v>1291</v>
      </c>
      <c r="P9" s="8">
        <v>31.88</v>
      </c>
      <c r="Q9" s="8">
        <v>10.58</v>
      </c>
      <c r="R9" s="107">
        <v>57.53</v>
      </c>
      <c r="S9" s="101"/>
      <c r="T9" s="108" t="s">
        <v>1286</v>
      </c>
      <c r="U9" s="113">
        <v>31.3513513513516</v>
      </c>
      <c r="V9" s="37"/>
      <c r="W9" s="108" t="s">
        <v>1450</v>
      </c>
      <c r="X9" s="16">
        <v>7.9400000000000006E-5</v>
      </c>
      <c r="Y9" s="115"/>
      <c r="Z9" s="79"/>
      <c r="AA9" s="79"/>
      <c r="AC9" s="79"/>
      <c r="AD9" s="79"/>
      <c r="AE9" s="79"/>
      <c r="AF9" s="79"/>
      <c r="AG9" s="79"/>
      <c r="AH9" s="79"/>
      <c r="AI9" s="79"/>
      <c r="AJ9" s="79"/>
      <c r="AK9" s="79"/>
    </row>
    <row r="10" spans="1:37" ht="15.6">
      <c r="A10" s="8" t="s">
        <v>1467</v>
      </c>
      <c r="B10" s="8">
        <v>24.45</v>
      </c>
      <c r="C10" s="8">
        <v>15.06</v>
      </c>
      <c r="D10" s="107">
        <v>60.5</v>
      </c>
      <c r="E10" s="101"/>
      <c r="F10" s="108" t="s">
        <v>1295</v>
      </c>
      <c r="G10" s="112">
        <v>23.4482758620689</v>
      </c>
      <c r="H10" s="101"/>
      <c r="I10" s="108" t="s">
        <v>1451</v>
      </c>
      <c r="J10" s="8">
        <v>0.20599999999999999</v>
      </c>
      <c r="K10" s="126"/>
      <c r="L10" s="122"/>
      <c r="M10" s="117"/>
      <c r="O10" s="8" t="s">
        <v>1467</v>
      </c>
      <c r="P10" s="8">
        <v>14.62</v>
      </c>
      <c r="Q10" s="8">
        <v>17.11</v>
      </c>
      <c r="R10" s="107">
        <v>68.290000000000006</v>
      </c>
      <c r="S10" s="101"/>
      <c r="T10" s="108" t="s">
        <v>1295</v>
      </c>
      <c r="U10" s="113">
        <v>40.624999999999801</v>
      </c>
      <c r="V10" s="37"/>
      <c r="W10" s="108" t="s">
        <v>1451</v>
      </c>
      <c r="X10" s="16">
        <v>3.1E-2</v>
      </c>
      <c r="Y10" s="115"/>
      <c r="Z10" s="79"/>
      <c r="AA10" s="79"/>
      <c r="AC10" s="79"/>
      <c r="AD10" s="79"/>
      <c r="AE10" s="79"/>
      <c r="AF10" s="79"/>
      <c r="AG10" s="79"/>
      <c r="AH10" s="79"/>
      <c r="AI10" s="79"/>
      <c r="AJ10" s="79"/>
      <c r="AK10" s="79"/>
    </row>
    <row r="11" spans="1:37" ht="15.6">
      <c r="A11" s="8" t="s">
        <v>1468</v>
      </c>
      <c r="B11" s="8">
        <v>36.43</v>
      </c>
      <c r="C11" s="8">
        <v>10.09</v>
      </c>
      <c r="D11" s="107">
        <v>53.48</v>
      </c>
      <c r="E11" s="101"/>
      <c r="F11" s="108" t="s">
        <v>1296</v>
      </c>
      <c r="G11" s="112">
        <v>12.820512820512301</v>
      </c>
      <c r="H11" s="101"/>
      <c r="I11" s="108" t="s">
        <v>1291</v>
      </c>
      <c r="J11" s="8">
        <v>0.20899999999999999</v>
      </c>
      <c r="K11" s="126"/>
      <c r="L11" s="122"/>
      <c r="M11" s="117"/>
      <c r="O11" s="8" t="s">
        <v>1468</v>
      </c>
      <c r="P11" s="8">
        <v>32.020000000000003</v>
      </c>
      <c r="Q11" s="8">
        <v>11.83</v>
      </c>
      <c r="R11" s="107">
        <v>56.17</v>
      </c>
      <c r="S11" s="101"/>
      <c r="T11" s="108" t="s">
        <v>1296</v>
      </c>
      <c r="U11" s="113">
        <v>18.954248366013999</v>
      </c>
      <c r="V11" s="37"/>
      <c r="W11" s="108" t="s">
        <v>1291</v>
      </c>
      <c r="X11" s="16">
        <v>0.06</v>
      </c>
      <c r="Y11" s="115"/>
      <c r="Z11" s="79"/>
      <c r="AA11" s="79"/>
      <c r="AC11" s="79"/>
      <c r="AD11" s="79"/>
      <c r="AE11" s="79"/>
      <c r="AF11" s="79"/>
      <c r="AG11" s="79"/>
      <c r="AH11" s="79"/>
      <c r="AI11" s="79"/>
      <c r="AJ11" s="79"/>
      <c r="AK11" s="79"/>
    </row>
    <row r="12" spans="1:37" ht="15.6">
      <c r="A12" s="8" t="s">
        <v>1363</v>
      </c>
      <c r="B12" s="8">
        <v>21.48</v>
      </c>
      <c r="C12" s="8">
        <v>12.43</v>
      </c>
      <c r="D12" s="107">
        <v>66.09</v>
      </c>
      <c r="E12" s="101"/>
      <c r="F12" s="108" t="s">
        <v>1292</v>
      </c>
      <c r="G12" s="112">
        <v>31.9148936170205</v>
      </c>
      <c r="H12" s="101"/>
      <c r="I12" s="108" t="s">
        <v>1452</v>
      </c>
      <c r="J12" s="8">
        <v>4.4999999999999998E-2</v>
      </c>
      <c r="K12" s="126"/>
      <c r="L12" s="122"/>
      <c r="M12" s="117"/>
      <c r="O12" s="8" t="s">
        <v>1363</v>
      </c>
      <c r="P12" s="8">
        <v>26.62</v>
      </c>
      <c r="Q12" s="8">
        <v>14.46</v>
      </c>
      <c r="R12" s="107">
        <v>58.9</v>
      </c>
      <c r="S12" s="101"/>
      <c r="T12" s="108" t="s">
        <v>1292</v>
      </c>
      <c r="U12" s="113">
        <v>39.74358974359</v>
      </c>
      <c r="V12" s="37"/>
      <c r="W12" s="108" t="s">
        <v>1452</v>
      </c>
      <c r="X12" s="16">
        <v>0.157</v>
      </c>
      <c r="Y12" s="115"/>
      <c r="Z12" s="79"/>
      <c r="AA12" s="79"/>
      <c r="AC12" s="79"/>
      <c r="AD12" s="79"/>
      <c r="AE12" s="79"/>
      <c r="AF12" s="79"/>
      <c r="AG12" s="79"/>
      <c r="AH12" s="79"/>
      <c r="AI12" s="79"/>
      <c r="AJ12" s="79"/>
      <c r="AK12" s="79"/>
    </row>
    <row r="13" spans="1:37" ht="15.6">
      <c r="A13" s="8" t="s">
        <v>1469</v>
      </c>
      <c r="B13" s="8"/>
      <c r="C13" s="8"/>
      <c r="D13" s="107"/>
      <c r="E13" s="101"/>
      <c r="F13" s="108" t="s">
        <v>1276</v>
      </c>
      <c r="G13" s="112">
        <v>38.596491228069802</v>
      </c>
      <c r="H13" s="101"/>
      <c r="I13" s="108" t="s">
        <v>1453</v>
      </c>
      <c r="J13" s="8">
        <v>0.35199999999999998</v>
      </c>
      <c r="K13" s="126"/>
      <c r="L13" s="122"/>
      <c r="M13" s="117"/>
      <c r="O13" s="8" t="s">
        <v>1469</v>
      </c>
      <c r="P13" s="8"/>
      <c r="Q13" s="8"/>
      <c r="R13" s="107"/>
      <c r="S13" s="101"/>
      <c r="T13" s="108" t="s">
        <v>1276</v>
      </c>
      <c r="U13" s="113">
        <v>29.245283018868101</v>
      </c>
      <c r="V13" s="37"/>
      <c r="W13" s="108" t="s">
        <v>1453</v>
      </c>
      <c r="X13" s="16">
        <v>0.22900000000000001</v>
      </c>
      <c r="Y13" s="115"/>
      <c r="Z13" s="79"/>
      <c r="AA13" s="79"/>
      <c r="AC13" s="79"/>
      <c r="AD13" s="79"/>
      <c r="AE13" s="79"/>
      <c r="AF13" s="79"/>
      <c r="AG13" s="79"/>
      <c r="AH13" s="79"/>
      <c r="AI13" s="79"/>
      <c r="AJ13" s="79"/>
      <c r="AK13" s="79"/>
    </row>
    <row r="14" spans="1:37" ht="15.6">
      <c r="A14" s="8" t="s">
        <v>1470</v>
      </c>
      <c r="B14" s="8">
        <v>27.49</v>
      </c>
      <c r="C14" s="8">
        <v>13.75</v>
      </c>
      <c r="D14" s="107">
        <v>58.73</v>
      </c>
      <c r="E14" s="101"/>
      <c r="F14" s="108" t="s">
        <v>1278</v>
      </c>
      <c r="G14" s="112">
        <v>31.2499999999994</v>
      </c>
      <c r="H14" s="101"/>
      <c r="I14" s="108" t="s">
        <v>1454</v>
      </c>
      <c r="J14" s="8">
        <v>3.5000000000000003E-2</v>
      </c>
      <c r="K14" s="126"/>
      <c r="L14" s="122"/>
      <c r="M14" s="117"/>
      <c r="O14" s="8" t="s">
        <v>1470</v>
      </c>
      <c r="P14" s="8">
        <v>29.11</v>
      </c>
      <c r="Q14" s="8">
        <v>12.36</v>
      </c>
      <c r="R14" s="107">
        <v>58.54</v>
      </c>
      <c r="S14" s="101"/>
      <c r="T14" s="108" t="s">
        <v>1278</v>
      </c>
      <c r="U14" s="113">
        <v>36.2445414847164</v>
      </c>
      <c r="V14" s="37"/>
      <c r="W14" s="108" t="s">
        <v>1454</v>
      </c>
      <c r="X14" s="16">
        <v>1.2999999999999999E-2</v>
      </c>
      <c r="Y14" s="115"/>
      <c r="Z14" s="79"/>
      <c r="AA14" s="79"/>
      <c r="AC14" s="79"/>
      <c r="AD14" s="79"/>
      <c r="AE14" s="79"/>
      <c r="AF14" s="79"/>
      <c r="AG14" s="79"/>
      <c r="AH14" s="79"/>
      <c r="AI14" s="79"/>
      <c r="AJ14" s="79"/>
      <c r="AK14" s="79"/>
    </row>
    <row r="15" spans="1:37" ht="15.6">
      <c r="A15" s="8" t="s">
        <v>1471</v>
      </c>
      <c r="B15" s="8"/>
      <c r="C15" s="8"/>
      <c r="D15" s="107"/>
      <c r="E15" s="101"/>
      <c r="F15" s="108" t="s">
        <v>1280</v>
      </c>
      <c r="G15" s="112">
        <v>33.333333333334302</v>
      </c>
      <c r="H15" s="101"/>
      <c r="I15" s="108" t="s">
        <v>1463</v>
      </c>
      <c r="J15" s="8">
        <v>0.06</v>
      </c>
      <c r="K15" s="126"/>
      <c r="L15" s="122"/>
      <c r="M15" s="117"/>
      <c r="O15" s="8" t="s">
        <v>1471</v>
      </c>
      <c r="P15" s="8"/>
      <c r="Q15" s="8"/>
      <c r="R15" s="107"/>
      <c r="S15" s="101"/>
      <c r="T15" s="108" t="s">
        <v>1280</v>
      </c>
      <c r="U15" s="113">
        <v>36.686390532544699</v>
      </c>
      <c r="V15" s="37"/>
      <c r="W15" s="108" t="s">
        <v>1463</v>
      </c>
      <c r="X15" s="16">
        <v>8.9999999999999993E-3</v>
      </c>
      <c r="Y15" s="115"/>
      <c r="Z15" s="79"/>
      <c r="AA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.6">
      <c r="A16" s="8" t="s">
        <v>1472</v>
      </c>
      <c r="B16" s="8"/>
      <c r="C16" s="8"/>
      <c r="D16" s="107"/>
      <c r="E16" s="101"/>
      <c r="F16" s="108" t="s">
        <v>1282</v>
      </c>
      <c r="G16" s="112">
        <v>21.348314606742601</v>
      </c>
      <c r="H16" s="101"/>
      <c r="I16" s="108" t="s">
        <v>1462</v>
      </c>
      <c r="J16" s="8">
        <v>6.0000000000000001E-3</v>
      </c>
      <c r="K16" s="126"/>
      <c r="L16" s="122"/>
      <c r="M16" s="117"/>
      <c r="O16" s="8" t="s">
        <v>1472</v>
      </c>
      <c r="P16" s="8"/>
      <c r="Q16" s="8"/>
      <c r="R16" s="107"/>
      <c r="S16" s="101"/>
      <c r="T16" s="108" t="s">
        <v>1282</v>
      </c>
      <c r="U16" s="113">
        <v>29.499999999999801</v>
      </c>
      <c r="V16" s="37"/>
      <c r="W16" s="108" t="s">
        <v>1462</v>
      </c>
      <c r="X16" s="16">
        <v>0.184</v>
      </c>
      <c r="Y16" s="115"/>
      <c r="Z16" s="79"/>
      <c r="AA16" s="79"/>
      <c r="AC16" s="79"/>
      <c r="AD16" s="79"/>
      <c r="AE16" s="79"/>
      <c r="AF16" s="79"/>
      <c r="AG16" s="79"/>
      <c r="AH16" s="79"/>
      <c r="AI16" s="79"/>
      <c r="AJ16" s="79"/>
      <c r="AK16" s="79"/>
    </row>
    <row r="17" spans="1:37" ht="15.6">
      <c r="A17" s="8" t="s">
        <v>1473</v>
      </c>
      <c r="B17" s="8">
        <v>25.67</v>
      </c>
      <c r="C17" s="8">
        <v>10.58</v>
      </c>
      <c r="D17" s="107">
        <v>63.71</v>
      </c>
      <c r="E17" s="101"/>
      <c r="F17" s="108" t="s">
        <v>1283</v>
      </c>
      <c r="G17" s="112">
        <v>34.269662921348001</v>
      </c>
      <c r="H17" s="101"/>
      <c r="I17" s="108" t="s">
        <v>1445</v>
      </c>
      <c r="J17" s="8">
        <v>1.4E-2</v>
      </c>
      <c r="K17" s="126"/>
      <c r="L17" s="122"/>
      <c r="M17" s="117"/>
      <c r="O17" s="8" t="s">
        <v>1473</v>
      </c>
      <c r="P17" s="8"/>
      <c r="Q17" s="8"/>
      <c r="R17" s="107"/>
      <c r="S17" s="101"/>
      <c r="T17" s="108" t="s">
        <v>1283</v>
      </c>
      <c r="U17" s="113">
        <v>26.388888888888602</v>
      </c>
      <c r="V17" s="37"/>
      <c r="W17" s="108" t="s">
        <v>1445</v>
      </c>
      <c r="X17" s="16">
        <v>0.13600000000000001</v>
      </c>
      <c r="Y17" s="115"/>
      <c r="Z17" s="79"/>
      <c r="AA17" s="79"/>
      <c r="AC17" s="79"/>
      <c r="AD17" s="79"/>
      <c r="AE17" s="79"/>
      <c r="AF17" s="79"/>
      <c r="AG17" s="79"/>
      <c r="AH17" s="79"/>
      <c r="AI17" s="79"/>
      <c r="AJ17" s="79"/>
      <c r="AK17" s="79"/>
    </row>
    <row r="18" spans="1:37" ht="15.6">
      <c r="A18" s="8" t="s">
        <v>1281</v>
      </c>
      <c r="B18" s="8">
        <v>24.43</v>
      </c>
      <c r="C18" s="8">
        <v>13.91</v>
      </c>
      <c r="D18" s="107">
        <v>61.62</v>
      </c>
      <c r="E18" s="101"/>
      <c r="F18" s="108" t="s">
        <v>1418</v>
      </c>
      <c r="G18" s="112">
        <v>59.8159509202452</v>
      </c>
      <c r="H18" s="101"/>
      <c r="I18" s="108" t="s">
        <v>1335</v>
      </c>
      <c r="J18" s="8">
        <v>0.02</v>
      </c>
      <c r="K18" s="126"/>
      <c r="L18" s="122"/>
      <c r="M18" s="117"/>
      <c r="O18" s="8" t="s">
        <v>1281</v>
      </c>
      <c r="P18" s="8">
        <v>52.44</v>
      </c>
      <c r="Q18" s="8">
        <v>8.4700000000000006</v>
      </c>
      <c r="R18" s="107">
        <v>39.049999999999997</v>
      </c>
      <c r="S18" s="101"/>
      <c r="T18" s="108" t="s">
        <v>1418</v>
      </c>
      <c r="U18" s="113">
        <v>58.997050147492899</v>
      </c>
      <c r="V18" s="37"/>
      <c r="W18" s="108" t="s">
        <v>1335</v>
      </c>
      <c r="X18" s="16">
        <v>1.8600000000000001E-3</v>
      </c>
      <c r="Y18" s="115"/>
      <c r="Z18" s="79"/>
      <c r="AA18" s="79"/>
      <c r="AC18" s="79"/>
      <c r="AD18" s="79"/>
      <c r="AE18" s="79"/>
      <c r="AF18" s="79"/>
      <c r="AG18" s="79"/>
      <c r="AH18" s="79"/>
      <c r="AI18" s="79"/>
      <c r="AJ18" s="79"/>
      <c r="AK18" s="79"/>
    </row>
    <row r="19" spans="1:37" ht="15.6">
      <c r="A19" s="8" t="s">
        <v>1474</v>
      </c>
      <c r="B19" s="8">
        <v>44.79</v>
      </c>
      <c r="C19" s="8">
        <v>7.87</v>
      </c>
      <c r="D19" s="107">
        <v>47.29</v>
      </c>
      <c r="E19" s="101"/>
      <c r="F19" s="108" t="s">
        <v>1419</v>
      </c>
      <c r="G19" s="112">
        <v>18.627450980391998</v>
      </c>
      <c r="H19" s="101"/>
      <c r="I19" s="108" t="s">
        <v>1461</v>
      </c>
      <c r="J19" s="8">
        <v>7.2999999999999995E-2</v>
      </c>
      <c r="K19" s="126"/>
      <c r="L19" s="122"/>
      <c r="M19" s="117"/>
      <c r="O19" s="8" t="s">
        <v>1474</v>
      </c>
      <c r="P19" s="8"/>
      <c r="Q19" s="8"/>
      <c r="R19" s="107"/>
      <c r="S19" s="101"/>
      <c r="T19" s="108" t="s">
        <v>1419</v>
      </c>
      <c r="U19" s="113">
        <v>47.413793103448199</v>
      </c>
      <c r="V19" s="37"/>
      <c r="W19" s="108" t="s">
        <v>1461</v>
      </c>
      <c r="X19" s="16">
        <v>0.114</v>
      </c>
      <c r="Y19" s="115"/>
      <c r="Z19" s="79"/>
      <c r="AA19" s="79"/>
      <c r="AC19" s="79"/>
      <c r="AD19" s="79"/>
      <c r="AE19" s="79"/>
      <c r="AF19" s="79"/>
      <c r="AG19" s="79"/>
      <c r="AH19" s="79"/>
      <c r="AI19" s="79"/>
      <c r="AJ19" s="79"/>
      <c r="AK19" s="79"/>
    </row>
    <row r="20" spans="1:37" ht="15.6">
      <c r="A20" s="8" t="s">
        <v>1475</v>
      </c>
      <c r="B20" s="8">
        <v>37.31</v>
      </c>
      <c r="C20" s="8">
        <v>10.81</v>
      </c>
      <c r="D20" s="107">
        <v>51.85</v>
      </c>
      <c r="E20" s="101"/>
      <c r="F20" s="108" t="s">
        <v>1284</v>
      </c>
      <c r="G20" s="112">
        <v>40.291262135922899</v>
      </c>
      <c r="H20" s="101"/>
      <c r="I20" s="108" t="s">
        <v>1460</v>
      </c>
      <c r="J20" s="8">
        <v>0.52</v>
      </c>
      <c r="K20" s="126"/>
      <c r="L20" s="122"/>
      <c r="M20" s="117"/>
      <c r="O20" s="8" t="s">
        <v>1475</v>
      </c>
      <c r="P20" s="8"/>
      <c r="Q20" s="8"/>
      <c r="R20" s="107"/>
      <c r="S20" s="101"/>
      <c r="T20" s="108" t="s">
        <v>1284</v>
      </c>
      <c r="U20" s="113">
        <v>49.230769230769098</v>
      </c>
      <c r="V20" s="37"/>
      <c r="W20" s="108" t="s">
        <v>1460</v>
      </c>
      <c r="X20" s="16">
        <v>3.3600000000000001E-3</v>
      </c>
      <c r="Y20" s="115"/>
      <c r="Z20" s="79"/>
      <c r="AA20" s="79"/>
      <c r="AC20" s="79"/>
      <c r="AD20" s="79"/>
      <c r="AE20" s="79"/>
      <c r="AF20" s="79"/>
      <c r="AG20" s="79"/>
      <c r="AH20" s="79"/>
      <c r="AI20" s="79"/>
      <c r="AJ20" s="79"/>
      <c r="AK20" s="79"/>
    </row>
    <row r="21" spans="1:37" ht="15.6">
      <c r="A21" s="8" t="s">
        <v>1476</v>
      </c>
      <c r="B21" s="8">
        <v>26.56</v>
      </c>
      <c r="C21" s="8">
        <v>14.24</v>
      </c>
      <c r="D21" s="107">
        <v>59.2</v>
      </c>
      <c r="E21" s="101"/>
      <c r="F21" s="108" t="s">
        <v>1420</v>
      </c>
      <c r="G21" s="112">
        <v>46.081504702193897</v>
      </c>
      <c r="H21" s="101"/>
      <c r="I21" s="108" t="s">
        <v>1336</v>
      </c>
      <c r="J21" s="8">
        <v>4.8000000000000001E-2</v>
      </c>
      <c r="K21" s="126"/>
      <c r="L21" s="122"/>
      <c r="M21" s="117"/>
      <c r="O21" s="8" t="s">
        <v>1476</v>
      </c>
      <c r="P21" s="8"/>
      <c r="Q21" s="8"/>
      <c r="R21" s="107"/>
      <c r="S21" s="101"/>
      <c r="T21" s="108" t="s">
        <v>1420</v>
      </c>
      <c r="U21" s="113">
        <v>45.5587392550147</v>
      </c>
      <c r="V21" s="37"/>
      <c r="W21" s="108" t="s">
        <v>1336</v>
      </c>
      <c r="X21" s="16">
        <v>0.03</v>
      </c>
      <c r="Y21" s="115"/>
      <c r="Z21" s="79"/>
      <c r="AA21" s="79"/>
      <c r="AC21" s="79"/>
      <c r="AD21" s="79"/>
      <c r="AE21" s="79"/>
      <c r="AF21" s="79"/>
      <c r="AG21" s="79"/>
      <c r="AH21" s="79"/>
      <c r="AI21" s="79"/>
      <c r="AJ21" s="79"/>
      <c r="AK21" s="79"/>
    </row>
    <row r="22" spans="1:37" ht="15.6">
      <c r="A22" s="8" t="s">
        <v>1477</v>
      </c>
      <c r="B22" s="8">
        <v>13.85</v>
      </c>
      <c r="C22" s="8">
        <v>16.690000000000001</v>
      </c>
      <c r="D22" s="107">
        <v>69.41</v>
      </c>
      <c r="E22" s="101"/>
      <c r="F22" s="108" t="s">
        <v>1421</v>
      </c>
      <c r="G22" s="112">
        <v>43.214285714285801</v>
      </c>
      <c r="H22" s="101"/>
      <c r="I22" s="108" t="s">
        <v>1459</v>
      </c>
      <c r="J22" s="8">
        <v>7.3999999999999996E-2</v>
      </c>
      <c r="K22" s="126"/>
      <c r="L22" s="122"/>
      <c r="M22" s="117"/>
      <c r="O22" s="8" t="s">
        <v>1477</v>
      </c>
      <c r="P22" s="8">
        <v>35.97</v>
      </c>
      <c r="Q22" s="8">
        <v>12.05</v>
      </c>
      <c r="R22" s="107">
        <v>51.98</v>
      </c>
      <c r="S22" s="101"/>
      <c r="T22" s="108" t="s">
        <v>1421</v>
      </c>
      <c r="U22" s="113">
        <v>62.647058823529697</v>
      </c>
      <c r="V22" s="37"/>
      <c r="W22" s="108" t="s">
        <v>1459</v>
      </c>
      <c r="X22" s="16">
        <v>1.7999999999999999E-2</v>
      </c>
      <c r="Y22" s="115"/>
      <c r="Z22" s="79"/>
      <c r="AA22" s="79"/>
      <c r="AC22" s="79"/>
      <c r="AD22" s="79"/>
      <c r="AE22" s="79"/>
      <c r="AF22" s="79"/>
      <c r="AG22" s="79"/>
      <c r="AH22" s="79"/>
      <c r="AI22" s="79"/>
      <c r="AJ22" s="79"/>
      <c r="AK22" s="79"/>
    </row>
    <row r="23" spans="1:37" ht="15.6">
      <c r="A23" s="8" t="s">
        <v>1478</v>
      </c>
      <c r="B23" s="8"/>
      <c r="C23" s="8"/>
      <c r="D23" s="107"/>
      <c r="E23" s="101"/>
      <c r="F23" s="108" t="s">
        <v>1347</v>
      </c>
      <c r="G23" s="112">
        <v>57.703927492447001</v>
      </c>
      <c r="H23" s="101"/>
      <c r="I23" s="108" t="s">
        <v>1458</v>
      </c>
      <c r="J23" s="8">
        <v>7.4999999999999997E-2</v>
      </c>
      <c r="K23" s="126"/>
      <c r="L23" s="122"/>
      <c r="M23" s="117"/>
      <c r="O23" s="8" t="s">
        <v>1478</v>
      </c>
      <c r="P23" s="8">
        <v>33.549999999999997</v>
      </c>
      <c r="Q23" s="8">
        <v>12.89</v>
      </c>
      <c r="R23" s="107">
        <v>53.56</v>
      </c>
      <c r="S23" s="101"/>
      <c r="T23" s="108" t="s">
        <v>1347</v>
      </c>
      <c r="U23" s="113"/>
      <c r="V23" s="37"/>
      <c r="W23" s="108" t="s">
        <v>1458</v>
      </c>
      <c r="X23" s="16">
        <v>3.0000000000000001E-3</v>
      </c>
      <c r="Y23" s="115"/>
      <c r="Z23" s="79"/>
      <c r="AA23" s="79"/>
      <c r="AC23" s="79"/>
      <c r="AD23" s="79"/>
      <c r="AE23" s="79"/>
      <c r="AF23" s="79"/>
      <c r="AG23" s="79"/>
      <c r="AH23" s="79"/>
      <c r="AI23" s="79"/>
      <c r="AJ23" s="79"/>
      <c r="AK23" s="79"/>
    </row>
    <row r="24" spans="1:37" ht="15.6">
      <c r="A24" s="8" t="s">
        <v>1479</v>
      </c>
      <c r="B24" s="8">
        <v>27.03</v>
      </c>
      <c r="C24" s="8">
        <v>14.31</v>
      </c>
      <c r="D24" s="107">
        <v>58.64</v>
      </c>
      <c r="E24" s="101"/>
      <c r="F24" s="108"/>
      <c r="G24" s="113"/>
      <c r="H24" s="37"/>
      <c r="I24" s="108" t="s">
        <v>1457</v>
      </c>
      <c r="J24" s="8">
        <v>0.65800000000000003</v>
      </c>
      <c r="K24" s="126"/>
      <c r="L24" s="122"/>
      <c r="M24" s="117"/>
      <c r="O24" s="8" t="s">
        <v>1479</v>
      </c>
      <c r="P24" s="8">
        <v>31.02</v>
      </c>
      <c r="Q24" s="8">
        <v>13.54</v>
      </c>
      <c r="R24" s="107">
        <v>55.42</v>
      </c>
      <c r="S24" s="101"/>
      <c r="T24" s="108"/>
      <c r="U24" s="113"/>
      <c r="V24" s="37"/>
      <c r="W24" s="108" t="s">
        <v>1457</v>
      </c>
      <c r="X24" s="16">
        <v>7.0000000000000001E-3</v>
      </c>
      <c r="Y24" s="115"/>
      <c r="Z24" s="79"/>
      <c r="AA24" s="79"/>
      <c r="AC24" s="79"/>
      <c r="AD24" s="79"/>
      <c r="AE24" s="79"/>
      <c r="AF24" s="79"/>
      <c r="AG24" s="79"/>
      <c r="AH24" s="79"/>
      <c r="AI24" s="79"/>
      <c r="AJ24" s="79"/>
      <c r="AK24" s="79"/>
    </row>
    <row r="25" spans="1:37" ht="15.6">
      <c r="A25" s="8"/>
      <c r="B25" s="8"/>
      <c r="C25" s="8"/>
      <c r="D25" s="107"/>
      <c r="E25" s="101"/>
      <c r="F25" s="108"/>
      <c r="G25" s="113"/>
      <c r="H25" s="37"/>
      <c r="I25" s="108" t="s">
        <v>1445</v>
      </c>
      <c r="J25" s="8">
        <v>2.4E-2</v>
      </c>
      <c r="K25" s="126"/>
      <c r="L25" s="122"/>
      <c r="M25" s="117"/>
      <c r="O25" s="8"/>
      <c r="P25" s="8"/>
      <c r="Q25" s="8"/>
      <c r="R25" s="107"/>
      <c r="S25" s="101"/>
      <c r="T25" s="108"/>
      <c r="U25" s="113"/>
      <c r="V25" s="37"/>
      <c r="W25" s="108" t="s">
        <v>1445</v>
      </c>
      <c r="X25" s="16">
        <v>1.7000000000000001E-2</v>
      </c>
      <c r="Y25" s="115"/>
      <c r="Z25" s="79"/>
      <c r="AA25" s="79"/>
      <c r="AC25" s="79"/>
      <c r="AD25" s="79"/>
      <c r="AE25" s="79"/>
      <c r="AF25" s="79"/>
      <c r="AG25" s="79"/>
      <c r="AH25" s="79"/>
      <c r="AI25" s="79"/>
      <c r="AJ25" s="79"/>
      <c r="AK25" s="79"/>
    </row>
    <row r="26" spans="1:37" ht="15.6">
      <c r="A26" s="8"/>
      <c r="B26" s="8"/>
      <c r="C26" s="8"/>
      <c r="D26" s="107"/>
      <c r="E26" s="101"/>
      <c r="F26" s="108"/>
      <c r="G26" s="113"/>
      <c r="H26" s="37"/>
      <c r="I26" s="108" t="s">
        <v>1455</v>
      </c>
      <c r="J26" s="8">
        <v>0.11700000000000001</v>
      </c>
      <c r="K26" s="126"/>
      <c r="L26" s="122"/>
      <c r="M26" s="117"/>
      <c r="O26" s="8"/>
      <c r="P26" s="8"/>
      <c r="Q26" s="8"/>
      <c r="R26" s="107"/>
      <c r="S26" s="101"/>
      <c r="T26" s="108"/>
      <c r="U26" s="113"/>
      <c r="V26" s="37"/>
      <c r="W26" s="108" t="s">
        <v>1455</v>
      </c>
      <c r="X26" s="16">
        <v>2.4E-2</v>
      </c>
      <c r="Y26" s="115"/>
      <c r="Z26" s="79"/>
      <c r="AA26" s="79"/>
      <c r="AC26" s="79"/>
      <c r="AD26" s="79"/>
      <c r="AE26" s="79"/>
      <c r="AF26" s="79"/>
      <c r="AG26" s="79"/>
      <c r="AH26" s="79"/>
      <c r="AI26" s="79"/>
      <c r="AJ26" s="79"/>
      <c r="AK26" s="79"/>
    </row>
    <row r="27" spans="1:37" ht="15.6">
      <c r="A27" s="8"/>
      <c r="B27" s="8"/>
      <c r="C27" s="8"/>
      <c r="D27" s="107"/>
      <c r="E27" s="101"/>
      <c r="F27" s="108"/>
      <c r="G27" s="113"/>
      <c r="H27" s="37"/>
      <c r="I27" s="108" t="s">
        <v>1337</v>
      </c>
      <c r="J27" s="8">
        <v>5.0999999999999997E-2</v>
      </c>
      <c r="K27" s="126"/>
      <c r="L27" s="122"/>
      <c r="M27" s="117"/>
      <c r="O27" s="8"/>
      <c r="P27" s="8"/>
      <c r="Q27" s="8"/>
      <c r="R27" s="107"/>
      <c r="S27" s="101"/>
      <c r="T27" s="108"/>
      <c r="U27" s="113"/>
      <c r="V27" s="37"/>
      <c r="W27" s="108" t="s">
        <v>1337</v>
      </c>
      <c r="X27" s="16">
        <v>1.7700000000000001E-3</v>
      </c>
      <c r="Y27" s="115"/>
      <c r="Z27" s="79"/>
      <c r="AA27" s="79"/>
      <c r="AC27" s="79"/>
      <c r="AD27" s="79"/>
      <c r="AE27" s="79"/>
      <c r="AF27" s="79"/>
      <c r="AG27" s="79"/>
      <c r="AH27" s="79"/>
      <c r="AI27" s="79"/>
      <c r="AJ27" s="79"/>
      <c r="AK27" s="79"/>
    </row>
    <row r="28" spans="1:37" ht="15.6">
      <c r="A28" s="10" t="s">
        <v>1480</v>
      </c>
      <c r="B28" s="10">
        <v>32.65</v>
      </c>
      <c r="C28" s="10">
        <v>17.709</v>
      </c>
      <c r="D28" s="83">
        <v>55.17</v>
      </c>
      <c r="E28" s="37"/>
      <c r="F28" s="86" t="s">
        <v>1422</v>
      </c>
      <c r="G28" s="114">
        <v>78.635014836795307</v>
      </c>
      <c r="H28" s="37"/>
      <c r="I28" s="86" t="s">
        <v>1423</v>
      </c>
      <c r="J28" s="6">
        <v>4.8000000000000001E-2</v>
      </c>
      <c r="K28" s="121"/>
      <c r="L28" s="119"/>
      <c r="M28" s="118"/>
      <c r="O28" s="10" t="s">
        <v>1480</v>
      </c>
      <c r="P28" s="10">
        <v>10.55</v>
      </c>
      <c r="Q28" s="10">
        <v>17.09</v>
      </c>
      <c r="R28" s="83">
        <v>72.33</v>
      </c>
      <c r="S28" s="37"/>
      <c r="T28" s="86" t="s">
        <v>1422</v>
      </c>
      <c r="U28" s="114">
        <v>75.892857142856997</v>
      </c>
      <c r="V28" s="37"/>
      <c r="W28" s="86" t="s">
        <v>1423</v>
      </c>
      <c r="X28" s="10">
        <v>2.1000000000000001E-2</v>
      </c>
      <c r="Y28" s="115"/>
      <c r="Z28" s="79"/>
      <c r="AA28" s="79"/>
      <c r="AC28" s="79"/>
      <c r="AD28" s="79"/>
      <c r="AE28" s="79"/>
      <c r="AF28" s="79"/>
      <c r="AG28" s="79"/>
      <c r="AH28" s="79"/>
      <c r="AI28" s="79"/>
      <c r="AJ28" s="79"/>
      <c r="AK28" s="79"/>
    </row>
    <row r="29" spans="1:37" ht="15.6">
      <c r="A29" s="10" t="s">
        <v>1481</v>
      </c>
      <c r="B29" s="10">
        <v>10.210000000000001</v>
      </c>
      <c r="C29" s="10">
        <v>17.97</v>
      </c>
      <c r="D29" s="83">
        <v>71.81</v>
      </c>
      <c r="E29" s="37"/>
      <c r="F29" s="86" t="s">
        <v>1423</v>
      </c>
      <c r="G29" s="114">
        <v>97.683397683397601</v>
      </c>
      <c r="H29" s="37"/>
      <c r="I29" s="86" t="s">
        <v>1297</v>
      </c>
      <c r="J29" s="6">
        <v>1E-3</v>
      </c>
      <c r="K29" s="121"/>
      <c r="L29" s="119"/>
      <c r="M29" s="118"/>
      <c r="O29" s="10" t="s">
        <v>1481</v>
      </c>
      <c r="P29" s="10">
        <v>22.42</v>
      </c>
      <c r="Q29" s="10">
        <v>16.190000000000001</v>
      </c>
      <c r="R29" s="83">
        <v>61.41</v>
      </c>
      <c r="S29" s="37"/>
      <c r="T29" s="86" t="s">
        <v>1423</v>
      </c>
      <c r="U29" s="114">
        <v>79.551820728290906</v>
      </c>
      <c r="V29" s="37"/>
      <c r="W29" s="86" t="s">
        <v>1297</v>
      </c>
      <c r="X29" s="10">
        <v>1.7999999999999999E-2</v>
      </c>
      <c r="Y29" s="115"/>
      <c r="Z29" s="79"/>
      <c r="AA29" s="79"/>
      <c r="AC29" s="79"/>
      <c r="AD29" s="79"/>
      <c r="AE29" s="79"/>
      <c r="AF29" s="79"/>
      <c r="AG29" s="79"/>
      <c r="AH29" s="79"/>
      <c r="AI29" s="79"/>
      <c r="AJ29" s="79"/>
      <c r="AK29" s="79"/>
    </row>
    <row r="30" spans="1:37" ht="15.6">
      <c r="A30" s="10" t="s">
        <v>1338</v>
      </c>
      <c r="B30" s="10">
        <v>21.17</v>
      </c>
      <c r="C30" s="10">
        <v>16.010000000000002</v>
      </c>
      <c r="D30" s="83">
        <v>62.8</v>
      </c>
      <c r="E30" s="37"/>
      <c r="F30" s="86" t="s">
        <v>1424</v>
      </c>
      <c r="G30" s="114">
        <v>66.022099447513398</v>
      </c>
      <c r="H30" s="37"/>
      <c r="I30" s="86" t="s">
        <v>1300</v>
      </c>
      <c r="J30" s="6">
        <v>1.6E-2</v>
      </c>
      <c r="K30" s="121"/>
      <c r="L30" s="119"/>
      <c r="M30" s="118"/>
      <c r="N30" s="36"/>
      <c r="O30" s="10" t="s">
        <v>1338</v>
      </c>
      <c r="P30" s="10">
        <v>18.5</v>
      </c>
      <c r="Q30" s="10">
        <v>16.690000000000001</v>
      </c>
      <c r="R30" s="83">
        <v>64.81</v>
      </c>
      <c r="S30" s="37"/>
      <c r="T30" s="86" t="s">
        <v>1424</v>
      </c>
      <c r="U30" s="114">
        <v>72.282608695652499</v>
      </c>
      <c r="V30" s="37"/>
      <c r="W30" s="86" t="s">
        <v>1300</v>
      </c>
      <c r="X30" s="10">
        <v>1.2999999999999999E-2</v>
      </c>
      <c r="Y30" s="115"/>
      <c r="Z30" s="79"/>
      <c r="AA30" s="79"/>
      <c r="AC30" s="79"/>
      <c r="AD30" s="79"/>
      <c r="AE30" s="79"/>
      <c r="AF30" s="79"/>
      <c r="AG30" s="79"/>
      <c r="AH30" s="79"/>
      <c r="AI30" s="79"/>
      <c r="AJ30" s="79"/>
      <c r="AK30" s="79"/>
    </row>
    <row r="31" spans="1:37" ht="15.6">
      <c r="A31" s="10" t="s">
        <v>1482</v>
      </c>
      <c r="B31" s="10">
        <v>9.91</v>
      </c>
      <c r="C31" s="10">
        <v>19.34</v>
      </c>
      <c r="D31" s="83">
        <v>70.73</v>
      </c>
      <c r="E31" s="37"/>
      <c r="F31" s="86" t="s">
        <v>1297</v>
      </c>
      <c r="G31" s="114">
        <v>53.068592057761997</v>
      </c>
      <c r="H31" s="37"/>
      <c r="I31" s="86" t="s">
        <v>1424</v>
      </c>
      <c r="J31" s="6">
        <v>3.9E-2</v>
      </c>
      <c r="K31" s="127"/>
      <c r="L31" s="80"/>
      <c r="M31" s="117"/>
      <c r="O31" s="10" t="s">
        <v>1482</v>
      </c>
      <c r="P31" s="10">
        <v>6.92</v>
      </c>
      <c r="Q31" s="10">
        <v>18.32</v>
      </c>
      <c r="R31" s="83">
        <v>74.75</v>
      </c>
      <c r="S31" s="37"/>
      <c r="T31" s="86" t="s">
        <v>1297</v>
      </c>
      <c r="U31" s="114">
        <v>65.467625899280307</v>
      </c>
      <c r="V31" s="37"/>
      <c r="W31" s="86" t="s">
        <v>1424</v>
      </c>
      <c r="X31" s="10">
        <v>1.07E-3</v>
      </c>
      <c r="Y31" s="115"/>
      <c r="Z31" s="79"/>
      <c r="AA31" s="79"/>
      <c r="AC31" s="79"/>
      <c r="AD31" s="79"/>
      <c r="AE31" s="79"/>
      <c r="AF31" s="79"/>
      <c r="AG31" s="79"/>
      <c r="AH31" s="79"/>
      <c r="AI31" s="79"/>
      <c r="AJ31" s="79"/>
      <c r="AK31" s="79"/>
    </row>
    <row r="32" spans="1:37" ht="15.6">
      <c r="A32" s="10" t="s">
        <v>1483</v>
      </c>
      <c r="B32" s="10"/>
      <c r="C32" s="10"/>
      <c r="D32" s="83"/>
      <c r="E32" s="37"/>
      <c r="F32" s="86" t="s">
        <v>1425</v>
      </c>
      <c r="G32" s="114">
        <v>50.787401574802999</v>
      </c>
      <c r="H32" s="37"/>
      <c r="I32" s="86" t="s">
        <v>1422</v>
      </c>
      <c r="J32" s="6">
        <v>3.97E-4</v>
      </c>
      <c r="K32" s="127"/>
      <c r="L32" s="80"/>
      <c r="M32" s="79"/>
      <c r="O32" s="10" t="s">
        <v>1483</v>
      </c>
      <c r="P32" s="10">
        <v>23.22</v>
      </c>
      <c r="Q32" s="10">
        <v>14.98</v>
      </c>
      <c r="R32" s="83">
        <v>61.76</v>
      </c>
      <c r="S32" s="37"/>
      <c r="T32" s="86" t="s">
        <v>1425</v>
      </c>
      <c r="U32" s="114">
        <v>32.537313432836001</v>
      </c>
      <c r="V32" s="37"/>
      <c r="W32" s="86" t="s">
        <v>1422</v>
      </c>
      <c r="X32" s="10">
        <v>8.5000000000000006E-2</v>
      </c>
      <c r="Y32" s="115"/>
      <c r="Z32" s="79"/>
      <c r="AA32" s="79"/>
      <c r="AC32" s="79"/>
      <c r="AD32" s="79"/>
      <c r="AE32" s="79"/>
      <c r="AF32" s="79"/>
      <c r="AG32" s="79"/>
      <c r="AH32" s="79"/>
      <c r="AI32" s="79"/>
      <c r="AJ32" s="79"/>
      <c r="AK32" s="79"/>
    </row>
    <row r="33" spans="1:37" ht="15.6">
      <c r="A33" s="10" t="s">
        <v>1484</v>
      </c>
      <c r="B33" s="10">
        <v>22.8</v>
      </c>
      <c r="C33" s="10">
        <v>15.81</v>
      </c>
      <c r="D33" s="83">
        <v>61.37</v>
      </c>
      <c r="E33" s="37"/>
      <c r="F33" s="86" t="s">
        <v>1300</v>
      </c>
      <c r="G33" s="114">
        <v>59.447004608294101</v>
      </c>
      <c r="H33" s="37"/>
      <c r="I33" s="86" t="s">
        <v>1425</v>
      </c>
      <c r="J33" s="6">
        <v>7.5400000000000003E-5</v>
      </c>
      <c r="K33" s="127"/>
      <c r="L33" s="80"/>
      <c r="M33" s="79"/>
      <c r="O33" s="10" t="s">
        <v>1484</v>
      </c>
      <c r="P33" s="10">
        <v>20.6</v>
      </c>
      <c r="Q33" s="10">
        <v>15.31</v>
      </c>
      <c r="R33" s="83">
        <v>64.069999999999993</v>
      </c>
      <c r="S33" s="37"/>
      <c r="T33" s="86" t="s">
        <v>1300</v>
      </c>
      <c r="U33" s="114">
        <v>60.504201680672303</v>
      </c>
      <c r="V33" s="37"/>
      <c r="W33" s="86" t="s">
        <v>1425</v>
      </c>
      <c r="X33" s="10">
        <v>1.9499999999999999E-3</v>
      </c>
      <c r="Y33" s="115"/>
      <c r="Z33" s="79"/>
      <c r="AA33" s="79"/>
      <c r="AC33" s="79"/>
      <c r="AD33" s="79"/>
      <c r="AE33" s="79"/>
      <c r="AF33" s="79"/>
      <c r="AG33" s="79"/>
      <c r="AH33" s="79"/>
      <c r="AI33" s="79"/>
      <c r="AJ33" s="79"/>
      <c r="AK33" s="79"/>
    </row>
    <row r="34" spans="1:37">
      <c r="K34" s="128"/>
      <c r="L34" s="128"/>
      <c r="AC34" s="72"/>
      <c r="AD34" s="72"/>
      <c r="AE34" s="72"/>
      <c r="AF34" s="72"/>
      <c r="AG34" s="72"/>
      <c r="AH34" s="72"/>
      <c r="AI34" s="72"/>
      <c r="AJ34" s="72"/>
      <c r="AK34" s="72"/>
    </row>
    <row r="35" spans="1:37">
      <c r="A35" s="1" t="s">
        <v>1250</v>
      </c>
      <c r="F35" s="1" t="s">
        <v>1250</v>
      </c>
      <c r="H35" s="123"/>
      <c r="I35" s="124"/>
      <c r="J35" s="72"/>
      <c r="O35" s="1" t="s">
        <v>1250</v>
      </c>
      <c r="AC35" s="72"/>
      <c r="AD35" s="72"/>
      <c r="AE35" s="72"/>
      <c r="AF35" s="72"/>
      <c r="AG35" s="72"/>
      <c r="AH35" s="72"/>
      <c r="AI35" s="72"/>
      <c r="AJ35" s="72"/>
      <c r="AK35" s="72"/>
    </row>
    <row r="36" spans="1:37">
      <c r="A36" t="s">
        <v>232</v>
      </c>
      <c r="F36" t="s">
        <v>232</v>
      </c>
      <c r="H36" s="123"/>
      <c r="I36" s="72"/>
      <c r="J36" s="72"/>
      <c r="O36" t="s">
        <v>323</v>
      </c>
      <c r="V36" s="123"/>
      <c r="W36" s="72"/>
      <c r="X36" s="72"/>
      <c r="Y36" s="72"/>
      <c r="Z36" s="72"/>
      <c r="AA36" s="72"/>
    </row>
    <row r="37" spans="1:37" ht="15.6">
      <c r="A37" s="5"/>
      <c r="B37" s="5" t="s">
        <v>16</v>
      </c>
      <c r="C37" s="5" t="s">
        <v>17</v>
      </c>
      <c r="D37" s="81" t="s">
        <v>18</v>
      </c>
      <c r="E37" s="37"/>
      <c r="F37" s="84"/>
      <c r="G37" s="111" t="s">
        <v>19</v>
      </c>
      <c r="H37" s="115"/>
      <c r="I37" s="79"/>
      <c r="J37" s="79"/>
      <c r="K37" s="79"/>
      <c r="L37" s="79"/>
      <c r="M37" s="79"/>
      <c r="O37" s="5"/>
      <c r="P37" s="5" t="s">
        <v>16</v>
      </c>
      <c r="Q37" s="5" t="s">
        <v>17</v>
      </c>
      <c r="R37" s="81" t="s">
        <v>18</v>
      </c>
      <c r="S37" s="37"/>
      <c r="T37" s="84"/>
      <c r="U37" s="81" t="s">
        <v>19</v>
      </c>
      <c r="V37" s="115"/>
      <c r="W37" s="79"/>
      <c r="X37" s="79"/>
      <c r="Y37" s="79"/>
      <c r="Z37" s="79"/>
      <c r="AA37" s="79"/>
    </row>
    <row r="38" spans="1:37" ht="15.6">
      <c r="A38" s="8" t="s">
        <v>1486</v>
      </c>
      <c r="B38" s="8">
        <v>24.7</v>
      </c>
      <c r="C38" s="8">
        <v>14.39</v>
      </c>
      <c r="D38" s="107">
        <v>60.89</v>
      </c>
      <c r="E38" s="101"/>
      <c r="F38" s="108" t="s">
        <v>1361</v>
      </c>
      <c r="G38" s="112">
        <v>42.257217847769397</v>
      </c>
      <c r="H38" s="116"/>
      <c r="I38" s="117"/>
      <c r="J38" s="117"/>
      <c r="K38" s="122"/>
      <c r="L38" s="122"/>
      <c r="M38" s="117"/>
      <c r="O38" s="8" t="s">
        <v>1486</v>
      </c>
      <c r="P38" s="131">
        <v>24.7</v>
      </c>
      <c r="Q38" s="131">
        <v>14.39</v>
      </c>
      <c r="R38" s="112">
        <v>60.89</v>
      </c>
      <c r="S38" s="101"/>
      <c r="T38" s="108" t="s">
        <v>1361</v>
      </c>
      <c r="U38" s="109">
        <v>44.337658930906102</v>
      </c>
      <c r="V38" s="129"/>
      <c r="W38" s="130"/>
      <c r="X38" s="117"/>
      <c r="Y38" s="122"/>
      <c r="Z38" s="122"/>
      <c r="AA38" s="117"/>
    </row>
    <row r="39" spans="1:37" ht="15.6">
      <c r="A39" s="8" t="s">
        <v>1485</v>
      </c>
      <c r="B39" s="8"/>
      <c r="C39" s="8"/>
      <c r="D39" s="107"/>
      <c r="E39" s="101"/>
      <c r="F39" s="108" t="s">
        <v>1358</v>
      </c>
      <c r="G39" s="112">
        <v>58.550724637680801</v>
      </c>
      <c r="H39" s="116"/>
      <c r="I39" s="117"/>
      <c r="J39" s="117"/>
      <c r="K39" s="122"/>
      <c r="L39" s="122"/>
      <c r="M39" s="117"/>
      <c r="O39" s="8" t="s">
        <v>1485</v>
      </c>
      <c r="P39" s="131">
        <v>22.83</v>
      </c>
      <c r="Q39" s="131">
        <v>15.68</v>
      </c>
      <c r="R39" s="112">
        <v>61.47</v>
      </c>
      <c r="S39" s="101"/>
      <c r="T39" s="108" t="s">
        <v>1358</v>
      </c>
      <c r="U39" s="109">
        <v>63.210026752989897</v>
      </c>
      <c r="V39" s="129"/>
      <c r="W39" s="130"/>
      <c r="X39" s="117"/>
      <c r="Y39" s="122"/>
      <c r="Z39" s="122"/>
      <c r="AA39" s="117"/>
    </row>
    <row r="40" spans="1:37" ht="15.6">
      <c r="A40" s="8" t="s">
        <v>1464</v>
      </c>
      <c r="B40" s="8">
        <v>19.23</v>
      </c>
      <c r="C40" s="8">
        <v>15.2</v>
      </c>
      <c r="D40" s="107">
        <v>65.59</v>
      </c>
      <c r="E40" s="101"/>
      <c r="F40" s="108" t="s">
        <v>1415</v>
      </c>
      <c r="G40" s="112">
        <v>38.7218045112783</v>
      </c>
      <c r="H40" s="116"/>
      <c r="I40" s="117"/>
      <c r="J40" s="117"/>
      <c r="K40" s="122"/>
      <c r="L40" s="122"/>
      <c r="M40" s="117"/>
      <c r="O40" s="8" t="s">
        <v>1464</v>
      </c>
      <c r="P40" s="131">
        <v>21.5133333333333</v>
      </c>
      <c r="Q40" s="131">
        <v>14.37</v>
      </c>
      <c r="R40" s="112">
        <v>64.106666666666698</v>
      </c>
      <c r="S40" s="101"/>
      <c r="T40" s="108" t="s">
        <v>1415</v>
      </c>
      <c r="U40" s="109">
        <v>35.446925499338803</v>
      </c>
      <c r="V40" s="129"/>
      <c r="W40" s="130"/>
      <c r="X40" s="117"/>
      <c r="Y40" s="122"/>
      <c r="Z40" s="122"/>
      <c r="AA40" s="117"/>
    </row>
    <row r="41" spans="1:37" ht="15.6">
      <c r="A41" s="8" t="s">
        <v>1465</v>
      </c>
      <c r="B41" s="8">
        <v>24.8</v>
      </c>
      <c r="C41" s="8">
        <v>13.55</v>
      </c>
      <c r="D41" s="107">
        <v>61.66</v>
      </c>
      <c r="E41" s="101"/>
      <c r="F41" s="108" t="s">
        <v>1416</v>
      </c>
      <c r="G41" s="112">
        <v>41.269841269841301</v>
      </c>
      <c r="H41" s="116"/>
      <c r="I41" s="117"/>
      <c r="J41" s="117"/>
      <c r="K41" s="122"/>
      <c r="L41" s="122"/>
      <c r="M41" s="117"/>
      <c r="O41" s="8" t="s">
        <v>1465</v>
      </c>
      <c r="P41" s="131">
        <v>29.726666666666699</v>
      </c>
      <c r="Q41" s="131">
        <v>12.03</v>
      </c>
      <c r="R41" s="112">
        <v>58.243333333333297</v>
      </c>
      <c r="S41" s="101"/>
      <c r="T41" s="108" t="s">
        <v>1416</v>
      </c>
      <c r="U41" s="109">
        <v>34.910459910459998</v>
      </c>
      <c r="V41" s="129"/>
      <c r="W41" s="130"/>
      <c r="X41" s="117"/>
      <c r="Y41" s="122"/>
      <c r="Z41" s="122"/>
      <c r="AA41" s="117"/>
    </row>
    <row r="42" spans="1:37" ht="15.6">
      <c r="A42" s="8" t="s">
        <v>1466</v>
      </c>
      <c r="B42" s="8">
        <v>21.49</v>
      </c>
      <c r="C42" s="8">
        <v>14.53</v>
      </c>
      <c r="D42" s="107">
        <v>63.99</v>
      </c>
      <c r="E42" s="101"/>
      <c r="F42" s="108" t="s">
        <v>1417</v>
      </c>
      <c r="G42" s="112">
        <v>38.222222222222101</v>
      </c>
      <c r="H42" s="116"/>
      <c r="I42" s="117"/>
      <c r="J42" s="117"/>
      <c r="K42" s="122"/>
      <c r="L42" s="122"/>
      <c r="M42" s="117"/>
      <c r="O42" s="8" t="s">
        <v>1466</v>
      </c>
      <c r="P42" s="131">
        <v>33.946666666666701</v>
      </c>
      <c r="Q42" s="131">
        <v>10.4266666666667</v>
      </c>
      <c r="R42" s="112">
        <v>55.63</v>
      </c>
      <c r="S42" s="101"/>
      <c r="T42" s="108" t="s">
        <v>1417</v>
      </c>
      <c r="U42" s="109">
        <v>38.106623865244401</v>
      </c>
      <c r="V42" s="129"/>
      <c r="W42" s="130"/>
      <c r="X42" s="117"/>
      <c r="Y42" s="122"/>
      <c r="Z42" s="122"/>
      <c r="AA42" s="117"/>
    </row>
    <row r="43" spans="1:37" ht="15.6">
      <c r="A43" s="8" t="s">
        <v>1291</v>
      </c>
      <c r="B43" s="8">
        <v>25.92</v>
      </c>
      <c r="C43" s="8">
        <v>13.27</v>
      </c>
      <c r="D43" s="107">
        <v>60.77</v>
      </c>
      <c r="E43" s="101"/>
      <c r="F43" s="108" t="s">
        <v>1286</v>
      </c>
      <c r="G43" s="112">
        <v>39.024390243902502</v>
      </c>
      <c r="H43" s="116"/>
      <c r="I43" s="117"/>
      <c r="J43" s="117"/>
      <c r="K43" s="122"/>
      <c r="L43" s="122"/>
      <c r="M43" s="117"/>
      <c r="O43" s="8" t="s">
        <v>1291</v>
      </c>
      <c r="P43" s="131">
        <v>28.9</v>
      </c>
      <c r="Q43" s="131">
        <v>11.925000000000001</v>
      </c>
      <c r="R43" s="112">
        <v>59.15</v>
      </c>
      <c r="S43" s="101"/>
      <c r="T43" s="108" t="s">
        <v>1286</v>
      </c>
      <c r="U43" s="109">
        <v>33.301980979178602</v>
      </c>
      <c r="V43" s="129"/>
      <c r="W43" s="130"/>
      <c r="X43" s="117"/>
      <c r="Y43" s="122"/>
      <c r="Z43" s="122"/>
      <c r="AA43" s="117"/>
    </row>
    <row r="44" spans="1:37" ht="15.6">
      <c r="A44" s="8" t="s">
        <v>1467</v>
      </c>
      <c r="B44" s="8"/>
      <c r="C44" s="8"/>
      <c r="D44" s="107"/>
      <c r="E44" s="101"/>
      <c r="F44" s="108" t="s">
        <v>1295</v>
      </c>
      <c r="G44" s="112">
        <v>30.3030303030298</v>
      </c>
      <c r="H44" s="116"/>
      <c r="I44" s="117"/>
      <c r="J44" s="117"/>
      <c r="K44" s="122"/>
      <c r="L44" s="122"/>
      <c r="M44" s="117"/>
      <c r="O44" s="8" t="s">
        <v>1467</v>
      </c>
      <c r="P44" s="131">
        <v>19.535</v>
      </c>
      <c r="Q44" s="131">
        <v>16.085000000000001</v>
      </c>
      <c r="R44" s="112">
        <v>64.394999999999996</v>
      </c>
      <c r="S44" s="101"/>
      <c r="T44" s="108" t="s">
        <v>1295</v>
      </c>
      <c r="U44" s="109">
        <v>31.458768721699499</v>
      </c>
      <c r="V44" s="129"/>
      <c r="W44" s="130"/>
      <c r="X44" s="117"/>
      <c r="Y44" s="122"/>
      <c r="Z44" s="122"/>
      <c r="AA44" s="117"/>
    </row>
    <row r="45" spans="1:37" ht="15.6">
      <c r="A45" s="8" t="s">
        <v>1468</v>
      </c>
      <c r="B45" s="8">
        <v>12.82</v>
      </c>
      <c r="C45" s="8">
        <v>17.399999999999999</v>
      </c>
      <c r="D45" s="107">
        <v>69.83</v>
      </c>
      <c r="E45" s="101"/>
      <c r="F45" s="108" t="s">
        <v>1296</v>
      </c>
      <c r="G45" s="112">
        <v>41.596638655462598</v>
      </c>
      <c r="H45" s="116"/>
      <c r="I45" s="117"/>
      <c r="J45" s="117"/>
      <c r="K45" s="122"/>
      <c r="L45" s="122"/>
      <c r="M45" s="117"/>
      <c r="O45" s="8" t="s">
        <v>1468</v>
      </c>
      <c r="P45" s="131">
        <v>27.09</v>
      </c>
      <c r="Q45" s="131">
        <v>13.106666666666699</v>
      </c>
      <c r="R45" s="112">
        <v>59.826666666666704</v>
      </c>
      <c r="S45" s="101"/>
      <c r="T45" s="108" t="s">
        <v>1296</v>
      </c>
      <c r="U45" s="109">
        <v>24.457133280663001</v>
      </c>
      <c r="V45" s="129"/>
      <c r="W45" s="130"/>
      <c r="X45" s="117"/>
      <c r="Y45" s="122"/>
      <c r="Z45" s="122"/>
      <c r="AA45" s="117"/>
    </row>
    <row r="46" spans="1:37" ht="15.6">
      <c r="A46" s="8" t="s">
        <v>1363</v>
      </c>
      <c r="B46" s="8">
        <v>27.48</v>
      </c>
      <c r="C46" s="8">
        <v>14.17</v>
      </c>
      <c r="D46" s="107">
        <v>58.31</v>
      </c>
      <c r="E46" s="101"/>
      <c r="F46" s="108" t="s">
        <v>1292</v>
      </c>
      <c r="G46" s="112">
        <v>45.8823529411764</v>
      </c>
      <c r="H46" s="116"/>
      <c r="I46" s="117"/>
      <c r="J46" s="117"/>
      <c r="K46" s="122"/>
      <c r="L46" s="122"/>
      <c r="M46" s="117"/>
      <c r="O46" s="8" t="s">
        <v>1363</v>
      </c>
      <c r="P46" s="131">
        <v>25.1933333333333</v>
      </c>
      <c r="Q46" s="131">
        <v>13.686666666666699</v>
      </c>
      <c r="R46" s="112">
        <v>61.1</v>
      </c>
      <c r="S46" s="101"/>
      <c r="T46" s="108" t="s">
        <v>1292</v>
      </c>
      <c r="U46" s="109">
        <v>39.180278767262301</v>
      </c>
      <c r="V46" s="129"/>
      <c r="W46" s="130"/>
      <c r="X46" s="117"/>
      <c r="Y46" s="122"/>
      <c r="Z46" s="122"/>
      <c r="AA46" s="117"/>
    </row>
    <row r="47" spans="1:37" ht="15.6">
      <c r="A47" s="8" t="s">
        <v>1469</v>
      </c>
      <c r="B47" s="8"/>
      <c r="C47" s="8"/>
      <c r="D47" s="107"/>
      <c r="E47" s="101"/>
      <c r="F47" s="108" t="s">
        <v>1276</v>
      </c>
      <c r="G47" s="112">
        <v>28.368794326239598</v>
      </c>
      <c r="H47" s="116"/>
      <c r="I47" s="117"/>
      <c r="J47" s="117"/>
      <c r="K47" s="122"/>
      <c r="L47" s="122"/>
      <c r="M47" s="117"/>
      <c r="O47" s="8" t="s">
        <v>1469</v>
      </c>
      <c r="P47" s="131"/>
      <c r="Q47" s="131"/>
      <c r="R47" s="112"/>
      <c r="S47" s="101"/>
      <c r="T47" s="108" t="s">
        <v>1276</v>
      </c>
      <c r="U47" s="109">
        <v>32.070189524392497</v>
      </c>
      <c r="V47" s="129"/>
      <c r="W47" s="130"/>
      <c r="X47" s="117"/>
      <c r="Y47" s="122"/>
      <c r="Z47" s="122"/>
      <c r="AA47" s="117"/>
    </row>
    <row r="48" spans="1:37" ht="15.6">
      <c r="A48" s="8" t="s">
        <v>1470</v>
      </c>
      <c r="B48" s="8"/>
      <c r="C48" s="8"/>
      <c r="D48" s="107"/>
      <c r="E48" s="101"/>
      <c r="F48" s="108" t="s">
        <v>1278</v>
      </c>
      <c r="G48" s="112">
        <v>38.306451612902897</v>
      </c>
      <c r="H48" s="116"/>
      <c r="I48" s="117"/>
      <c r="J48" s="117"/>
      <c r="K48" s="122"/>
      <c r="L48" s="122"/>
      <c r="M48" s="117"/>
      <c r="O48" s="8" t="s">
        <v>1470</v>
      </c>
      <c r="P48" s="131"/>
      <c r="Q48" s="131"/>
      <c r="R48" s="112"/>
      <c r="S48" s="101"/>
      <c r="T48" s="108" t="s">
        <v>1278</v>
      </c>
      <c r="U48" s="109">
        <v>35.2669976992063</v>
      </c>
      <c r="V48" s="129"/>
      <c r="W48" s="130"/>
      <c r="X48" s="117"/>
      <c r="Y48" s="122"/>
      <c r="Z48" s="122"/>
      <c r="AA48" s="117"/>
    </row>
    <row r="49" spans="1:27" ht="15.6">
      <c r="A49" s="8" t="s">
        <v>1471</v>
      </c>
      <c r="B49" s="8">
        <v>45.75</v>
      </c>
      <c r="C49" s="8">
        <v>8.89</v>
      </c>
      <c r="D49" s="107">
        <v>45.36</v>
      </c>
      <c r="E49" s="101"/>
      <c r="F49" s="108" t="s">
        <v>1280</v>
      </c>
      <c r="G49" s="112">
        <v>39.449541284403402</v>
      </c>
      <c r="H49" s="116"/>
      <c r="I49" s="117"/>
      <c r="J49" s="117"/>
      <c r="K49" s="122"/>
      <c r="L49" s="122"/>
      <c r="M49" s="117"/>
      <c r="O49" s="8" t="s">
        <v>1471</v>
      </c>
      <c r="P49" s="131">
        <v>45.75</v>
      </c>
      <c r="Q49" s="131">
        <v>8.89</v>
      </c>
      <c r="R49" s="112">
        <v>45.36</v>
      </c>
      <c r="S49" s="101"/>
      <c r="T49" s="108" t="s">
        <v>1280</v>
      </c>
      <c r="U49" s="109">
        <v>36.489755050094097</v>
      </c>
      <c r="V49" s="129"/>
      <c r="W49" s="130"/>
      <c r="X49" s="117"/>
      <c r="Y49" s="122"/>
      <c r="Z49" s="122"/>
      <c r="AA49" s="117"/>
    </row>
    <row r="50" spans="1:27" ht="15.6">
      <c r="A50" s="8" t="s">
        <v>1472</v>
      </c>
      <c r="B50" s="8"/>
      <c r="C50" s="8"/>
      <c r="D50" s="107"/>
      <c r="E50" s="101"/>
      <c r="F50" s="108" t="s">
        <v>1282</v>
      </c>
      <c r="G50" s="112">
        <v>37.8531073446335</v>
      </c>
      <c r="H50" s="116"/>
      <c r="I50" s="117"/>
      <c r="J50" s="117"/>
      <c r="K50" s="122"/>
      <c r="L50" s="122"/>
      <c r="M50" s="117"/>
      <c r="O50" s="8" t="s">
        <v>1472</v>
      </c>
      <c r="P50" s="131">
        <v>24.7</v>
      </c>
      <c r="Q50" s="131">
        <v>14.39</v>
      </c>
      <c r="R50" s="112">
        <v>60.89</v>
      </c>
      <c r="S50" s="101"/>
      <c r="T50" s="108" t="s">
        <v>1282</v>
      </c>
      <c r="U50" s="109">
        <v>29.567140650458601</v>
      </c>
      <c r="V50" s="129"/>
      <c r="W50" s="130"/>
      <c r="X50" s="117"/>
      <c r="Y50" s="122"/>
      <c r="Z50" s="122"/>
      <c r="AA50" s="117"/>
    </row>
    <row r="51" spans="1:27" ht="15.6">
      <c r="A51" s="8" t="s">
        <v>1473</v>
      </c>
      <c r="B51" s="8">
        <v>29.11</v>
      </c>
      <c r="C51" s="8">
        <v>12.36</v>
      </c>
      <c r="D51" s="107">
        <v>58.54</v>
      </c>
      <c r="E51" s="101"/>
      <c r="F51" s="108" t="s">
        <v>1283</v>
      </c>
      <c r="G51" s="112">
        <v>39.024390243902602</v>
      </c>
      <c r="H51" s="116"/>
      <c r="I51" s="117"/>
      <c r="J51" s="117"/>
      <c r="K51" s="122"/>
      <c r="L51" s="122"/>
      <c r="M51" s="117"/>
      <c r="O51" s="8" t="s">
        <v>1473</v>
      </c>
      <c r="P51" s="131">
        <v>21.573333333333299</v>
      </c>
      <c r="Q51" s="131">
        <v>15.41</v>
      </c>
      <c r="R51" s="112">
        <v>63.01</v>
      </c>
      <c r="S51" s="101"/>
      <c r="T51" s="108" t="s">
        <v>1283</v>
      </c>
      <c r="U51" s="109">
        <v>33.227647351379801</v>
      </c>
      <c r="V51" s="129"/>
      <c r="W51" s="130"/>
      <c r="X51" s="117"/>
      <c r="Y51" s="122"/>
      <c r="Z51" s="72"/>
      <c r="AA51" s="117"/>
    </row>
    <row r="52" spans="1:27" ht="15.6">
      <c r="A52" s="8" t="s">
        <v>1281</v>
      </c>
      <c r="B52" s="8"/>
      <c r="C52" s="8"/>
      <c r="D52" s="107"/>
      <c r="E52" s="101"/>
      <c r="F52" s="108" t="s">
        <v>1418</v>
      </c>
      <c r="G52" s="112">
        <v>63.259668508287497</v>
      </c>
      <c r="H52" s="116"/>
      <c r="I52" s="117"/>
      <c r="J52" s="117"/>
      <c r="K52" s="122"/>
      <c r="L52" s="122"/>
      <c r="M52" s="117"/>
      <c r="O52" s="8" t="s">
        <v>1281</v>
      </c>
      <c r="P52" s="131">
        <v>39.07</v>
      </c>
      <c r="Q52" s="131">
        <v>8.7200000000000006</v>
      </c>
      <c r="R52" s="112">
        <v>52.26</v>
      </c>
      <c r="S52" s="101"/>
      <c r="T52" s="108" t="s">
        <v>1418</v>
      </c>
      <c r="U52" s="109">
        <v>60.690889858675199</v>
      </c>
      <c r="V52" s="129"/>
      <c r="W52" s="130"/>
      <c r="X52" s="117"/>
      <c r="Y52" s="122"/>
      <c r="Z52" s="122"/>
      <c r="AA52" s="117"/>
    </row>
    <row r="53" spans="1:27" ht="15.6">
      <c r="A53" s="8" t="s">
        <v>1474</v>
      </c>
      <c r="B53" s="8"/>
      <c r="C53" s="8"/>
      <c r="D53" s="107"/>
      <c r="E53" s="101"/>
      <c r="F53" s="108" t="s">
        <v>1419</v>
      </c>
      <c r="G53" s="112">
        <v>35.5555555555556</v>
      </c>
      <c r="H53" s="116"/>
      <c r="I53" s="117"/>
      <c r="J53" s="117"/>
      <c r="K53" s="122"/>
      <c r="L53" s="122"/>
      <c r="M53" s="117"/>
      <c r="O53" s="8" t="s">
        <v>1474</v>
      </c>
      <c r="P53" s="131"/>
      <c r="Q53" s="131"/>
      <c r="R53" s="112"/>
      <c r="S53" s="101"/>
      <c r="T53" s="108" t="s">
        <v>1419</v>
      </c>
      <c r="U53" s="109">
        <v>27.091503267973799</v>
      </c>
      <c r="V53" s="129"/>
      <c r="W53" s="130"/>
      <c r="X53" s="117"/>
      <c r="Y53" s="122"/>
      <c r="Z53" s="122"/>
      <c r="AA53" s="117"/>
    </row>
    <row r="54" spans="1:27" ht="15.6">
      <c r="A54" s="8" t="s">
        <v>1475</v>
      </c>
      <c r="B54" s="8"/>
      <c r="C54" s="8"/>
      <c r="D54" s="107"/>
      <c r="E54" s="101"/>
      <c r="F54" s="108" t="s">
        <v>1284</v>
      </c>
      <c r="G54" s="112">
        <v>34.768211920530099</v>
      </c>
      <c r="H54" s="116"/>
      <c r="I54" s="117"/>
      <c r="J54" s="117"/>
      <c r="K54" s="122"/>
      <c r="L54" s="122"/>
      <c r="M54" s="117"/>
      <c r="O54" s="8" t="s">
        <v>1475</v>
      </c>
      <c r="P54" s="131">
        <v>25.67</v>
      </c>
      <c r="Q54" s="131">
        <v>10.58</v>
      </c>
      <c r="R54" s="112">
        <v>63.71</v>
      </c>
      <c r="S54" s="101"/>
      <c r="T54" s="108" t="s">
        <v>1284</v>
      </c>
      <c r="U54" s="109">
        <v>40.824422386633699</v>
      </c>
      <c r="V54" s="129"/>
      <c r="W54" s="130"/>
      <c r="X54" s="117"/>
      <c r="Y54" s="122"/>
      <c r="Z54" s="122"/>
      <c r="AA54" s="117"/>
    </row>
    <row r="55" spans="1:27" ht="15.6">
      <c r="A55" s="8" t="s">
        <v>1476</v>
      </c>
      <c r="B55" s="8">
        <v>52.44</v>
      </c>
      <c r="C55" s="8">
        <v>8.4700000000000006</v>
      </c>
      <c r="D55" s="107">
        <v>39.049999999999997</v>
      </c>
      <c r="E55" s="101"/>
      <c r="F55" s="108" t="s">
        <v>1420</v>
      </c>
      <c r="G55" s="112">
        <v>50.555555555555401</v>
      </c>
      <c r="H55" s="116"/>
      <c r="I55" s="117"/>
      <c r="J55" s="117"/>
      <c r="K55" s="122"/>
      <c r="L55" s="122"/>
      <c r="M55" s="117"/>
      <c r="O55" s="8" t="s">
        <v>1476</v>
      </c>
      <c r="P55" s="131">
        <v>31.18</v>
      </c>
      <c r="Q55" s="131">
        <v>13.373333333333299</v>
      </c>
      <c r="R55" s="112">
        <v>55.413333333333298</v>
      </c>
      <c r="S55" s="101"/>
      <c r="T55" s="108" t="s">
        <v>1420</v>
      </c>
      <c r="U55" s="109">
        <v>48.622609829506203</v>
      </c>
      <c r="V55" s="129"/>
      <c r="W55" s="130"/>
      <c r="X55" s="117"/>
      <c r="Y55" s="122"/>
      <c r="Z55" s="122"/>
      <c r="AA55" s="117"/>
    </row>
    <row r="56" spans="1:27" ht="15.6">
      <c r="A56" s="8" t="s">
        <v>1477</v>
      </c>
      <c r="B56" s="8">
        <v>35.97</v>
      </c>
      <c r="C56" s="8">
        <v>12.05</v>
      </c>
      <c r="D56" s="107">
        <v>51.98</v>
      </c>
      <c r="E56" s="101"/>
      <c r="F56" s="108" t="s">
        <v>1421</v>
      </c>
      <c r="G56" s="112">
        <v>52.706552706552699</v>
      </c>
      <c r="H56" s="116"/>
      <c r="I56" s="117"/>
      <c r="J56" s="117"/>
      <c r="K56" s="122"/>
      <c r="L56" s="122"/>
      <c r="M56" s="117"/>
      <c r="O56" s="8" t="s">
        <v>1477</v>
      </c>
      <c r="P56" s="131">
        <v>44.98</v>
      </c>
      <c r="Q56" s="131">
        <v>9.15</v>
      </c>
      <c r="R56" s="112">
        <v>45.835000000000001</v>
      </c>
      <c r="S56" s="101"/>
      <c r="T56" s="108" t="s">
        <v>1421</v>
      </c>
      <c r="U56" s="109">
        <v>47.1598592252844</v>
      </c>
      <c r="V56" s="129"/>
      <c r="W56" s="130"/>
      <c r="X56" s="117"/>
      <c r="Y56" s="122"/>
      <c r="Z56" s="122"/>
      <c r="AA56" s="117"/>
    </row>
    <row r="57" spans="1:27" ht="15.6">
      <c r="A57" s="8" t="s">
        <v>1478</v>
      </c>
      <c r="B57" s="8">
        <v>33.549999999999997</v>
      </c>
      <c r="C57" s="8">
        <v>12.89</v>
      </c>
      <c r="D57" s="107">
        <v>53.56</v>
      </c>
      <c r="E57" s="101"/>
      <c r="F57" s="108" t="s">
        <v>1347</v>
      </c>
      <c r="G57" s="112">
        <v>62.857142857142797</v>
      </c>
      <c r="H57" s="116"/>
      <c r="I57" s="117"/>
      <c r="J57" s="117"/>
      <c r="K57" s="122"/>
      <c r="L57" s="122"/>
      <c r="M57" s="117"/>
      <c r="O57" s="8" t="s">
        <v>1478</v>
      </c>
      <c r="P57" s="131">
        <v>37.31</v>
      </c>
      <c r="Q57" s="131">
        <v>10.81</v>
      </c>
      <c r="R57" s="112">
        <v>51.85</v>
      </c>
      <c r="S57" s="101"/>
      <c r="T57" s="108" t="s">
        <v>1347</v>
      </c>
      <c r="U57" s="109">
        <v>61.069376391039803</v>
      </c>
      <c r="V57" s="129"/>
      <c r="W57" s="130"/>
      <c r="X57" s="117"/>
      <c r="Y57" s="122"/>
      <c r="Z57" s="122"/>
      <c r="AA57" s="117"/>
    </row>
    <row r="58" spans="1:27" ht="15.6">
      <c r="A58" s="8" t="s">
        <v>1479</v>
      </c>
      <c r="B58" s="8">
        <v>31.02</v>
      </c>
      <c r="C58" s="8">
        <v>13.54</v>
      </c>
      <c r="D58" s="107">
        <v>55.42</v>
      </c>
      <c r="E58" s="101"/>
      <c r="F58" s="108"/>
      <c r="G58" s="112"/>
      <c r="H58" s="116"/>
      <c r="I58" s="117"/>
      <c r="J58" s="117"/>
      <c r="K58" s="122"/>
      <c r="L58" s="122"/>
      <c r="M58" s="117"/>
      <c r="O58" s="8" t="s">
        <v>1479</v>
      </c>
      <c r="P58" s="131">
        <v>17.734999999999999</v>
      </c>
      <c r="Q58" s="131">
        <v>16.835000000000001</v>
      </c>
      <c r="R58" s="112">
        <v>65.430000000000007</v>
      </c>
      <c r="S58" s="101"/>
      <c r="T58" s="108"/>
      <c r="U58" s="109"/>
      <c r="V58" s="129"/>
      <c r="W58" s="130"/>
      <c r="X58" s="117"/>
      <c r="Y58" s="122"/>
      <c r="Z58" s="122"/>
      <c r="AA58" s="117"/>
    </row>
    <row r="59" spans="1:27" ht="15.6">
      <c r="A59" s="8"/>
      <c r="B59" s="8"/>
      <c r="C59" s="8"/>
      <c r="D59" s="8"/>
      <c r="E59" s="101"/>
      <c r="F59" s="108"/>
      <c r="G59" s="112"/>
      <c r="H59" s="116"/>
      <c r="I59" s="117"/>
      <c r="J59" s="117"/>
      <c r="K59" s="122"/>
      <c r="L59" s="122"/>
      <c r="M59" s="117"/>
      <c r="O59" s="8"/>
      <c r="P59" s="131"/>
      <c r="Q59" s="131"/>
      <c r="R59" s="112"/>
      <c r="S59" s="101"/>
      <c r="T59" s="108"/>
      <c r="U59" s="109"/>
      <c r="V59" s="129"/>
      <c r="W59" s="130"/>
      <c r="X59" s="117"/>
      <c r="Y59" s="122"/>
      <c r="Z59" s="122"/>
      <c r="AA59" s="117"/>
    </row>
    <row r="60" spans="1:27" ht="15.6">
      <c r="A60" s="8"/>
      <c r="B60" s="8"/>
      <c r="C60" s="8"/>
      <c r="D60" s="8"/>
      <c r="E60" s="101"/>
      <c r="F60" s="108"/>
      <c r="G60" s="112"/>
      <c r="H60" s="116"/>
      <c r="I60" s="117"/>
      <c r="J60" s="117"/>
      <c r="K60" s="122"/>
      <c r="L60" s="122"/>
      <c r="M60" s="117"/>
      <c r="O60" s="8"/>
      <c r="P60" s="8"/>
      <c r="Q60" s="8"/>
      <c r="R60" s="107"/>
      <c r="S60" s="101"/>
      <c r="T60" s="108"/>
      <c r="U60" s="109"/>
      <c r="V60" s="129"/>
      <c r="W60" s="130"/>
      <c r="X60" s="117"/>
      <c r="Y60" s="122"/>
      <c r="Z60" s="122"/>
      <c r="AA60" s="117"/>
    </row>
    <row r="61" spans="1:27" ht="15.6">
      <c r="A61" s="8"/>
      <c r="B61" s="8"/>
      <c r="C61" s="8"/>
      <c r="D61" s="8"/>
      <c r="E61" s="101"/>
      <c r="F61" s="108"/>
      <c r="G61" s="112"/>
      <c r="H61" s="116"/>
      <c r="I61" s="117"/>
      <c r="J61" s="117"/>
      <c r="K61" s="122"/>
      <c r="L61" s="122"/>
      <c r="M61" s="117"/>
      <c r="O61" s="8"/>
      <c r="P61" s="8"/>
      <c r="Q61" s="8"/>
      <c r="R61" s="107"/>
      <c r="S61" s="101"/>
      <c r="T61" s="108"/>
      <c r="U61" s="109"/>
      <c r="V61" s="129"/>
      <c r="W61" s="130"/>
      <c r="X61" s="117"/>
      <c r="Y61" s="122"/>
      <c r="Z61" s="122"/>
      <c r="AA61" s="117"/>
    </row>
    <row r="62" spans="1:27" ht="15.6">
      <c r="A62" s="10" t="s">
        <v>1480</v>
      </c>
      <c r="B62" s="10">
        <v>8.82</v>
      </c>
      <c r="C62" s="10">
        <v>17.77</v>
      </c>
      <c r="D62" s="83">
        <v>73.430000000000007</v>
      </c>
      <c r="E62" s="37"/>
      <c r="F62" s="86" t="s">
        <v>1422</v>
      </c>
      <c r="G62" s="114">
        <v>75.370919881306193</v>
      </c>
      <c r="H62" s="115"/>
      <c r="I62" s="79"/>
      <c r="J62" s="117"/>
      <c r="K62" s="80"/>
      <c r="L62" s="80"/>
      <c r="M62" s="117"/>
      <c r="O62" s="10" t="s">
        <v>1480</v>
      </c>
      <c r="P62" s="132">
        <v>17.34</v>
      </c>
      <c r="Q62" s="132">
        <v>17.523</v>
      </c>
      <c r="R62" s="114">
        <v>66.976666666666702</v>
      </c>
      <c r="S62" s="133"/>
      <c r="T62" s="134" t="s">
        <v>1422</v>
      </c>
      <c r="U62" s="135">
        <v>76.632930620319499</v>
      </c>
      <c r="V62" s="116"/>
      <c r="W62" s="117"/>
      <c r="X62" s="117"/>
      <c r="Y62" s="80"/>
      <c r="Z62" s="80"/>
      <c r="AA62" s="117"/>
    </row>
    <row r="63" spans="1:27" ht="15.6">
      <c r="A63" s="10" t="s">
        <v>1481</v>
      </c>
      <c r="B63" s="10">
        <v>7.85</v>
      </c>
      <c r="C63" s="10">
        <v>17.91</v>
      </c>
      <c r="D63" s="83">
        <v>74.27</v>
      </c>
      <c r="E63" s="37"/>
      <c r="F63" s="86" t="s">
        <v>1423</v>
      </c>
      <c r="G63" s="114">
        <v>74.9271137026236</v>
      </c>
      <c r="H63" s="115"/>
      <c r="I63" s="79"/>
      <c r="J63" s="117"/>
      <c r="K63" s="80"/>
      <c r="L63" s="80"/>
      <c r="M63" s="117"/>
      <c r="O63" s="10" t="s">
        <v>1481</v>
      </c>
      <c r="P63" s="132">
        <v>13.4933333333333</v>
      </c>
      <c r="Q63" s="132">
        <v>17.356666666666701</v>
      </c>
      <c r="R63" s="114">
        <v>69.163333333333298</v>
      </c>
      <c r="S63" s="133"/>
      <c r="T63" s="134" t="s">
        <v>1423</v>
      </c>
      <c r="U63" s="135">
        <v>84.054110704770693</v>
      </c>
      <c r="V63" s="116"/>
      <c r="W63" s="117"/>
      <c r="X63" s="117"/>
      <c r="Y63" s="80"/>
      <c r="Z63" s="80"/>
      <c r="AA63" s="117"/>
    </row>
    <row r="64" spans="1:27" ht="15.6">
      <c r="A64" s="10" t="s">
        <v>1338</v>
      </c>
      <c r="B64" s="10"/>
      <c r="C64" s="10"/>
      <c r="D64" s="83"/>
      <c r="E64" s="37"/>
      <c r="F64" s="86" t="s">
        <v>1424</v>
      </c>
      <c r="G64" s="114">
        <v>71.6145833333333</v>
      </c>
      <c r="H64" s="115"/>
      <c r="I64" s="79"/>
      <c r="J64" s="117"/>
      <c r="K64" s="80"/>
      <c r="L64" s="80"/>
      <c r="M64" s="117"/>
      <c r="O64" s="10" t="s">
        <v>1338</v>
      </c>
      <c r="P64" s="132">
        <v>19.835000000000001</v>
      </c>
      <c r="Q64" s="132">
        <v>16.350000000000001</v>
      </c>
      <c r="R64" s="114">
        <v>63.805</v>
      </c>
      <c r="S64" s="133"/>
      <c r="T64" s="134" t="s">
        <v>1424</v>
      </c>
      <c r="U64" s="135">
        <v>69.973097158832999</v>
      </c>
      <c r="V64" s="116"/>
      <c r="W64" s="117"/>
      <c r="X64" s="117"/>
      <c r="Y64" s="80"/>
      <c r="Z64" s="80"/>
      <c r="AA64" s="117"/>
    </row>
    <row r="65" spans="1:27" ht="15.6">
      <c r="A65" s="10" t="s">
        <v>1482</v>
      </c>
      <c r="B65" s="10">
        <v>7.04</v>
      </c>
      <c r="C65" s="10">
        <v>17.95</v>
      </c>
      <c r="D65" s="83">
        <v>74.989999999999995</v>
      </c>
      <c r="E65" s="37"/>
      <c r="F65" s="86" t="s">
        <v>1297</v>
      </c>
      <c r="G65" s="114">
        <v>55.384615384615401</v>
      </c>
      <c r="H65" s="115"/>
      <c r="I65" s="79"/>
      <c r="J65" s="117"/>
      <c r="K65" s="80"/>
      <c r="L65" s="80"/>
      <c r="M65" s="117"/>
      <c r="O65" s="10" t="s">
        <v>1482</v>
      </c>
      <c r="P65" s="132">
        <v>7.9566666666666697</v>
      </c>
      <c r="Q65" s="132">
        <v>18.536666666666701</v>
      </c>
      <c r="R65" s="114">
        <v>73.489999999999995</v>
      </c>
      <c r="S65" s="133"/>
      <c r="T65" s="134" t="s">
        <v>1297</v>
      </c>
      <c r="U65" s="135">
        <v>57.973611113885902</v>
      </c>
      <c r="V65" s="116"/>
      <c r="W65" s="117"/>
      <c r="X65" s="117"/>
      <c r="Y65" s="80"/>
      <c r="Z65" s="80"/>
      <c r="AA65" s="117"/>
    </row>
    <row r="66" spans="1:27" ht="15.6">
      <c r="A66" s="10" t="s">
        <v>1483</v>
      </c>
      <c r="B66" s="10">
        <v>5.98</v>
      </c>
      <c r="C66" s="10">
        <v>19.690000000000001</v>
      </c>
      <c r="D66" s="83">
        <v>74.37</v>
      </c>
      <c r="E66" s="37"/>
      <c r="F66" s="86" t="s">
        <v>1425</v>
      </c>
      <c r="G66" s="114">
        <v>52.531645569620203</v>
      </c>
      <c r="H66" s="115"/>
      <c r="I66" s="79"/>
      <c r="J66" s="117"/>
      <c r="K66" s="80"/>
      <c r="L66" s="80"/>
      <c r="M66" s="79"/>
      <c r="O66" s="10" t="s">
        <v>1483</v>
      </c>
      <c r="P66" s="132">
        <v>14.6</v>
      </c>
      <c r="Q66" s="132">
        <v>17.335000000000001</v>
      </c>
      <c r="R66" s="114">
        <v>68.064999999999998</v>
      </c>
      <c r="S66" s="133"/>
      <c r="T66" s="134" t="s">
        <v>1425</v>
      </c>
      <c r="U66" s="135">
        <v>45.285453525753098</v>
      </c>
      <c r="V66" s="116"/>
      <c r="W66" s="117"/>
      <c r="X66" s="117"/>
      <c r="Y66" s="80"/>
      <c r="Z66" s="80"/>
      <c r="AA66" s="79"/>
    </row>
    <row r="67" spans="1:27" ht="15.6">
      <c r="A67" s="10" t="s">
        <v>1484</v>
      </c>
      <c r="B67" s="10">
        <v>19.579999999999998</v>
      </c>
      <c r="C67" s="10">
        <v>18.32</v>
      </c>
      <c r="D67" s="83">
        <v>62.1</v>
      </c>
      <c r="E67" s="37"/>
      <c r="F67" s="86" t="s">
        <v>1300</v>
      </c>
      <c r="G67" s="114">
        <v>40.978593272171203</v>
      </c>
      <c r="H67" s="115"/>
      <c r="I67" s="79"/>
      <c r="J67" s="117"/>
      <c r="K67" s="80"/>
      <c r="L67" s="80"/>
      <c r="M67" s="79"/>
      <c r="O67" s="10" t="s">
        <v>1484</v>
      </c>
      <c r="P67" s="132">
        <v>20.9933333333333</v>
      </c>
      <c r="Q67" s="132">
        <v>16.48</v>
      </c>
      <c r="R67" s="114">
        <v>62.5133333333333</v>
      </c>
      <c r="S67" s="133"/>
      <c r="T67" s="134" t="s">
        <v>1300</v>
      </c>
      <c r="U67" s="135">
        <v>53.6432665203792</v>
      </c>
      <c r="V67" s="116"/>
      <c r="W67" s="117"/>
      <c r="X67" s="117"/>
      <c r="Y67" s="80"/>
      <c r="Z67" s="80"/>
      <c r="AA67" s="79"/>
    </row>
  </sheetData>
  <phoneticPr fontId="14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81"/>
  <sheetViews>
    <sheetView topLeftCell="A46" zoomScale="85" zoomScaleNormal="85" workbookViewId="0">
      <selection activeCell="B1" sqref="B1"/>
    </sheetView>
  </sheetViews>
  <sheetFormatPr defaultColWidth="9" defaultRowHeight="14.4"/>
  <cols>
    <col min="2" max="2" width="11.88671875" customWidth="1"/>
    <col min="3" max="3" width="11.33203125" customWidth="1"/>
    <col min="4" max="4" width="11.109375" customWidth="1"/>
    <col min="15" max="15" width="9" style="72"/>
    <col min="16" max="16" width="16.6640625" customWidth="1"/>
  </cols>
  <sheetData>
    <row r="1" spans="1:37">
      <c r="B1" s="1" t="s">
        <v>1250</v>
      </c>
      <c r="P1" s="1" t="s">
        <v>1250</v>
      </c>
    </row>
    <row r="2" spans="1:37" ht="17.25" customHeight="1">
      <c r="A2" s="26"/>
      <c r="B2" s="20" t="s">
        <v>0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76"/>
      <c r="P2" s="20" t="s">
        <v>0</v>
      </c>
      <c r="Q2" s="21" t="s">
        <v>14</v>
      </c>
      <c r="R2" s="21" t="s">
        <v>15</v>
      </c>
      <c r="V2" s="73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</row>
    <row r="3" spans="1:37" ht="15.6">
      <c r="A3" s="27"/>
      <c r="B3" s="28" t="s">
        <v>1332</v>
      </c>
      <c r="C3" s="21">
        <v>11.39</v>
      </c>
      <c r="D3" s="21">
        <v>1.25</v>
      </c>
      <c r="E3" s="21">
        <v>876</v>
      </c>
      <c r="F3" s="21">
        <v>1867.5</v>
      </c>
      <c r="G3" s="21">
        <v>9112.5</v>
      </c>
      <c r="H3" s="21">
        <v>967.5</v>
      </c>
      <c r="I3" s="21">
        <v>1046.5</v>
      </c>
      <c r="J3" s="21">
        <v>30.5</v>
      </c>
      <c r="K3" s="21">
        <v>167</v>
      </c>
      <c r="L3" s="21">
        <v>192.5</v>
      </c>
      <c r="M3" s="21">
        <v>6.1950000000000003</v>
      </c>
      <c r="N3" s="21">
        <v>11.95</v>
      </c>
      <c r="O3" s="76"/>
      <c r="P3" s="28" t="s">
        <v>1277</v>
      </c>
      <c r="Q3" s="21">
        <v>7.12</v>
      </c>
      <c r="R3" s="21">
        <v>3.1389999999999998</v>
      </c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74"/>
    </row>
    <row r="4" spans="1:37" ht="15.6">
      <c r="A4" s="29"/>
      <c r="B4" s="28" t="s">
        <v>1333</v>
      </c>
      <c r="C4" s="21">
        <v>12.77</v>
      </c>
      <c r="D4" s="21">
        <v>1.46</v>
      </c>
      <c r="E4" s="21">
        <v>880.5</v>
      </c>
      <c r="F4" s="21">
        <v>2619.5</v>
      </c>
      <c r="G4" s="21">
        <v>11563</v>
      </c>
      <c r="H4" s="21">
        <v>1390.5</v>
      </c>
      <c r="I4" s="21">
        <v>3174</v>
      </c>
      <c r="J4" s="21">
        <v>30</v>
      </c>
      <c r="K4" s="21">
        <v>141</v>
      </c>
      <c r="L4" s="21">
        <v>195.5</v>
      </c>
      <c r="M4" s="21">
        <v>5.5750000000000002</v>
      </c>
      <c r="N4" s="21">
        <v>9.7100000000000009</v>
      </c>
      <c r="O4" s="76"/>
      <c r="P4" s="28" t="s">
        <v>1279</v>
      </c>
      <c r="Q4" s="21">
        <v>7.23</v>
      </c>
      <c r="R4" s="21">
        <v>8.3360000000000003</v>
      </c>
      <c r="V4" s="75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74"/>
    </row>
    <row r="5" spans="1:37" ht="15.6">
      <c r="A5" s="29"/>
      <c r="B5" s="28" t="s">
        <v>1334</v>
      </c>
      <c r="C5" s="21">
        <v>9.19</v>
      </c>
      <c r="D5" s="21">
        <v>0.98</v>
      </c>
      <c r="E5" s="21">
        <v>656</v>
      </c>
      <c r="F5" s="21">
        <v>1031.5</v>
      </c>
      <c r="G5" s="21">
        <v>9174.5</v>
      </c>
      <c r="H5" s="21">
        <v>880</v>
      </c>
      <c r="I5" s="21">
        <v>2350</v>
      </c>
      <c r="J5" s="21">
        <v>20.5</v>
      </c>
      <c r="K5" s="21">
        <v>134</v>
      </c>
      <c r="L5" s="21">
        <v>191</v>
      </c>
      <c r="M5" s="21">
        <v>5.3949999999999996</v>
      </c>
      <c r="N5" s="21">
        <v>10.27</v>
      </c>
      <c r="O5" s="76"/>
      <c r="P5" s="28" t="s">
        <v>1281</v>
      </c>
      <c r="Q5" s="21">
        <v>7.19</v>
      </c>
      <c r="R5" s="21">
        <v>7.5860000000000003</v>
      </c>
      <c r="T5" s="35"/>
      <c r="U5" s="35"/>
      <c r="V5" s="75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74"/>
    </row>
    <row r="6" spans="1:37" ht="15.6">
      <c r="A6" s="29"/>
      <c r="B6" s="28" t="s">
        <v>1335</v>
      </c>
      <c r="C6" s="21">
        <v>7.32</v>
      </c>
      <c r="D6" s="21">
        <v>0.62</v>
      </c>
      <c r="E6" s="21">
        <v>581.5</v>
      </c>
      <c r="F6" s="21">
        <v>795.5</v>
      </c>
      <c r="G6" s="21">
        <v>6986</v>
      </c>
      <c r="H6" s="21">
        <v>574.5</v>
      </c>
      <c r="I6" s="21">
        <v>1600.5</v>
      </c>
      <c r="J6" s="21">
        <v>32</v>
      </c>
      <c r="K6" s="21">
        <v>92.5</v>
      </c>
      <c r="L6" s="21">
        <v>265</v>
      </c>
      <c r="M6" s="21">
        <v>9.06</v>
      </c>
      <c r="N6" s="21">
        <v>9.0850000000000009</v>
      </c>
      <c r="O6" s="76"/>
      <c r="P6" s="28" t="s">
        <v>1282</v>
      </c>
      <c r="Q6" s="21">
        <v>7.18</v>
      </c>
      <c r="R6" s="21">
        <v>3.6749999999999998</v>
      </c>
      <c r="T6" s="35"/>
      <c r="U6" s="35"/>
      <c r="V6" s="75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74"/>
    </row>
    <row r="7" spans="1:37" ht="15.6">
      <c r="A7" s="27"/>
      <c r="B7" s="28" t="s">
        <v>1336</v>
      </c>
      <c r="C7" s="21">
        <v>5.59</v>
      </c>
      <c r="D7" s="21">
        <v>0.49</v>
      </c>
      <c r="E7" s="21">
        <v>501.5</v>
      </c>
      <c r="F7" s="21">
        <v>1194.5</v>
      </c>
      <c r="G7" s="21">
        <v>6774.5</v>
      </c>
      <c r="H7" s="21">
        <v>568.5</v>
      </c>
      <c r="I7" s="21">
        <v>2624.5</v>
      </c>
      <c r="J7" s="21">
        <v>26</v>
      </c>
      <c r="K7" s="21">
        <v>76.5</v>
      </c>
      <c r="L7" s="21">
        <v>292.5</v>
      </c>
      <c r="M7" s="21">
        <v>8.17</v>
      </c>
      <c r="N7" s="21">
        <v>8.4550000000000001</v>
      </c>
      <c r="O7" s="76"/>
      <c r="P7" s="28" t="s">
        <v>1283</v>
      </c>
      <c r="Q7" s="21">
        <v>7.22</v>
      </c>
      <c r="R7" s="21">
        <v>2.4489999999999998</v>
      </c>
      <c r="T7" s="35"/>
      <c r="U7" s="35"/>
      <c r="V7" s="75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74"/>
    </row>
    <row r="8" spans="1:37" ht="15.6">
      <c r="A8" s="27"/>
      <c r="B8" s="28" t="s">
        <v>1337</v>
      </c>
      <c r="C8" s="21">
        <v>8.77</v>
      </c>
      <c r="D8" s="21">
        <v>0.75</v>
      </c>
      <c r="E8" s="21">
        <v>803</v>
      </c>
      <c r="F8" s="21">
        <v>703.5</v>
      </c>
      <c r="G8" s="21">
        <v>6581.5</v>
      </c>
      <c r="H8" s="21">
        <v>611.5</v>
      </c>
      <c r="I8" s="21">
        <v>1390.5</v>
      </c>
      <c r="J8" s="21">
        <v>43</v>
      </c>
      <c r="K8" s="21">
        <v>85.5</v>
      </c>
      <c r="L8" s="21">
        <v>331</v>
      </c>
      <c r="M8" s="21">
        <v>10.89</v>
      </c>
      <c r="N8" s="21">
        <v>8.69</v>
      </c>
      <c r="O8" s="76"/>
      <c r="P8" s="28" t="s">
        <v>1285</v>
      </c>
      <c r="Q8" s="21">
        <v>7.15</v>
      </c>
      <c r="R8" s="21">
        <v>2.992</v>
      </c>
      <c r="V8" s="75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74"/>
    </row>
    <row r="9" spans="1:37" ht="15.6">
      <c r="A9" s="27"/>
      <c r="B9" s="28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P9" s="28" t="s">
        <v>1289</v>
      </c>
      <c r="Q9" s="21">
        <v>7.1</v>
      </c>
      <c r="R9" s="21">
        <v>3.754</v>
      </c>
      <c r="V9" s="75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74"/>
    </row>
    <row r="10" spans="1:37" ht="15.6">
      <c r="A10" s="27"/>
      <c r="B10" s="28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P10" s="28" t="s">
        <v>1287</v>
      </c>
      <c r="Q10" s="21">
        <v>7.01</v>
      </c>
      <c r="R10" s="21">
        <v>4.1639999999999997</v>
      </c>
      <c r="V10" s="75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33"/>
      <c r="AJ10" s="33"/>
      <c r="AK10" s="74"/>
    </row>
    <row r="11" spans="1:37" ht="15.6">
      <c r="A11" s="27"/>
      <c r="B11" s="28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  <c r="P11" s="28" t="s">
        <v>1291</v>
      </c>
      <c r="Q11" s="21">
        <v>6.92</v>
      </c>
      <c r="R11" s="34">
        <v>7647</v>
      </c>
      <c r="V11" s="75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33"/>
      <c r="AJ11" s="33"/>
      <c r="AK11" s="74"/>
    </row>
    <row r="12" spans="1:37" ht="15.6">
      <c r="A12" s="27"/>
      <c r="B12" s="2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28" t="s">
        <v>1290</v>
      </c>
      <c r="Q12" s="21">
        <v>7.03</v>
      </c>
      <c r="R12" s="34">
        <v>2255</v>
      </c>
      <c r="V12" s="75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74"/>
    </row>
    <row r="13" spans="1:37" ht="15.6">
      <c r="A13" s="27"/>
      <c r="B13" s="28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/>
      <c r="P13" s="28" t="s">
        <v>1293</v>
      </c>
      <c r="Q13" s="21">
        <v>7.03</v>
      </c>
      <c r="R13" s="21">
        <v>4.8739999999999997</v>
      </c>
      <c r="V13" s="75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74"/>
    </row>
    <row r="14" spans="1:37" ht="15.6">
      <c r="A14" s="27"/>
      <c r="B14" s="28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3"/>
      <c r="P14" s="28" t="s">
        <v>1294</v>
      </c>
      <c r="Q14" s="21">
        <v>6.98</v>
      </c>
      <c r="R14" s="21">
        <v>3.6840000000000002</v>
      </c>
      <c r="V14" s="75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74"/>
    </row>
    <row r="15" spans="1:37" ht="15.6">
      <c r="A15" s="27"/>
      <c r="B15" s="28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3"/>
      <c r="P15" s="28" t="s">
        <v>1295</v>
      </c>
      <c r="Q15" s="21">
        <v>6.93</v>
      </c>
      <c r="R15" s="21">
        <v>5805</v>
      </c>
      <c r="V15" s="75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74"/>
    </row>
    <row r="16" spans="1:37" ht="15.6">
      <c r="A16" s="27"/>
      <c r="B16" s="28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3"/>
      <c r="P16" s="28" t="s">
        <v>1296</v>
      </c>
      <c r="Q16" s="21">
        <v>6.91</v>
      </c>
      <c r="R16" s="21">
        <v>6.899</v>
      </c>
      <c r="V16" s="75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74"/>
    </row>
    <row r="17" spans="1:37" ht="15.6">
      <c r="A17" s="27"/>
      <c r="B17" s="22" t="s">
        <v>1341</v>
      </c>
      <c r="C17" s="22">
        <v>3.62</v>
      </c>
      <c r="D17" s="22">
        <v>0.24</v>
      </c>
      <c r="E17" s="22">
        <v>12</v>
      </c>
      <c r="F17" s="22">
        <v>162.5</v>
      </c>
      <c r="G17" s="22">
        <v>973</v>
      </c>
      <c r="H17" s="22">
        <v>183.5</v>
      </c>
      <c r="I17" s="22">
        <v>27.5</v>
      </c>
      <c r="J17" s="22">
        <v>2</v>
      </c>
      <c r="K17" s="22">
        <v>58</v>
      </c>
      <c r="L17" s="22">
        <v>186</v>
      </c>
      <c r="M17" s="22">
        <v>1.4350000000000001</v>
      </c>
      <c r="N17" s="22">
        <v>5.12</v>
      </c>
      <c r="O17" s="76"/>
      <c r="P17" s="22" t="s">
        <v>1297</v>
      </c>
      <c r="Q17" s="22">
        <v>5.91</v>
      </c>
      <c r="R17" s="22">
        <v>112.3</v>
      </c>
      <c r="V17" s="75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74"/>
    </row>
    <row r="18" spans="1:37" ht="15.6">
      <c r="A18" s="27"/>
      <c r="B18" s="22" t="s">
        <v>1339</v>
      </c>
      <c r="C18" s="22">
        <v>1.93</v>
      </c>
      <c r="D18" s="22">
        <v>0.17</v>
      </c>
      <c r="E18" s="22">
        <v>10</v>
      </c>
      <c r="F18" s="22">
        <v>132</v>
      </c>
      <c r="G18" s="22">
        <v>886.5</v>
      </c>
      <c r="H18" s="22">
        <v>130</v>
      </c>
      <c r="I18" s="22">
        <v>20</v>
      </c>
      <c r="J18" s="22">
        <v>2</v>
      </c>
      <c r="K18" s="22">
        <v>43</v>
      </c>
      <c r="L18" s="22">
        <v>91.5</v>
      </c>
      <c r="M18" s="22">
        <v>1.1399999999999999</v>
      </c>
      <c r="N18" s="22">
        <v>4.4950000000000001</v>
      </c>
      <c r="O18" s="76"/>
      <c r="P18" s="22" t="s">
        <v>1298</v>
      </c>
      <c r="Q18" s="22">
        <v>5.89</v>
      </c>
      <c r="R18" s="22">
        <v>61.64</v>
      </c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74"/>
    </row>
    <row r="19" spans="1:37" ht="15.6">
      <c r="A19" s="27"/>
      <c r="B19" s="22" t="s">
        <v>1342</v>
      </c>
      <c r="C19" s="22">
        <v>2.63</v>
      </c>
      <c r="D19" s="22">
        <v>0.23</v>
      </c>
      <c r="E19" s="22">
        <v>16</v>
      </c>
      <c r="F19" s="22">
        <v>138</v>
      </c>
      <c r="G19" s="22">
        <v>841</v>
      </c>
      <c r="H19" s="22">
        <v>152</v>
      </c>
      <c r="I19" s="22">
        <v>20.5</v>
      </c>
      <c r="J19" s="22">
        <v>2.5</v>
      </c>
      <c r="K19" s="22">
        <v>43.5</v>
      </c>
      <c r="L19" s="22">
        <v>181.5</v>
      </c>
      <c r="M19" s="22">
        <v>3.5150000000000001</v>
      </c>
      <c r="N19" s="22">
        <v>4.8650000000000002</v>
      </c>
      <c r="O19" s="76"/>
      <c r="P19" s="22" t="s">
        <v>1300</v>
      </c>
      <c r="Q19" s="22">
        <v>5.67</v>
      </c>
      <c r="R19" s="22">
        <v>70.010000000000005</v>
      </c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74"/>
    </row>
    <row r="20" spans="1:37" ht="15.6">
      <c r="A20" s="27"/>
      <c r="B20" s="27"/>
      <c r="C20" s="26"/>
      <c r="D20" s="26"/>
      <c r="E20" s="26"/>
      <c r="F20" s="26"/>
      <c r="G20" s="26"/>
      <c r="Q20" s="35"/>
      <c r="R20" s="35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74"/>
    </row>
    <row r="21" spans="1:37" ht="18.75" customHeight="1">
      <c r="A21" s="26"/>
      <c r="B21" s="20" t="s">
        <v>136</v>
      </c>
      <c r="C21" s="20" t="s">
        <v>2</v>
      </c>
      <c r="D21" s="20" t="s">
        <v>3</v>
      </c>
      <c r="E21" s="20" t="s">
        <v>4</v>
      </c>
      <c r="F21" s="20" t="s">
        <v>5</v>
      </c>
      <c r="G21" s="20" t="s">
        <v>6</v>
      </c>
      <c r="H21" s="20" t="s">
        <v>7</v>
      </c>
      <c r="I21" s="20" t="s">
        <v>8</v>
      </c>
      <c r="J21" s="20" t="s">
        <v>9</v>
      </c>
      <c r="K21" s="20" t="s">
        <v>10</v>
      </c>
      <c r="L21" s="20" t="s">
        <v>11</v>
      </c>
      <c r="M21" s="20" t="s">
        <v>12</v>
      </c>
      <c r="N21" s="20" t="s">
        <v>13</v>
      </c>
      <c r="O21" s="76"/>
      <c r="P21" s="20" t="s">
        <v>136</v>
      </c>
      <c r="Q21" s="21" t="s">
        <v>14</v>
      </c>
      <c r="R21" s="21" t="s">
        <v>15</v>
      </c>
    </row>
    <row r="22" spans="1:37" ht="15.6">
      <c r="A22" s="26"/>
      <c r="B22" s="28" t="s">
        <v>1332</v>
      </c>
      <c r="C22" s="21">
        <v>9.3699999999999992</v>
      </c>
      <c r="D22" s="21">
        <v>0.93</v>
      </c>
      <c r="E22" s="21">
        <v>899.5</v>
      </c>
      <c r="F22" s="21"/>
      <c r="G22" s="21">
        <v>7792.5</v>
      </c>
      <c r="H22" s="21">
        <v>690.5</v>
      </c>
      <c r="I22" s="21">
        <v>793</v>
      </c>
      <c r="J22" s="21">
        <v>31</v>
      </c>
      <c r="K22" s="21">
        <v>138.5</v>
      </c>
      <c r="L22" s="21">
        <v>216.5</v>
      </c>
      <c r="M22" s="21">
        <v>7.62</v>
      </c>
      <c r="N22" s="21">
        <v>10.24</v>
      </c>
      <c r="O22" s="76"/>
      <c r="P22" s="28" t="s">
        <v>1277</v>
      </c>
      <c r="Q22" s="21">
        <v>7.28</v>
      </c>
      <c r="R22" s="21">
        <v>1.7689999999999999</v>
      </c>
    </row>
    <row r="23" spans="1:37" ht="15.6">
      <c r="A23" s="26"/>
      <c r="B23" s="28" t="s">
        <v>1333</v>
      </c>
      <c r="C23" s="21">
        <v>10</v>
      </c>
      <c r="D23" s="21">
        <v>0.91</v>
      </c>
      <c r="E23" s="21">
        <v>691.5</v>
      </c>
      <c r="F23" s="21">
        <v>514</v>
      </c>
      <c r="G23" s="21">
        <v>7759.5</v>
      </c>
      <c r="H23" s="21">
        <v>569</v>
      </c>
      <c r="I23" s="21">
        <v>359.5</v>
      </c>
      <c r="J23" s="21">
        <v>26</v>
      </c>
      <c r="K23" s="21">
        <v>113</v>
      </c>
      <c r="L23" s="21">
        <v>248.5</v>
      </c>
      <c r="M23" s="21">
        <v>7.11</v>
      </c>
      <c r="N23" s="21">
        <v>10.705</v>
      </c>
      <c r="O23" s="76"/>
      <c r="P23" s="28" t="s">
        <v>1279</v>
      </c>
      <c r="Q23" s="21">
        <v>7.2</v>
      </c>
      <c r="R23" s="21">
        <v>2.2149999999999999</v>
      </c>
    </row>
    <row r="24" spans="1:37" ht="15.6">
      <c r="A24" s="26"/>
      <c r="B24" s="28" t="s">
        <v>1334</v>
      </c>
      <c r="C24" s="21">
        <v>9.8800000000000008</v>
      </c>
      <c r="D24" s="21">
        <v>0.93</v>
      </c>
      <c r="E24" s="21">
        <v>773</v>
      </c>
      <c r="F24" s="21">
        <v>393</v>
      </c>
      <c r="G24" s="21">
        <v>7662</v>
      </c>
      <c r="H24" s="21">
        <v>518</v>
      </c>
      <c r="I24" s="21">
        <v>216.5</v>
      </c>
      <c r="J24" s="21">
        <v>21</v>
      </c>
      <c r="K24" s="21">
        <v>132.5</v>
      </c>
      <c r="L24" s="21">
        <v>210.5</v>
      </c>
      <c r="M24" s="21">
        <v>5.15</v>
      </c>
      <c r="N24" s="21">
        <v>9.3699999999999992</v>
      </c>
      <c r="O24" s="76"/>
      <c r="P24" s="28" t="s">
        <v>1281</v>
      </c>
      <c r="Q24" s="21">
        <v>7.16</v>
      </c>
      <c r="R24" s="21">
        <v>3.1309999999999998</v>
      </c>
      <c r="S24" s="35"/>
    </row>
    <row r="25" spans="1:37" ht="15.6">
      <c r="A25" s="26"/>
      <c r="B25" s="28" t="s">
        <v>1335</v>
      </c>
      <c r="C25" s="21">
        <v>6.83</v>
      </c>
      <c r="D25" s="21">
        <v>0.56999999999999995</v>
      </c>
      <c r="E25" s="21">
        <v>516</v>
      </c>
      <c r="F25" s="21">
        <v>351</v>
      </c>
      <c r="G25" s="21">
        <v>5808.5</v>
      </c>
      <c r="H25" s="21">
        <v>408</v>
      </c>
      <c r="I25" s="21">
        <v>563.5</v>
      </c>
      <c r="J25" s="21">
        <v>30</v>
      </c>
      <c r="K25" s="21">
        <v>82.5</v>
      </c>
      <c r="L25" s="21">
        <v>268</v>
      </c>
      <c r="M25" s="21">
        <v>9.3000000000000007</v>
      </c>
      <c r="N25" s="21">
        <v>8.26</v>
      </c>
      <c r="O25" s="76"/>
      <c r="P25" s="28" t="s">
        <v>1282</v>
      </c>
      <c r="Q25" s="21">
        <v>7.34</v>
      </c>
      <c r="R25" s="34">
        <v>490.1</v>
      </c>
      <c r="S25" s="35"/>
    </row>
    <row r="26" spans="1:37" ht="15.6">
      <c r="A26" s="26"/>
      <c r="B26" s="28" t="s">
        <v>1336</v>
      </c>
      <c r="C26" s="21">
        <v>4.54</v>
      </c>
      <c r="D26" s="21">
        <v>0.39</v>
      </c>
      <c r="E26" s="21">
        <v>597</v>
      </c>
      <c r="F26" s="21">
        <v>236</v>
      </c>
      <c r="G26" s="21">
        <v>4483</v>
      </c>
      <c r="H26" s="21">
        <v>313</v>
      </c>
      <c r="I26" s="21">
        <v>111</v>
      </c>
      <c r="J26" s="21">
        <v>33</v>
      </c>
      <c r="K26" s="21">
        <v>58</v>
      </c>
      <c r="L26" s="21">
        <v>377.5</v>
      </c>
      <c r="M26" s="21">
        <v>13.785</v>
      </c>
      <c r="N26" s="21">
        <v>7.6749999999999998</v>
      </c>
      <c r="O26" s="76"/>
      <c r="P26" s="28" t="s">
        <v>1283</v>
      </c>
      <c r="Q26" s="21">
        <v>7.64</v>
      </c>
      <c r="R26" s="34">
        <v>470.4</v>
      </c>
      <c r="S26" s="35"/>
    </row>
    <row r="27" spans="1:37" ht="15.6">
      <c r="B27" s="28" t="s">
        <v>1337</v>
      </c>
      <c r="C27" s="21">
        <v>4.74</v>
      </c>
      <c r="D27" s="21">
        <v>0.42</v>
      </c>
      <c r="E27" s="21">
        <v>579</v>
      </c>
      <c r="F27" s="21">
        <v>223</v>
      </c>
      <c r="G27" s="21">
        <v>4460.5</v>
      </c>
      <c r="H27" s="21">
        <v>330</v>
      </c>
      <c r="I27" s="21">
        <v>72.5</v>
      </c>
      <c r="J27" s="21">
        <v>30.5</v>
      </c>
      <c r="K27" s="21">
        <v>66</v>
      </c>
      <c r="L27" s="21">
        <v>343</v>
      </c>
      <c r="M27" s="21">
        <v>10.775</v>
      </c>
      <c r="N27" s="21">
        <v>6.95</v>
      </c>
      <c r="O27" s="76"/>
      <c r="P27" s="28" t="s">
        <v>1285</v>
      </c>
      <c r="Q27" s="21">
        <v>7.46</v>
      </c>
      <c r="R27" s="34">
        <v>292</v>
      </c>
    </row>
    <row r="28" spans="1:37" ht="15.6">
      <c r="B28" s="28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76"/>
      <c r="P28" s="28" t="s">
        <v>1289</v>
      </c>
      <c r="Q28" s="21">
        <v>6.92</v>
      </c>
      <c r="R28" s="21">
        <v>2.6309999999999998</v>
      </c>
    </row>
    <row r="29" spans="1:37" ht="15.6">
      <c r="B29" s="28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76"/>
      <c r="P29" s="28" t="s">
        <v>1287</v>
      </c>
      <c r="Q29" s="21">
        <v>7.11</v>
      </c>
      <c r="R29" s="34">
        <v>828.9</v>
      </c>
    </row>
    <row r="30" spans="1:37" ht="15.6">
      <c r="B30" s="2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76"/>
      <c r="P30" s="28" t="s">
        <v>1291</v>
      </c>
      <c r="Q30" s="21">
        <v>6.8</v>
      </c>
      <c r="R30" s="21">
        <v>2.7149999999999999</v>
      </c>
    </row>
    <row r="31" spans="1:37" ht="15.6">
      <c r="B31" s="2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76"/>
      <c r="P31" s="28" t="s">
        <v>1290</v>
      </c>
      <c r="Q31" s="21">
        <v>7.39</v>
      </c>
      <c r="R31" s="34">
        <v>324.89999999999998</v>
      </c>
    </row>
    <row r="32" spans="1:37" ht="15.6">
      <c r="B32" s="2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76"/>
      <c r="P32" s="28" t="s">
        <v>1293</v>
      </c>
      <c r="Q32" s="21">
        <v>7.18</v>
      </c>
      <c r="R32" s="21">
        <v>1.375</v>
      </c>
    </row>
    <row r="33" spans="2:18" ht="15.6">
      <c r="B33" s="28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76"/>
      <c r="P33" s="28" t="s">
        <v>1294</v>
      </c>
      <c r="Q33" s="21">
        <v>7.2</v>
      </c>
      <c r="R33" s="34">
        <v>770.6</v>
      </c>
    </row>
    <row r="34" spans="2:18" ht="15.6">
      <c r="B34" s="2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76"/>
      <c r="P34" s="28" t="s">
        <v>1295</v>
      </c>
      <c r="Q34" s="21">
        <v>7.35</v>
      </c>
      <c r="R34" s="34">
        <v>810.6</v>
      </c>
    </row>
    <row r="35" spans="2:18" ht="15.6">
      <c r="B35" s="28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76"/>
      <c r="P35" s="28" t="s">
        <v>1296</v>
      </c>
      <c r="Q35" s="21">
        <v>6.97</v>
      </c>
      <c r="R35" s="34">
        <v>1439</v>
      </c>
    </row>
    <row r="36" spans="2:18" ht="15.6">
      <c r="B36" s="22" t="s">
        <v>1341</v>
      </c>
      <c r="C36" s="22">
        <v>1.35</v>
      </c>
      <c r="D36" s="22">
        <v>0.43</v>
      </c>
      <c r="E36" s="22">
        <v>7.5</v>
      </c>
      <c r="F36" s="22">
        <v>97.5</v>
      </c>
      <c r="G36" s="22">
        <v>942</v>
      </c>
      <c r="H36" s="22">
        <v>131</v>
      </c>
      <c r="I36" s="22">
        <v>21</v>
      </c>
      <c r="J36" s="22">
        <v>1</v>
      </c>
      <c r="K36" s="22">
        <v>37.5</v>
      </c>
      <c r="L36" s="22">
        <v>96.5</v>
      </c>
      <c r="M36" s="22">
        <v>1.075</v>
      </c>
      <c r="N36" s="22">
        <v>4.2350000000000003</v>
      </c>
      <c r="O36" s="76"/>
      <c r="P36" s="22" t="s">
        <v>1297</v>
      </c>
      <c r="Q36" s="22">
        <v>5.69</v>
      </c>
      <c r="R36" s="22">
        <v>52.06</v>
      </c>
    </row>
    <row r="37" spans="2:18" ht="15.6">
      <c r="B37" s="22" t="s">
        <v>1339</v>
      </c>
      <c r="C37" s="22">
        <v>1.33</v>
      </c>
      <c r="D37" s="22">
        <v>0.13</v>
      </c>
      <c r="E37" s="22">
        <v>7.5</v>
      </c>
      <c r="F37" s="22">
        <v>99</v>
      </c>
      <c r="G37" s="22">
        <v>831.5</v>
      </c>
      <c r="H37" s="22">
        <v>100</v>
      </c>
      <c r="I37" s="22">
        <v>19</v>
      </c>
      <c r="J37" s="22">
        <v>1.5</v>
      </c>
      <c r="K37" s="22">
        <v>40.5</v>
      </c>
      <c r="L37" s="22">
        <v>82.5</v>
      </c>
      <c r="M37" s="22">
        <v>2.1749999999999998</v>
      </c>
      <c r="N37" s="22">
        <v>4.21</v>
      </c>
      <c r="O37" s="76"/>
      <c r="P37" s="22" t="s">
        <v>1298</v>
      </c>
      <c r="Q37" s="22">
        <v>5.63</v>
      </c>
      <c r="R37" s="22">
        <v>82.61</v>
      </c>
    </row>
    <row r="38" spans="2:18" ht="15.6">
      <c r="B38" s="22" t="s">
        <v>1342</v>
      </c>
      <c r="C38" s="22">
        <v>2.02</v>
      </c>
      <c r="D38" s="22">
        <v>0.2</v>
      </c>
      <c r="E38" s="22">
        <v>11</v>
      </c>
      <c r="F38" s="22">
        <v>75.5</v>
      </c>
      <c r="G38" s="22">
        <v>805.5</v>
      </c>
      <c r="H38" s="22">
        <v>107</v>
      </c>
      <c r="I38" s="22">
        <v>17.5</v>
      </c>
      <c r="J38" s="22">
        <v>2</v>
      </c>
      <c r="K38" s="22">
        <v>32</v>
      </c>
      <c r="L38" s="22">
        <v>172</v>
      </c>
      <c r="M38" s="22">
        <v>0.97</v>
      </c>
      <c r="N38" s="22">
        <v>3.9249999999999998</v>
      </c>
      <c r="O38" s="76"/>
      <c r="P38" s="22" t="s">
        <v>1300</v>
      </c>
      <c r="Q38" s="22">
        <v>6.02</v>
      </c>
      <c r="R38" s="22">
        <v>97.98</v>
      </c>
    </row>
    <row r="39" spans="2:18" ht="15.6">
      <c r="B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5"/>
      <c r="R39" s="35"/>
    </row>
    <row r="40" spans="2:18" ht="15.6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5"/>
      <c r="R40" s="35"/>
    </row>
    <row r="42" spans="2:18" ht="15.6">
      <c r="B42" s="20" t="s">
        <v>232</v>
      </c>
      <c r="C42" s="20" t="s">
        <v>2</v>
      </c>
      <c r="D42" s="20" t="s">
        <v>3</v>
      </c>
      <c r="E42" s="20" t="s">
        <v>4</v>
      </c>
      <c r="F42" s="20" t="s">
        <v>5</v>
      </c>
      <c r="G42" s="20" t="s">
        <v>6</v>
      </c>
      <c r="H42" s="20" t="s">
        <v>7</v>
      </c>
      <c r="I42" s="20" t="s">
        <v>8</v>
      </c>
      <c r="J42" s="20" t="s">
        <v>9</v>
      </c>
      <c r="K42" s="20" t="s">
        <v>10</v>
      </c>
      <c r="L42" s="20" t="s">
        <v>11</v>
      </c>
      <c r="M42" s="20" t="s">
        <v>12</v>
      </c>
      <c r="N42" s="20" t="s">
        <v>13</v>
      </c>
      <c r="O42" s="76"/>
      <c r="P42" s="20" t="s">
        <v>232</v>
      </c>
      <c r="Q42" s="21" t="s">
        <v>14</v>
      </c>
      <c r="R42" s="21" t="s">
        <v>15</v>
      </c>
    </row>
    <row r="43" spans="2:18" ht="15.6">
      <c r="B43" s="28" t="s">
        <v>1332</v>
      </c>
      <c r="C43" s="21">
        <v>5.34</v>
      </c>
      <c r="D43" s="21">
        <v>0.52</v>
      </c>
      <c r="E43" s="21">
        <v>772.5</v>
      </c>
      <c r="F43" s="21">
        <v>905.5</v>
      </c>
      <c r="G43" s="21">
        <v>5497.5</v>
      </c>
      <c r="H43" s="21">
        <v>457.5</v>
      </c>
      <c r="I43" s="21">
        <v>263</v>
      </c>
      <c r="J43" s="21">
        <v>32</v>
      </c>
      <c r="K43" s="21">
        <v>102.5</v>
      </c>
      <c r="L43" s="21">
        <v>252</v>
      </c>
      <c r="M43" s="21">
        <v>11.05</v>
      </c>
      <c r="N43" s="21">
        <v>8.8249999999999993</v>
      </c>
      <c r="O43" s="76"/>
      <c r="P43" s="28" t="s">
        <v>1277</v>
      </c>
      <c r="Q43" s="21">
        <v>7.29</v>
      </c>
      <c r="R43" s="21">
        <v>849.6</v>
      </c>
    </row>
    <row r="44" spans="2:18" ht="15.6">
      <c r="B44" s="28" t="s">
        <v>1333</v>
      </c>
      <c r="C44" s="21">
        <v>5.14</v>
      </c>
      <c r="D44" s="21">
        <v>0.47</v>
      </c>
      <c r="E44" s="21">
        <v>460</v>
      </c>
      <c r="F44" s="21">
        <v>287.5</v>
      </c>
      <c r="G44" s="21">
        <v>5182</v>
      </c>
      <c r="H44" s="21">
        <v>371</v>
      </c>
      <c r="I44" s="21">
        <v>135</v>
      </c>
      <c r="J44" s="21">
        <v>22</v>
      </c>
      <c r="K44" s="21">
        <v>79</v>
      </c>
      <c r="L44" s="21">
        <v>287.5</v>
      </c>
      <c r="M44" s="21">
        <v>9.2100000000000009</v>
      </c>
      <c r="N44" s="21">
        <v>7.5250000000000004</v>
      </c>
      <c r="O44" s="76"/>
      <c r="P44" s="28" t="s">
        <v>1279</v>
      </c>
      <c r="Q44" s="21">
        <v>7.47</v>
      </c>
      <c r="R44" s="21">
        <v>656.5</v>
      </c>
    </row>
    <row r="45" spans="2:18" ht="15.6">
      <c r="B45" s="28" t="s">
        <v>1334</v>
      </c>
      <c r="C45" s="21">
        <v>6.75</v>
      </c>
      <c r="D45" s="21">
        <v>0.64</v>
      </c>
      <c r="E45" s="21">
        <v>614.5</v>
      </c>
      <c r="F45" s="21">
        <v>312</v>
      </c>
      <c r="G45" s="21">
        <v>5909</v>
      </c>
      <c r="H45" s="21">
        <v>428</v>
      </c>
      <c r="I45" s="21">
        <v>105.5</v>
      </c>
      <c r="J45" s="21">
        <v>18.5</v>
      </c>
      <c r="K45" s="21">
        <v>121.5</v>
      </c>
      <c r="L45" s="21">
        <v>210.5</v>
      </c>
      <c r="M45" s="21">
        <v>6.415</v>
      </c>
      <c r="N45" s="21">
        <v>9.0500000000000007</v>
      </c>
      <c r="O45" s="76"/>
      <c r="P45" s="28" t="s">
        <v>1281</v>
      </c>
      <c r="Q45" s="21">
        <v>7.28</v>
      </c>
      <c r="R45" s="21">
        <v>1.133</v>
      </c>
    </row>
    <row r="46" spans="2:18" ht="15.6">
      <c r="B46" s="28" t="s">
        <v>1335</v>
      </c>
      <c r="C46" s="21">
        <v>3.73</v>
      </c>
      <c r="D46" s="21">
        <v>0.34</v>
      </c>
      <c r="E46" s="21">
        <v>337</v>
      </c>
      <c r="F46" s="21">
        <v>208.5</v>
      </c>
      <c r="G46" s="21">
        <v>4284.5</v>
      </c>
      <c r="H46" s="21">
        <v>307</v>
      </c>
      <c r="I46" s="21">
        <v>169.5</v>
      </c>
      <c r="J46" s="21">
        <v>17</v>
      </c>
      <c r="K46" s="21">
        <v>62</v>
      </c>
      <c r="L46" s="21">
        <v>223</v>
      </c>
      <c r="M46" s="21">
        <v>6.82</v>
      </c>
      <c r="N46" s="21">
        <v>5.0949999999999998</v>
      </c>
      <c r="O46" s="76"/>
      <c r="P46" s="28" t="s">
        <v>1282</v>
      </c>
      <c r="Q46" s="21">
        <v>7.54</v>
      </c>
      <c r="R46" s="21">
        <v>268</v>
      </c>
    </row>
    <row r="47" spans="2:18" ht="15.6">
      <c r="B47" s="28" t="s">
        <v>1336</v>
      </c>
      <c r="C47" s="21">
        <v>4.29</v>
      </c>
      <c r="D47" s="21">
        <v>0.41</v>
      </c>
      <c r="E47" s="21">
        <v>482</v>
      </c>
      <c r="F47" s="21">
        <v>128.5</v>
      </c>
      <c r="G47" s="21">
        <v>4548.5</v>
      </c>
      <c r="H47" s="21">
        <v>334.5</v>
      </c>
      <c r="I47" s="21">
        <v>69.5</v>
      </c>
      <c r="J47" s="21">
        <v>28.5</v>
      </c>
      <c r="K47" s="21">
        <v>60.5</v>
      </c>
      <c r="L47" s="21">
        <v>359.5</v>
      </c>
      <c r="M47" s="21">
        <v>12.275</v>
      </c>
      <c r="N47" s="21">
        <v>7.3449999999999998</v>
      </c>
      <c r="O47" s="76"/>
      <c r="P47" s="28" t="s">
        <v>1283</v>
      </c>
      <c r="Q47" s="21">
        <v>7.55</v>
      </c>
      <c r="R47" s="21">
        <v>350.5</v>
      </c>
    </row>
    <row r="48" spans="2:18" ht="15.6">
      <c r="B48" s="28" t="s">
        <v>1337</v>
      </c>
      <c r="C48" s="21">
        <v>1.27</v>
      </c>
      <c r="D48" s="21">
        <v>0.13</v>
      </c>
      <c r="E48" s="21">
        <v>93</v>
      </c>
      <c r="F48" s="21">
        <v>196.5</v>
      </c>
      <c r="G48" s="21">
        <v>1519.5</v>
      </c>
      <c r="H48" s="21">
        <v>178.5</v>
      </c>
      <c r="I48" s="21">
        <v>63.5</v>
      </c>
      <c r="J48" s="21">
        <v>4</v>
      </c>
      <c r="K48" s="21">
        <v>31</v>
      </c>
      <c r="L48" s="21">
        <v>164</v>
      </c>
      <c r="M48" s="21">
        <v>2.29</v>
      </c>
      <c r="N48" s="21">
        <v>5.1950000000000003</v>
      </c>
      <c r="O48" s="76"/>
      <c r="P48" s="28" t="s">
        <v>1285</v>
      </c>
      <c r="Q48" s="21">
        <v>7.29</v>
      </c>
      <c r="R48" s="21">
        <v>178.7</v>
      </c>
    </row>
    <row r="49" spans="2:18" ht="15.6">
      <c r="B49" s="2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76"/>
      <c r="P49" s="64" t="s">
        <v>1301</v>
      </c>
      <c r="Q49" s="21">
        <v>7.53</v>
      </c>
      <c r="R49" s="21">
        <v>429</v>
      </c>
    </row>
    <row r="50" spans="2:18" ht="15.6">
      <c r="B50" s="2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76"/>
      <c r="P50" s="28" t="s">
        <v>1289</v>
      </c>
      <c r="Q50" s="21">
        <v>7.12</v>
      </c>
      <c r="R50" s="21">
        <v>1.4379999999999999</v>
      </c>
    </row>
    <row r="51" spans="2:18" ht="15.6"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76"/>
      <c r="P51" s="28" t="s">
        <v>1287</v>
      </c>
      <c r="Q51" s="21">
        <v>7.3</v>
      </c>
      <c r="R51" s="21">
        <v>376.2</v>
      </c>
    </row>
    <row r="52" spans="2:18" ht="15.6">
      <c r="B52" s="2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76"/>
      <c r="P52" s="28" t="s">
        <v>1291</v>
      </c>
      <c r="Q52" s="21">
        <v>6.95</v>
      </c>
      <c r="R52" s="21">
        <v>1372</v>
      </c>
    </row>
    <row r="53" spans="2:18" ht="15.6">
      <c r="B53" s="2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76"/>
      <c r="P53" s="28" t="s">
        <v>1290</v>
      </c>
      <c r="Q53" s="21">
        <v>7.2</v>
      </c>
      <c r="R53" s="21">
        <v>299.5</v>
      </c>
    </row>
    <row r="54" spans="2:18" ht="15.6">
      <c r="B54" s="28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76"/>
      <c r="P54" s="28" t="s">
        <v>1293</v>
      </c>
      <c r="Q54" s="21">
        <v>7.38</v>
      </c>
      <c r="R54" s="21">
        <v>621.29999999999995</v>
      </c>
    </row>
    <row r="55" spans="2:18" ht="15.6">
      <c r="B55" s="28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76"/>
      <c r="P55" s="28" t="s">
        <v>1294</v>
      </c>
      <c r="Q55" s="21">
        <v>7.36</v>
      </c>
      <c r="R55" s="21">
        <v>421.2</v>
      </c>
    </row>
    <row r="56" spans="2:18" ht="15.6">
      <c r="B56" s="28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76"/>
      <c r="P56" s="28" t="s">
        <v>1295</v>
      </c>
      <c r="Q56" s="21">
        <v>7.22</v>
      </c>
      <c r="R56" s="21">
        <v>439.8</v>
      </c>
    </row>
    <row r="57" spans="2:18" ht="15.6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76"/>
      <c r="P57" s="28" t="s">
        <v>1296</v>
      </c>
      <c r="Q57" s="21">
        <v>7.03</v>
      </c>
      <c r="R57" s="21">
        <v>597.9</v>
      </c>
    </row>
    <row r="58" spans="2:18" ht="15.6">
      <c r="B58" s="22" t="s">
        <v>1341</v>
      </c>
      <c r="C58" s="22">
        <v>0.87</v>
      </c>
      <c r="D58" s="22">
        <v>0.17</v>
      </c>
      <c r="E58" s="22">
        <v>4.5</v>
      </c>
      <c r="F58" s="22">
        <v>43.5</v>
      </c>
      <c r="G58" s="22">
        <v>924</v>
      </c>
      <c r="H58" s="22">
        <v>102.5</v>
      </c>
      <c r="I58" s="22">
        <v>18.5</v>
      </c>
      <c r="J58" s="22">
        <v>0.5</v>
      </c>
      <c r="K58" s="22">
        <v>24.5</v>
      </c>
      <c r="L58" s="22">
        <v>73</v>
      </c>
      <c r="M58" s="22">
        <v>0.65500000000000003</v>
      </c>
      <c r="N58" s="22">
        <v>3.52</v>
      </c>
      <c r="O58" s="76"/>
      <c r="P58" s="22" t="s">
        <v>1297</v>
      </c>
      <c r="Q58" s="22">
        <v>5.96</v>
      </c>
      <c r="R58" s="22">
        <v>34.04</v>
      </c>
    </row>
    <row r="59" spans="2:18" ht="15.6">
      <c r="B59" s="22" t="s">
        <v>1339</v>
      </c>
      <c r="C59" s="22">
        <v>1.26</v>
      </c>
      <c r="D59" s="22">
        <v>0.12</v>
      </c>
      <c r="E59" s="22">
        <v>8</v>
      </c>
      <c r="F59" s="22">
        <v>74.5</v>
      </c>
      <c r="G59" s="22">
        <v>843</v>
      </c>
      <c r="H59" s="22">
        <v>89.5</v>
      </c>
      <c r="I59" s="22">
        <v>16</v>
      </c>
      <c r="J59" s="22">
        <v>1</v>
      </c>
      <c r="K59" s="22">
        <v>38</v>
      </c>
      <c r="L59" s="22">
        <v>73</v>
      </c>
      <c r="M59" s="22">
        <v>1.1100000000000001</v>
      </c>
      <c r="N59" s="22">
        <v>4.5449999999999999</v>
      </c>
      <c r="O59" s="76"/>
      <c r="P59" s="22" t="s">
        <v>1298</v>
      </c>
      <c r="Q59" s="22">
        <v>6.02</v>
      </c>
      <c r="R59" s="22">
        <v>33.619999999999997</v>
      </c>
    </row>
    <row r="60" spans="2:18" ht="15.6">
      <c r="B60" s="22" t="s">
        <v>1342</v>
      </c>
      <c r="C60" s="22">
        <v>0.91</v>
      </c>
      <c r="D60" s="22">
        <v>0.09</v>
      </c>
      <c r="E60" s="22">
        <v>6.5</v>
      </c>
      <c r="F60" s="22">
        <v>50.5</v>
      </c>
      <c r="G60" s="22">
        <v>829</v>
      </c>
      <c r="H60" s="22">
        <v>78</v>
      </c>
      <c r="I60" s="22">
        <v>14.5</v>
      </c>
      <c r="J60" s="22">
        <v>1.5</v>
      </c>
      <c r="K60" s="22">
        <v>30</v>
      </c>
      <c r="L60" s="22">
        <v>88</v>
      </c>
      <c r="M60" s="22">
        <v>0.81</v>
      </c>
      <c r="N60" s="22">
        <v>3.69</v>
      </c>
      <c r="O60" s="76"/>
      <c r="P60" s="22" t="s">
        <v>1300</v>
      </c>
      <c r="Q60" s="22"/>
      <c r="R60" s="22"/>
    </row>
    <row r="63" spans="2:18" ht="15.6">
      <c r="B63" s="20" t="s">
        <v>323</v>
      </c>
      <c r="C63" s="20" t="s">
        <v>2</v>
      </c>
      <c r="D63" s="20" t="s">
        <v>3</v>
      </c>
      <c r="E63" s="20" t="s">
        <v>4</v>
      </c>
      <c r="F63" s="20" t="s">
        <v>5</v>
      </c>
      <c r="G63" s="20" t="s">
        <v>6</v>
      </c>
      <c r="H63" s="20" t="s">
        <v>7</v>
      </c>
      <c r="I63" s="20" t="s">
        <v>8</v>
      </c>
      <c r="J63" s="20" t="s">
        <v>9</v>
      </c>
      <c r="K63" s="20" t="s">
        <v>10</v>
      </c>
      <c r="L63" s="20" t="s">
        <v>11</v>
      </c>
      <c r="M63" s="20" t="s">
        <v>12</v>
      </c>
      <c r="N63" s="20" t="s">
        <v>13</v>
      </c>
      <c r="O63" s="76"/>
      <c r="P63" s="20" t="s">
        <v>323</v>
      </c>
      <c r="Q63" s="21" t="s">
        <v>14</v>
      </c>
      <c r="R63" s="21" t="s">
        <v>15</v>
      </c>
    </row>
    <row r="64" spans="2:18" ht="15.6">
      <c r="B64" s="28" t="s">
        <v>1332</v>
      </c>
      <c r="C64" s="21">
        <f t="shared" ref="C64:C69" si="0">AVERAGE(C3,C22,C43)</f>
        <v>8.6999999999999993</v>
      </c>
      <c r="D64" s="21">
        <v>0.9</v>
      </c>
      <c r="E64" s="21">
        <v>849.33333333333303</v>
      </c>
      <c r="F64" s="21">
        <v>1351</v>
      </c>
      <c r="G64" s="21">
        <v>7467.5</v>
      </c>
      <c r="H64" s="21">
        <v>705.16666666666697</v>
      </c>
      <c r="I64" s="21">
        <v>700.83333333333303</v>
      </c>
      <c r="J64" s="21">
        <v>31.1666666666667</v>
      </c>
      <c r="K64" s="21">
        <v>136</v>
      </c>
      <c r="L64" s="21">
        <v>220.333333333333</v>
      </c>
      <c r="M64" s="21">
        <v>8.2883333333333304</v>
      </c>
      <c r="N64" s="21">
        <v>10.338333333333299</v>
      </c>
      <c r="O64" s="76"/>
      <c r="P64" s="28" t="s">
        <v>1277</v>
      </c>
      <c r="Q64" s="21">
        <v>7.23</v>
      </c>
      <c r="R64" s="21">
        <v>284.83600000000001</v>
      </c>
    </row>
    <row r="65" spans="2:18" ht="15.6">
      <c r="B65" s="28" t="s">
        <v>1333</v>
      </c>
      <c r="C65" s="21">
        <f t="shared" si="0"/>
        <v>9.3033333333333328</v>
      </c>
      <c r="D65" s="21">
        <v>0.94666666666666699</v>
      </c>
      <c r="E65" s="21">
        <v>677.33333333333303</v>
      </c>
      <c r="F65" s="21">
        <v>1140.3333333333301</v>
      </c>
      <c r="G65" s="21">
        <v>8168.1666666666697</v>
      </c>
      <c r="H65" s="21">
        <v>776.83333333333303</v>
      </c>
      <c r="I65" s="21">
        <v>1222.8333333333301</v>
      </c>
      <c r="J65" s="21">
        <v>26</v>
      </c>
      <c r="K65" s="21">
        <v>111</v>
      </c>
      <c r="L65" s="21">
        <v>243.833333333333</v>
      </c>
      <c r="M65" s="21">
        <v>7.2983333333333302</v>
      </c>
      <c r="N65" s="21">
        <v>9.3133333333333308</v>
      </c>
      <c r="O65" s="76"/>
      <c r="P65" s="28" t="s">
        <v>1279</v>
      </c>
      <c r="Q65" s="21">
        <v>7.3</v>
      </c>
      <c r="R65" s="21">
        <v>222.350333333333</v>
      </c>
    </row>
    <row r="66" spans="2:18" ht="15.6">
      <c r="B66" s="28" t="s">
        <v>1334</v>
      </c>
      <c r="C66" s="21">
        <f t="shared" si="0"/>
        <v>8.6066666666666674</v>
      </c>
      <c r="D66" s="21">
        <v>0.85</v>
      </c>
      <c r="E66" s="21">
        <v>681.16666666666697</v>
      </c>
      <c r="F66" s="21">
        <v>578.83333333333303</v>
      </c>
      <c r="G66" s="21">
        <v>7581.8333333333303</v>
      </c>
      <c r="H66" s="21">
        <v>608.66666666666697</v>
      </c>
      <c r="I66" s="21">
        <v>890.66666666666697</v>
      </c>
      <c r="J66" s="21">
        <v>20</v>
      </c>
      <c r="K66" s="21">
        <v>129.333333333333</v>
      </c>
      <c r="L66" s="21">
        <v>204</v>
      </c>
      <c r="M66" s="21">
        <v>5.6533333333333298</v>
      </c>
      <c r="N66" s="21">
        <v>9.5633333333333308</v>
      </c>
      <c r="O66" s="76"/>
      <c r="P66" s="28" t="s">
        <v>1281</v>
      </c>
      <c r="Q66" s="21">
        <v>7.21</v>
      </c>
      <c r="R66" s="21">
        <v>3.95</v>
      </c>
    </row>
    <row r="67" spans="2:18" ht="15.6">
      <c r="B67" s="28" t="s">
        <v>1335</v>
      </c>
      <c r="C67" s="21">
        <f t="shared" si="0"/>
        <v>5.96</v>
      </c>
      <c r="D67" s="21">
        <v>0.51</v>
      </c>
      <c r="E67" s="21">
        <v>478.16666666666703</v>
      </c>
      <c r="F67" s="21">
        <v>451.66666666666703</v>
      </c>
      <c r="G67" s="21">
        <v>5693</v>
      </c>
      <c r="H67" s="21">
        <v>429.83333333333297</v>
      </c>
      <c r="I67" s="21">
        <v>777.83333333333303</v>
      </c>
      <c r="J67" s="21">
        <v>26.3333333333333</v>
      </c>
      <c r="K67" s="21">
        <v>79</v>
      </c>
      <c r="L67" s="21">
        <v>252</v>
      </c>
      <c r="M67" s="21">
        <v>8.3933333333333309</v>
      </c>
      <c r="N67" s="21">
        <v>7.48</v>
      </c>
      <c r="O67" s="76"/>
      <c r="P67" s="28" t="s">
        <v>1282</v>
      </c>
      <c r="Q67" s="21">
        <v>7.3533333333333299</v>
      </c>
      <c r="R67" s="21">
        <v>253.92500000000001</v>
      </c>
    </row>
    <row r="68" spans="2:18" ht="15.6">
      <c r="B68" s="28" t="s">
        <v>1336</v>
      </c>
      <c r="C68" s="21">
        <f t="shared" si="0"/>
        <v>4.8066666666666658</v>
      </c>
      <c r="D68" s="21">
        <v>0.43</v>
      </c>
      <c r="E68" s="21">
        <v>526.83333333333303</v>
      </c>
      <c r="F68" s="21">
        <v>519.66666666666697</v>
      </c>
      <c r="G68" s="21">
        <v>5268.6666666666697</v>
      </c>
      <c r="H68" s="21">
        <v>405.33333333333297</v>
      </c>
      <c r="I68" s="21">
        <v>935</v>
      </c>
      <c r="J68" s="21">
        <v>29.1666666666667</v>
      </c>
      <c r="K68" s="21">
        <v>65</v>
      </c>
      <c r="L68" s="21">
        <v>343.16666666666703</v>
      </c>
      <c r="M68" s="21">
        <v>11.41</v>
      </c>
      <c r="N68" s="21">
        <v>7.8250000000000002</v>
      </c>
      <c r="O68" s="76"/>
      <c r="P68" s="28" t="s">
        <v>1283</v>
      </c>
      <c r="Q68" s="21">
        <v>7.47</v>
      </c>
      <c r="R68" s="21">
        <v>274.44966666666699</v>
      </c>
    </row>
    <row r="69" spans="2:18" ht="15.6">
      <c r="B69" s="28" t="s">
        <v>1337</v>
      </c>
      <c r="C69" s="21">
        <f t="shared" si="0"/>
        <v>4.9266666666666667</v>
      </c>
      <c r="D69" s="21">
        <v>0.43333333333333302</v>
      </c>
      <c r="E69" s="21">
        <v>491.66666666666703</v>
      </c>
      <c r="F69" s="21">
        <v>374.33333333333297</v>
      </c>
      <c r="G69" s="21">
        <v>4187.1666666666697</v>
      </c>
      <c r="H69" s="21">
        <v>373.33333333333297</v>
      </c>
      <c r="I69" s="21">
        <v>508.83333333333297</v>
      </c>
      <c r="J69" s="21">
        <v>25.8333333333333</v>
      </c>
      <c r="K69" s="21">
        <v>60.8333333333333</v>
      </c>
      <c r="L69" s="21">
        <v>279.33333333333297</v>
      </c>
      <c r="M69" s="21">
        <v>7.9850000000000003</v>
      </c>
      <c r="N69" s="21">
        <v>6.9450000000000003</v>
      </c>
      <c r="O69" s="76"/>
      <c r="P69" s="28" t="s">
        <v>1285</v>
      </c>
      <c r="Q69" s="21">
        <v>7.3</v>
      </c>
      <c r="R69" s="21">
        <v>157.89733333333299</v>
      </c>
    </row>
    <row r="70" spans="2:18" ht="15.6">
      <c r="B70" s="64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76"/>
      <c r="P70" s="64" t="s">
        <v>1301</v>
      </c>
      <c r="Q70" s="21">
        <v>7.53</v>
      </c>
      <c r="R70" s="21">
        <v>429</v>
      </c>
    </row>
    <row r="71" spans="2:18" ht="15.6">
      <c r="B71" s="28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76"/>
      <c r="P71" s="28" t="s">
        <v>1289</v>
      </c>
      <c r="Q71" s="21">
        <v>7.0466666666666704</v>
      </c>
      <c r="R71" s="21">
        <v>2.6076666666666699</v>
      </c>
    </row>
    <row r="72" spans="2:18" ht="15.6">
      <c r="B72" s="28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76"/>
      <c r="P72" s="28" t="s">
        <v>1287</v>
      </c>
      <c r="Q72" s="21">
        <v>7.14</v>
      </c>
      <c r="R72" s="21">
        <v>403.08800000000002</v>
      </c>
    </row>
    <row r="73" spans="2:18" ht="15.6">
      <c r="B73" s="2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76"/>
      <c r="P73" s="28" t="s">
        <v>1291</v>
      </c>
      <c r="Q73" s="21">
        <v>6.89</v>
      </c>
      <c r="R73" s="21">
        <v>3007.23833333333</v>
      </c>
    </row>
    <row r="74" spans="2:18" ht="15.6">
      <c r="B74" s="2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76"/>
      <c r="P74" s="28" t="s">
        <v>1290</v>
      </c>
      <c r="Q74" s="21">
        <v>7.2066666666666697</v>
      </c>
      <c r="R74" s="21">
        <v>959.8</v>
      </c>
    </row>
    <row r="75" spans="2:18" ht="15.6">
      <c r="B75" s="28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76"/>
      <c r="P75" s="28" t="s">
        <v>1293</v>
      </c>
      <c r="Q75" s="21">
        <v>7.28</v>
      </c>
      <c r="R75" s="21">
        <v>311.33749999999998</v>
      </c>
    </row>
    <row r="76" spans="2:18" ht="15.6">
      <c r="B76" s="28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76"/>
      <c r="P76" s="28" t="s">
        <v>1294</v>
      </c>
      <c r="Q76" s="21">
        <v>7.18</v>
      </c>
      <c r="R76" s="21">
        <v>398.494666666667</v>
      </c>
    </row>
    <row r="77" spans="2:18" ht="15.6">
      <c r="B77" s="28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76"/>
      <c r="P77" s="28" t="s">
        <v>1295</v>
      </c>
      <c r="Q77" s="21">
        <v>7.1666666666666696</v>
      </c>
      <c r="R77" s="21">
        <v>2351.8000000000002</v>
      </c>
    </row>
    <row r="78" spans="2:18" ht="15.6">
      <c r="B78" s="28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76"/>
      <c r="P78" s="28" t="s">
        <v>1296</v>
      </c>
      <c r="Q78" s="21">
        <v>6.97</v>
      </c>
      <c r="R78" s="21">
        <v>681.26633333333302</v>
      </c>
    </row>
    <row r="79" spans="2:18" ht="15.6">
      <c r="B79" s="22" t="s">
        <v>1341</v>
      </c>
      <c r="C79" s="22">
        <v>1.9466666666666701</v>
      </c>
      <c r="D79" s="22">
        <v>0.28000000000000003</v>
      </c>
      <c r="E79" s="22">
        <v>8</v>
      </c>
      <c r="F79" s="22">
        <v>101.166666666667</v>
      </c>
      <c r="G79" s="22">
        <v>946.33333333333303</v>
      </c>
      <c r="H79" s="22">
        <v>139</v>
      </c>
      <c r="I79" s="22">
        <v>22.3333333333333</v>
      </c>
      <c r="J79" s="22">
        <v>1.1666666666666701</v>
      </c>
      <c r="K79" s="22">
        <v>40</v>
      </c>
      <c r="L79" s="22">
        <v>118.5</v>
      </c>
      <c r="M79" s="22">
        <v>1.0549999999999999</v>
      </c>
      <c r="N79" s="22">
        <v>4.2916666666666696</v>
      </c>
      <c r="O79" s="76"/>
      <c r="P79" s="22" t="s">
        <v>1297</v>
      </c>
      <c r="Q79" s="22">
        <v>5.8</v>
      </c>
      <c r="R79" s="22">
        <v>82.18</v>
      </c>
    </row>
    <row r="80" spans="2:18" ht="15.6">
      <c r="B80" s="22" t="s">
        <v>1339</v>
      </c>
      <c r="C80" s="22">
        <v>1.5066666666666699</v>
      </c>
      <c r="D80" s="22">
        <v>0.14000000000000001</v>
      </c>
      <c r="E80" s="22">
        <v>8.5</v>
      </c>
      <c r="F80" s="22">
        <v>101.833333333333</v>
      </c>
      <c r="G80" s="22">
        <v>853.66666666666697</v>
      </c>
      <c r="H80" s="22">
        <v>106.5</v>
      </c>
      <c r="I80" s="22">
        <v>18.3333333333333</v>
      </c>
      <c r="J80" s="22">
        <v>1.5</v>
      </c>
      <c r="K80" s="22">
        <v>40.5</v>
      </c>
      <c r="L80" s="22">
        <v>82.3333333333333</v>
      </c>
      <c r="M80" s="22">
        <v>1.4750000000000001</v>
      </c>
      <c r="N80" s="22">
        <v>4.4166666666666696</v>
      </c>
      <c r="O80" s="76"/>
      <c r="P80" s="22" t="s">
        <v>1298</v>
      </c>
      <c r="Q80" s="22">
        <v>5.8266666666666698</v>
      </c>
      <c r="R80" s="22">
        <v>59.43</v>
      </c>
    </row>
    <row r="81" spans="2:18" ht="15.6">
      <c r="B81" s="22" t="s">
        <v>1342</v>
      </c>
      <c r="C81" s="22">
        <v>1.8533333333333299</v>
      </c>
      <c r="D81" s="22">
        <v>0.17333333333333301</v>
      </c>
      <c r="E81" s="22">
        <v>11.1666666666667</v>
      </c>
      <c r="F81" s="22">
        <v>88</v>
      </c>
      <c r="G81" s="22">
        <v>825.16666666666697</v>
      </c>
      <c r="H81" s="22">
        <v>112.333333333333</v>
      </c>
      <c r="I81" s="22">
        <v>17.5</v>
      </c>
      <c r="J81" s="22">
        <v>2</v>
      </c>
      <c r="K81" s="22">
        <v>35.1666666666667</v>
      </c>
      <c r="L81" s="22">
        <v>147.166666666667</v>
      </c>
      <c r="M81" s="22">
        <v>1.7649999999999999</v>
      </c>
      <c r="N81" s="22">
        <v>4.16</v>
      </c>
      <c r="O81" s="76"/>
      <c r="P81" s="22" t="s">
        <v>1300</v>
      </c>
      <c r="Q81" s="22">
        <v>5.9033333333333298</v>
      </c>
      <c r="R81" s="22">
        <v>67.203333333333305</v>
      </c>
    </row>
  </sheetData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H77"/>
  <sheetViews>
    <sheetView topLeftCell="A16" zoomScale="85" zoomScaleNormal="85" workbookViewId="0">
      <selection activeCell="X28" sqref="X28"/>
    </sheetView>
  </sheetViews>
  <sheetFormatPr defaultColWidth="9" defaultRowHeight="14.4"/>
  <cols>
    <col min="2" max="2" width="14.77734375" customWidth="1"/>
    <col min="3" max="4" width="12.6640625"/>
    <col min="6" max="14" width="12.6640625"/>
    <col min="15" max="15" width="9" style="61"/>
    <col min="16" max="16" width="15.109375" customWidth="1"/>
  </cols>
  <sheetData>
    <row r="1" spans="2:34">
      <c r="B1" t="s">
        <v>1251</v>
      </c>
      <c r="C1" t="s">
        <v>1247</v>
      </c>
      <c r="D1" t="s">
        <v>1247</v>
      </c>
      <c r="E1" t="s">
        <v>1252</v>
      </c>
      <c r="F1" t="s">
        <v>1252</v>
      </c>
      <c r="P1" t="s">
        <v>1251</v>
      </c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</row>
    <row r="2" spans="2:34" ht="15.6">
      <c r="B2" s="20" t="s">
        <v>0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/>
      <c r="P2" s="20" t="s">
        <v>0</v>
      </c>
      <c r="Q2" s="21" t="s">
        <v>14</v>
      </c>
      <c r="R2" s="21" t="s">
        <v>15</v>
      </c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r="3" spans="2:34" ht="15.6">
      <c r="B3" s="21" t="s">
        <v>1320</v>
      </c>
      <c r="C3" s="21">
        <v>10.9</v>
      </c>
      <c r="D3" s="21">
        <v>1.0900000000000001</v>
      </c>
      <c r="E3" s="21">
        <v>570.5</v>
      </c>
      <c r="F3" s="21">
        <v>1013.5</v>
      </c>
      <c r="G3" s="21">
        <v>8372.5</v>
      </c>
      <c r="H3" s="21">
        <v>651.5</v>
      </c>
      <c r="I3" s="21">
        <v>1348</v>
      </c>
      <c r="J3" s="21">
        <v>17</v>
      </c>
      <c r="K3" s="21">
        <v>104</v>
      </c>
      <c r="L3" s="21">
        <v>215</v>
      </c>
      <c r="M3" s="21">
        <v>2.46</v>
      </c>
      <c r="N3" s="21">
        <v>8.8550000000000004</v>
      </c>
      <c r="O3" s="20"/>
      <c r="P3" s="21" t="s">
        <v>1303</v>
      </c>
      <c r="Q3" s="21">
        <v>7.46</v>
      </c>
      <c r="R3" s="21">
        <v>1.1819999999999999</v>
      </c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2:34" ht="15.6">
      <c r="B4" s="21" t="s">
        <v>1321</v>
      </c>
      <c r="C4" s="21">
        <v>10.78</v>
      </c>
      <c r="D4" s="21">
        <v>0.94</v>
      </c>
      <c r="E4" s="21">
        <v>487.5</v>
      </c>
      <c r="F4" s="21">
        <v>695</v>
      </c>
      <c r="G4" s="21">
        <v>7353.5</v>
      </c>
      <c r="H4" s="21">
        <v>517.5</v>
      </c>
      <c r="I4" s="21">
        <v>2227.5</v>
      </c>
      <c r="J4" s="21">
        <v>17</v>
      </c>
      <c r="K4" s="21">
        <v>94.5</v>
      </c>
      <c r="L4" s="21">
        <v>135.5</v>
      </c>
      <c r="M4" s="21">
        <v>2.3450000000000002</v>
      </c>
      <c r="N4" s="21">
        <v>9</v>
      </c>
      <c r="O4" s="20"/>
      <c r="P4" s="21" t="s">
        <v>1305</v>
      </c>
      <c r="Q4" s="21">
        <v>7.22</v>
      </c>
      <c r="R4" s="21">
        <v>1.03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2:34" ht="15.6">
      <c r="B5" s="21" t="s">
        <v>1322</v>
      </c>
      <c r="C5" s="21">
        <v>12.35</v>
      </c>
      <c r="D5" s="21">
        <v>1.0900000000000001</v>
      </c>
      <c r="E5" s="21">
        <v>499</v>
      </c>
      <c r="F5" s="21">
        <v>1067</v>
      </c>
      <c r="G5" s="21">
        <v>9846.5</v>
      </c>
      <c r="H5" s="21">
        <v>672</v>
      </c>
      <c r="I5" s="21">
        <v>2043</v>
      </c>
      <c r="J5" s="21">
        <v>22</v>
      </c>
      <c r="K5" s="21">
        <v>111.5</v>
      </c>
      <c r="L5" s="21">
        <v>213</v>
      </c>
      <c r="M5" s="21">
        <v>3.4950000000000001</v>
      </c>
      <c r="N5" s="21">
        <v>7.43</v>
      </c>
      <c r="O5" s="20"/>
      <c r="P5" s="21" t="s">
        <v>1306</v>
      </c>
      <c r="Q5" s="21"/>
      <c r="R5" s="21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2:34" ht="15.6">
      <c r="B6" s="21" t="s">
        <v>1324</v>
      </c>
      <c r="C6" s="21">
        <v>7.03</v>
      </c>
      <c r="D6" s="21">
        <v>0.55000000000000004</v>
      </c>
      <c r="E6" s="21">
        <v>355.5</v>
      </c>
      <c r="F6" s="21">
        <v>101</v>
      </c>
      <c r="G6" s="21">
        <v>5402</v>
      </c>
      <c r="H6" s="21">
        <v>435</v>
      </c>
      <c r="I6" s="21">
        <v>135.5</v>
      </c>
      <c r="J6" s="21">
        <v>14</v>
      </c>
      <c r="K6" s="21">
        <v>126</v>
      </c>
      <c r="L6" s="21">
        <v>231</v>
      </c>
      <c r="M6" s="21">
        <v>4.68</v>
      </c>
      <c r="N6" s="21">
        <v>8.1950000000000003</v>
      </c>
      <c r="O6" s="20"/>
      <c r="P6" s="21" t="s">
        <v>1307</v>
      </c>
      <c r="Q6" s="21">
        <v>7.5</v>
      </c>
      <c r="R6" s="21">
        <v>1.1000000000000001</v>
      </c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spans="2:34" ht="15.6">
      <c r="B7" s="21" t="s">
        <v>1325</v>
      </c>
      <c r="C7" s="21">
        <v>10.48</v>
      </c>
      <c r="D7" s="21">
        <v>0.89</v>
      </c>
      <c r="E7" s="21">
        <v>507</v>
      </c>
      <c r="F7" s="21">
        <v>730.5</v>
      </c>
      <c r="G7" s="21">
        <v>7265.5</v>
      </c>
      <c r="H7" s="21">
        <v>624</v>
      </c>
      <c r="I7" s="21">
        <v>266.5</v>
      </c>
      <c r="J7" s="21">
        <v>16</v>
      </c>
      <c r="K7" s="21">
        <v>124.5</v>
      </c>
      <c r="L7" s="21">
        <v>252</v>
      </c>
      <c r="M7" s="21">
        <v>3.13</v>
      </c>
      <c r="N7" s="21">
        <v>8.65</v>
      </c>
      <c r="O7" s="20"/>
      <c r="P7" s="21" t="s">
        <v>1308</v>
      </c>
      <c r="Q7" s="21">
        <v>7.27</v>
      </c>
      <c r="R7" s="21">
        <v>4.1760000000000002</v>
      </c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spans="2:34" ht="15.6">
      <c r="B8" s="21" t="s">
        <v>1319</v>
      </c>
      <c r="C8" s="21">
        <v>7.61</v>
      </c>
      <c r="D8" s="21">
        <v>0.53</v>
      </c>
      <c r="E8" s="21">
        <v>288.5</v>
      </c>
      <c r="F8" s="21">
        <v>542.5</v>
      </c>
      <c r="G8" s="21">
        <v>4893</v>
      </c>
      <c r="H8" s="21">
        <v>449</v>
      </c>
      <c r="I8" s="21">
        <v>377.5</v>
      </c>
      <c r="J8" s="21">
        <v>8.5</v>
      </c>
      <c r="K8" s="21">
        <v>127</v>
      </c>
      <c r="L8" s="21">
        <v>185</v>
      </c>
      <c r="M8" s="21">
        <v>2.9049999999999998</v>
      </c>
      <c r="N8" s="21">
        <v>8.0150000000000006</v>
      </c>
      <c r="O8" s="20"/>
      <c r="P8" s="21" t="s">
        <v>1309</v>
      </c>
      <c r="Q8" s="21">
        <v>7.64</v>
      </c>
      <c r="R8" s="21">
        <v>1.05</v>
      </c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spans="2:34" ht="15.6">
      <c r="B9" s="21" t="s">
        <v>1326</v>
      </c>
      <c r="C9" s="21">
        <v>7.64</v>
      </c>
      <c r="D9" s="21">
        <v>0.5</v>
      </c>
      <c r="E9" s="21">
        <v>307</v>
      </c>
      <c r="F9" s="21">
        <v>95</v>
      </c>
      <c r="G9" s="21">
        <v>5384.5</v>
      </c>
      <c r="H9" s="21">
        <v>347.5</v>
      </c>
      <c r="I9" s="21">
        <v>277.5</v>
      </c>
      <c r="J9" s="21">
        <v>13.5</v>
      </c>
      <c r="K9" s="21">
        <v>126.5</v>
      </c>
      <c r="L9" s="21">
        <v>213.5</v>
      </c>
      <c r="M9" s="21">
        <v>4.3849999999999998</v>
      </c>
      <c r="N9" s="21">
        <v>8.4149999999999991</v>
      </c>
      <c r="O9" s="20"/>
      <c r="P9" s="21"/>
      <c r="Q9" s="21"/>
      <c r="R9" s="21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pans="2:34" ht="15.6">
      <c r="B10" s="21" t="s">
        <v>1327</v>
      </c>
      <c r="C10" s="21">
        <v>7.28</v>
      </c>
      <c r="D10" s="21">
        <v>0.5</v>
      </c>
      <c r="E10" s="21">
        <v>237</v>
      </c>
      <c r="F10" s="21">
        <v>113</v>
      </c>
      <c r="G10" s="21">
        <v>5438</v>
      </c>
      <c r="H10" s="21">
        <v>328</v>
      </c>
      <c r="I10" s="21">
        <v>244.5</v>
      </c>
      <c r="J10" s="21">
        <v>8.5</v>
      </c>
      <c r="K10" s="21">
        <v>126.5</v>
      </c>
      <c r="L10" s="21">
        <v>188</v>
      </c>
      <c r="M10" s="21">
        <v>2.5649999999999999</v>
      </c>
      <c r="N10" s="21">
        <v>8.6850000000000005</v>
      </c>
      <c r="O10" s="20"/>
      <c r="P10" s="21"/>
      <c r="Q10" s="21"/>
      <c r="R10" s="21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2:34" ht="15.6">
      <c r="B11" s="22"/>
      <c r="C11" s="23">
        <f>AVERAGE(C3:C10)</f>
        <v>9.2587500000000009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0"/>
      <c r="P11" s="22"/>
      <c r="Q11" s="22"/>
      <c r="R11" s="22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2:34" ht="15.6">
      <c r="B12" s="22" t="s">
        <v>1311</v>
      </c>
      <c r="C12" s="22">
        <v>2.78</v>
      </c>
      <c r="D12" s="22">
        <v>0.25</v>
      </c>
      <c r="E12" s="22">
        <v>21.5</v>
      </c>
      <c r="F12" s="22">
        <v>49</v>
      </c>
      <c r="G12" s="22">
        <v>465.5</v>
      </c>
      <c r="H12" s="22">
        <v>91</v>
      </c>
      <c r="I12" s="22">
        <v>23.5</v>
      </c>
      <c r="J12" s="22">
        <v>4.5</v>
      </c>
      <c r="K12" s="22">
        <v>91.5</v>
      </c>
      <c r="L12" s="22">
        <v>277</v>
      </c>
      <c r="M12" s="22">
        <v>2.16</v>
      </c>
      <c r="N12" s="22">
        <v>6.83</v>
      </c>
      <c r="O12" s="20"/>
      <c r="P12" s="22" t="s">
        <v>1311</v>
      </c>
      <c r="Q12" s="22">
        <v>5.44</v>
      </c>
      <c r="R12" s="22">
        <v>53.8</v>
      </c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</row>
    <row r="13" spans="2:34" ht="15.6">
      <c r="B13" s="22" t="s">
        <v>1315</v>
      </c>
      <c r="C13" s="22">
        <v>2.76</v>
      </c>
      <c r="D13" s="22">
        <v>0.14000000000000001</v>
      </c>
      <c r="E13" s="22">
        <v>7.5</v>
      </c>
      <c r="F13" s="22">
        <v>90</v>
      </c>
      <c r="G13" s="22">
        <v>595.5</v>
      </c>
      <c r="H13" s="22">
        <v>200.5</v>
      </c>
      <c r="I13" s="22">
        <v>32.5</v>
      </c>
      <c r="J13" s="22">
        <v>2</v>
      </c>
      <c r="K13" s="22">
        <v>59.5</v>
      </c>
      <c r="L13" s="22">
        <v>129</v>
      </c>
      <c r="M13" s="22">
        <v>0.87</v>
      </c>
      <c r="N13" s="22">
        <v>4.5449999999999999</v>
      </c>
      <c r="O13" s="20"/>
      <c r="P13" s="22" t="s">
        <v>1313</v>
      </c>
      <c r="Q13" s="22">
        <v>6.47</v>
      </c>
      <c r="R13" s="22">
        <v>71.760000000000005</v>
      </c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spans="2:34" ht="15.6">
      <c r="B14" s="22" t="s">
        <v>1317</v>
      </c>
      <c r="C14" s="22">
        <v>2.46</v>
      </c>
      <c r="D14" s="22">
        <v>0.25</v>
      </c>
      <c r="E14" s="22">
        <v>23</v>
      </c>
      <c r="F14" s="22">
        <v>75.5</v>
      </c>
      <c r="G14" s="22">
        <v>625.5</v>
      </c>
      <c r="H14" s="22">
        <v>115.5</v>
      </c>
      <c r="I14" s="22">
        <v>25</v>
      </c>
      <c r="J14" s="22">
        <v>4.5</v>
      </c>
      <c r="K14" s="22">
        <v>88</v>
      </c>
      <c r="L14" s="22">
        <v>319.5</v>
      </c>
      <c r="M14" s="22">
        <v>1.76</v>
      </c>
      <c r="N14" s="22">
        <v>5.4</v>
      </c>
      <c r="O14" s="20"/>
      <c r="P14" s="22" t="s">
        <v>1315</v>
      </c>
      <c r="Q14" s="22">
        <v>5.42</v>
      </c>
      <c r="R14" s="22">
        <v>52.97</v>
      </c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</row>
    <row r="15" spans="2:34" ht="15.6">
      <c r="B15" s="22" t="s">
        <v>1328</v>
      </c>
      <c r="C15" s="22">
        <v>3.14</v>
      </c>
      <c r="D15" s="22">
        <v>0.27</v>
      </c>
      <c r="E15" s="22">
        <v>42.5</v>
      </c>
      <c r="F15" s="22">
        <v>102.5</v>
      </c>
      <c r="G15" s="22">
        <v>585.5</v>
      </c>
      <c r="H15" s="22">
        <v>92.5</v>
      </c>
      <c r="I15" s="22">
        <v>25</v>
      </c>
      <c r="J15" s="22">
        <v>5</v>
      </c>
      <c r="K15" s="22">
        <v>155</v>
      </c>
      <c r="L15" s="22">
        <v>186.5</v>
      </c>
      <c r="M15" s="22">
        <v>1.92</v>
      </c>
      <c r="N15" s="22">
        <v>4.4050000000000002</v>
      </c>
      <c r="O15" s="20"/>
      <c r="P15" s="22" t="s">
        <v>1317</v>
      </c>
      <c r="Q15" s="22">
        <v>6.32</v>
      </c>
      <c r="R15" s="22">
        <v>69.17</v>
      </c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</row>
    <row r="16" spans="2:34" ht="15.6">
      <c r="B16" s="24"/>
      <c r="C16" s="24">
        <f>AVERAGE(C14,C15,C12,C13)</f>
        <v>2.7849999999999997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65"/>
      <c r="P16" s="24"/>
      <c r="Q16" s="24"/>
      <c r="R16" s="24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2:18">
      <c r="B17" t="s">
        <v>1251</v>
      </c>
      <c r="C17" t="s">
        <v>1247</v>
      </c>
      <c r="D17" t="s">
        <v>1247</v>
      </c>
      <c r="E17" t="s">
        <v>1252</v>
      </c>
      <c r="F17" t="s">
        <v>1252</v>
      </c>
    </row>
    <row r="18" spans="2:18" ht="15.6">
      <c r="B18" s="20" t="s">
        <v>136</v>
      </c>
      <c r="C18" s="20" t="s">
        <v>2</v>
      </c>
      <c r="D18" s="20" t="s">
        <v>3</v>
      </c>
      <c r="E18" s="20" t="s">
        <v>4</v>
      </c>
      <c r="F18" s="20" t="s">
        <v>5</v>
      </c>
      <c r="G18" s="20" t="s">
        <v>6</v>
      </c>
      <c r="H18" s="20" t="s">
        <v>7</v>
      </c>
      <c r="I18" s="20" t="s">
        <v>8</v>
      </c>
      <c r="J18" s="20" t="s">
        <v>9</v>
      </c>
      <c r="K18" s="20" t="s">
        <v>10</v>
      </c>
      <c r="L18" s="20" t="s">
        <v>11</v>
      </c>
      <c r="M18" s="20" t="s">
        <v>12</v>
      </c>
      <c r="N18" s="20" t="s">
        <v>13</v>
      </c>
      <c r="O18" s="20"/>
      <c r="P18" s="20" t="s">
        <v>136</v>
      </c>
      <c r="Q18" s="21" t="s">
        <v>14</v>
      </c>
      <c r="R18" s="21" t="s">
        <v>15</v>
      </c>
    </row>
    <row r="19" spans="2:18" ht="15.6">
      <c r="B19" s="21" t="s">
        <v>1320</v>
      </c>
      <c r="C19" s="21">
        <v>11.02</v>
      </c>
      <c r="D19" s="21">
        <v>0.9</v>
      </c>
      <c r="E19" s="21">
        <v>539</v>
      </c>
      <c r="F19" s="21">
        <v>282.5</v>
      </c>
      <c r="G19" s="21">
        <v>8546</v>
      </c>
      <c r="H19" s="21">
        <v>554.5</v>
      </c>
      <c r="I19" s="21">
        <v>280</v>
      </c>
      <c r="J19" s="21">
        <v>16</v>
      </c>
      <c r="K19" s="21">
        <v>98</v>
      </c>
      <c r="L19" s="21">
        <v>260</v>
      </c>
      <c r="M19" s="21">
        <v>3.25</v>
      </c>
      <c r="N19" s="21">
        <v>8.7249999999999996</v>
      </c>
      <c r="O19" s="20"/>
      <c r="P19" s="21" t="s">
        <v>1303</v>
      </c>
      <c r="Q19" s="21">
        <v>7.69</v>
      </c>
      <c r="R19" s="21">
        <v>313.39999999999998</v>
      </c>
    </row>
    <row r="20" spans="2:18" ht="15.6">
      <c r="B20" s="21" t="s">
        <v>1321</v>
      </c>
      <c r="C20" s="21">
        <v>10.44</v>
      </c>
      <c r="D20" s="21">
        <v>0.86</v>
      </c>
      <c r="E20" s="21">
        <v>553.5</v>
      </c>
      <c r="F20" s="21">
        <v>116.5</v>
      </c>
      <c r="G20" s="21">
        <v>8454.5</v>
      </c>
      <c r="H20" s="21">
        <v>339.5</v>
      </c>
      <c r="I20" s="21">
        <v>806</v>
      </c>
      <c r="J20" s="21">
        <v>17.5</v>
      </c>
      <c r="K20" s="21">
        <v>102</v>
      </c>
      <c r="L20" s="21">
        <v>273</v>
      </c>
      <c r="M20" s="21">
        <v>3.38</v>
      </c>
      <c r="N20" s="21">
        <v>7.83</v>
      </c>
      <c r="O20" s="20"/>
      <c r="P20" s="21" t="s">
        <v>1305</v>
      </c>
      <c r="Q20" s="21">
        <v>7.66</v>
      </c>
      <c r="R20" s="21">
        <v>271.5</v>
      </c>
    </row>
    <row r="21" spans="2:18" ht="15.6">
      <c r="B21" s="21" t="s">
        <v>1322</v>
      </c>
      <c r="C21" s="21">
        <v>8.7799999999999994</v>
      </c>
      <c r="D21" s="21">
        <v>0.67</v>
      </c>
      <c r="E21" s="21">
        <v>370</v>
      </c>
      <c r="F21" s="21">
        <v>53.5</v>
      </c>
      <c r="G21" s="21">
        <v>6966</v>
      </c>
      <c r="H21" s="21">
        <v>314.5</v>
      </c>
      <c r="I21" s="21">
        <v>95.5</v>
      </c>
      <c r="J21" s="21">
        <v>14</v>
      </c>
      <c r="K21" s="21">
        <v>85</v>
      </c>
      <c r="L21" s="21">
        <v>280</v>
      </c>
      <c r="M21" s="21">
        <v>3.82</v>
      </c>
      <c r="N21" s="21">
        <v>6.8650000000000002</v>
      </c>
      <c r="O21" s="20"/>
      <c r="P21" s="21" t="s">
        <v>1306</v>
      </c>
      <c r="Q21" s="21"/>
      <c r="R21" s="21"/>
    </row>
    <row r="22" spans="2:18" ht="15.6">
      <c r="B22" s="21" t="s">
        <v>1324</v>
      </c>
      <c r="C22" s="21">
        <v>5.97</v>
      </c>
      <c r="D22" s="21">
        <v>0.44</v>
      </c>
      <c r="E22" s="21">
        <v>281</v>
      </c>
      <c r="F22" s="21">
        <v>37.5</v>
      </c>
      <c r="G22" s="21">
        <v>5225</v>
      </c>
      <c r="H22" s="21">
        <v>334.5</v>
      </c>
      <c r="I22" s="21">
        <v>44</v>
      </c>
      <c r="J22" s="21">
        <v>12</v>
      </c>
      <c r="K22" s="21">
        <v>107.5</v>
      </c>
      <c r="L22" s="21">
        <v>256.5</v>
      </c>
      <c r="M22" s="21">
        <v>5.2850000000000001</v>
      </c>
      <c r="N22" s="21">
        <v>5.9950000000000001</v>
      </c>
      <c r="O22" s="20"/>
      <c r="P22" s="21" t="s">
        <v>1307</v>
      </c>
      <c r="Q22" s="21">
        <v>8.1300000000000008</v>
      </c>
      <c r="R22" s="21">
        <v>250</v>
      </c>
    </row>
    <row r="23" spans="2:18" ht="15.6">
      <c r="B23" s="21" t="s">
        <v>1325</v>
      </c>
      <c r="C23" s="21">
        <v>7.05</v>
      </c>
      <c r="D23" s="21">
        <v>0.56000000000000005</v>
      </c>
      <c r="E23" s="21">
        <v>293.5</v>
      </c>
      <c r="F23" s="21">
        <v>129.5</v>
      </c>
      <c r="G23" s="21">
        <v>5503</v>
      </c>
      <c r="H23" s="21">
        <v>363</v>
      </c>
      <c r="I23" s="21">
        <v>89</v>
      </c>
      <c r="J23" s="21">
        <v>10.5</v>
      </c>
      <c r="K23" s="21">
        <v>129.5</v>
      </c>
      <c r="L23" s="21">
        <v>292.5</v>
      </c>
      <c r="M23" s="21">
        <v>3.1349999999999998</v>
      </c>
      <c r="N23" s="21">
        <v>6.8949999999999996</v>
      </c>
      <c r="O23" s="20"/>
      <c r="P23" s="21" t="s">
        <v>1308</v>
      </c>
      <c r="Q23" s="21">
        <v>7.66</v>
      </c>
      <c r="R23" s="21">
        <v>477.6</v>
      </c>
    </row>
    <row r="24" spans="2:18" ht="15.6">
      <c r="B24" s="21" t="s">
        <v>1319</v>
      </c>
      <c r="C24" s="21">
        <v>6.35</v>
      </c>
      <c r="D24" s="21">
        <v>0.34</v>
      </c>
      <c r="E24" s="21">
        <v>191</v>
      </c>
      <c r="F24" s="21">
        <v>86</v>
      </c>
      <c r="G24" s="21">
        <v>4390</v>
      </c>
      <c r="H24" s="21">
        <v>267.5</v>
      </c>
      <c r="I24" s="21">
        <v>91</v>
      </c>
      <c r="J24" s="21">
        <v>8</v>
      </c>
      <c r="K24" s="21">
        <v>120.5</v>
      </c>
      <c r="L24" s="21">
        <v>205.5</v>
      </c>
      <c r="M24" s="21">
        <v>3.01</v>
      </c>
      <c r="N24" s="21">
        <v>8.26</v>
      </c>
      <c r="O24" s="20"/>
      <c r="P24" s="21" t="s">
        <v>1309</v>
      </c>
      <c r="Q24" s="21">
        <v>8.44</v>
      </c>
      <c r="R24" s="21">
        <v>132.69999999999999</v>
      </c>
    </row>
    <row r="25" spans="2:18" ht="15.6">
      <c r="B25" s="21" t="s">
        <v>1326</v>
      </c>
      <c r="C25" s="21">
        <v>6.66</v>
      </c>
      <c r="D25" s="21">
        <v>0.35</v>
      </c>
      <c r="E25" s="21">
        <v>177</v>
      </c>
      <c r="F25" s="21">
        <v>24</v>
      </c>
      <c r="G25" s="21">
        <v>4471.5</v>
      </c>
      <c r="H25" s="21">
        <v>192.5</v>
      </c>
      <c r="I25" s="21">
        <v>43</v>
      </c>
      <c r="J25" s="21">
        <v>8</v>
      </c>
      <c r="K25" s="21">
        <v>119</v>
      </c>
      <c r="L25" s="21">
        <v>216.5</v>
      </c>
      <c r="M25" s="21">
        <v>4.5750000000000002</v>
      </c>
      <c r="N25" s="21">
        <v>7.2649999999999997</v>
      </c>
      <c r="O25" s="20"/>
      <c r="P25" s="21"/>
      <c r="Q25" s="21"/>
      <c r="R25" s="21"/>
    </row>
    <row r="26" spans="2:18" ht="15.6">
      <c r="B26" s="21" t="s">
        <v>1327</v>
      </c>
      <c r="C26" s="21">
        <v>6.67</v>
      </c>
      <c r="D26" s="21">
        <v>0.27</v>
      </c>
      <c r="E26" s="21">
        <v>129</v>
      </c>
      <c r="F26" s="21">
        <v>28.5</v>
      </c>
      <c r="G26" s="21">
        <v>3938.5</v>
      </c>
      <c r="H26" s="21">
        <v>161</v>
      </c>
      <c r="I26" s="21">
        <v>42</v>
      </c>
      <c r="J26" s="21">
        <v>6</v>
      </c>
      <c r="K26" s="21">
        <v>117</v>
      </c>
      <c r="L26" s="21">
        <v>214.5</v>
      </c>
      <c r="M26" s="21">
        <v>3.1</v>
      </c>
      <c r="N26" s="21">
        <v>6.375</v>
      </c>
      <c r="O26" s="20"/>
      <c r="P26" s="21"/>
      <c r="Q26" s="21"/>
      <c r="R26" s="21"/>
    </row>
    <row r="27" spans="2:18" ht="15.6">
      <c r="B27" s="22"/>
      <c r="C27" s="23">
        <f>AVERAGE(C19:C26)</f>
        <v>7.8674999999999997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0"/>
      <c r="P27" s="21"/>
      <c r="Q27" s="21"/>
      <c r="R27" s="21"/>
    </row>
    <row r="28" spans="2:18" ht="15.6">
      <c r="B28" s="22" t="s">
        <v>1311</v>
      </c>
      <c r="C28" s="22">
        <v>1.83</v>
      </c>
      <c r="D28" s="22">
        <v>0.1</v>
      </c>
      <c r="E28" s="22">
        <v>4.5</v>
      </c>
      <c r="F28" s="22">
        <v>21</v>
      </c>
      <c r="G28" s="22">
        <v>431</v>
      </c>
      <c r="H28" s="22">
        <v>81.5</v>
      </c>
      <c r="I28" s="22">
        <v>18.5</v>
      </c>
      <c r="J28" s="22">
        <v>3.5</v>
      </c>
      <c r="K28" s="22">
        <v>74</v>
      </c>
      <c r="L28" s="22">
        <v>146</v>
      </c>
      <c r="M28" s="22">
        <v>1.2050000000000001</v>
      </c>
      <c r="N28" s="22">
        <v>3.9950000000000001</v>
      </c>
      <c r="O28" s="20"/>
      <c r="P28" s="22" t="s">
        <v>1311</v>
      </c>
      <c r="Q28" s="22">
        <v>5.68</v>
      </c>
      <c r="R28" s="22">
        <v>28.75</v>
      </c>
    </row>
    <row r="29" spans="2:18" ht="15.6">
      <c r="B29" s="22" t="s">
        <v>1315</v>
      </c>
      <c r="C29" s="22">
        <v>2.08</v>
      </c>
      <c r="D29" s="22">
        <v>0.22</v>
      </c>
      <c r="E29" s="22">
        <v>14</v>
      </c>
      <c r="F29" s="22">
        <v>48.5</v>
      </c>
      <c r="G29" s="22">
        <v>569</v>
      </c>
      <c r="H29" s="22">
        <v>139</v>
      </c>
      <c r="I29" s="22">
        <v>20.5</v>
      </c>
      <c r="J29" s="22">
        <v>3.5</v>
      </c>
      <c r="K29" s="22">
        <v>102</v>
      </c>
      <c r="L29" s="22">
        <v>198.5</v>
      </c>
      <c r="M29" s="22">
        <v>1.65</v>
      </c>
      <c r="N29" s="22">
        <v>4.8099999999999996</v>
      </c>
      <c r="O29" s="20"/>
      <c r="P29" s="22" t="s">
        <v>1330</v>
      </c>
      <c r="Q29" s="22">
        <v>5.94</v>
      </c>
      <c r="R29" s="22">
        <v>53.77</v>
      </c>
    </row>
    <row r="30" spans="2:18" ht="15.6">
      <c r="B30" s="22" t="s">
        <v>1317</v>
      </c>
      <c r="C30" s="22">
        <v>1.55</v>
      </c>
      <c r="D30" s="22">
        <v>0.1</v>
      </c>
      <c r="E30" s="22">
        <v>6.5</v>
      </c>
      <c r="F30" s="22">
        <v>36</v>
      </c>
      <c r="G30" s="22">
        <v>562.5</v>
      </c>
      <c r="H30" s="22">
        <v>112.5</v>
      </c>
      <c r="I30" s="22">
        <v>19.5</v>
      </c>
      <c r="J30" s="22">
        <v>1.5</v>
      </c>
      <c r="K30" s="22">
        <v>71.5</v>
      </c>
      <c r="L30" s="22">
        <v>167.5</v>
      </c>
      <c r="M30" s="22">
        <v>1.355</v>
      </c>
      <c r="N30" s="22">
        <v>7.19</v>
      </c>
      <c r="O30" s="20"/>
      <c r="P30" s="22" t="s">
        <v>1313</v>
      </c>
      <c r="Q30" s="22">
        <v>6.01</v>
      </c>
      <c r="R30" s="22">
        <v>36.72</v>
      </c>
    </row>
    <row r="31" spans="2:18" ht="15.6">
      <c r="B31" s="22" t="s">
        <v>1328</v>
      </c>
      <c r="C31" s="22">
        <v>1.72</v>
      </c>
      <c r="D31" s="22">
        <v>0.17</v>
      </c>
      <c r="E31" s="22">
        <v>27.5</v>
      </c>
      <c r="F31" s="22">
        <v>22.5</v>
      </c>
      <c r="G31" s="22">
        <v>396.5</v>
      </c>
      <c r="H31" s="22">
        <v>41</v>
      </c>
      <c r="I31" s="22">
        <v>23</v>
      </c>
      <c r="J31" s="22">
        <v>2</v>
      </c>
      <c r="K31" s="22">
        <v>178</v>
      </c>
      <c r="L31" s="22">
        <v>179.5</v>
      </c>
      <c r="M31" s="22">
        <v>1.845</v>
      </c>
      <c r="N31" s="22">
        <v>4.57</v>
      </c>
      <c r="O31" s="20"/>
      <c r="P31" s="22" t="s">
        <v>1315</v>
      </c>
      <c r="Q31" s="22">
        <v>5.69</v>
      </c>
      <c r="R31" s="22">
        <v>47.42</v>
      </c>
    </row>
    <row r="32" spans="2:18" ht="15.6">
      <c r="B32" s="67"/>
      <c r="C32" s="68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6"/>
      <c r="P32" s="22" t="s">
        <v>1317</v>
      </c>
      <c r="Q32" s="22">
        <v>5.75</v>
      </c>
      <c r="R32" s="22">
        <v>29.38</v>
      </c>
    </row>
    <row r="33" spans="2:18" ht="15.6"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24"/>
      <c r="Q33" s="24"/>
      <c r="R33" s="24"/>
    </row>
    <row r="34" spans="2:18">
      <c r="B34" t="s">
        <v>1251</v>
      </c>
      <c r="C34" t="s">
        <v>1247</v>
      </c>
      <c r="D34" t="s">
        <v>1247</v>
      </c>
      <c r="E34" t="s">
        <v>1252</v>
      </c>
      <c r="F34" t="s">
        <v>1252</v>
      </c>
    </row>
    <row r="35" spans="2:18" ht="15.6">
      <c r="B35" s="21" t="s">
        <v>232</v>
      </c>
      <c r="C35" s="21" t="s">
        <v>2</v>
      </c>
      <c r="D35" s="21" t="s">
        <v>3</v>
      </c>
      <c r="E35" s="21" t="s">
        <v>4</v>
      </c>
      <c r="F35" s="21" t="s">
        <v>5</v>
      </c>
      <c r="G35" s="21" t="s">
        <v>6</v>
      </c>
      <c r="H35" s="21" t="s">
        <v>7</v>
      </c>
      <c r="I35" s="21" t="s">
        <v>8</v>
      </c>
      <c r="J35" s="21" t="s">
        <v>9</v>
      </c>
      <c r="K35" s="21" t="s">
        <v>10</v>
      </c>
      <c r="L35" s="21" t="s">
        <v>11</v>
      </c>
      <c r="M35" s="21" t="s">
        <v>12</v>
      </c>
      <c r="N35" s="21" t="s">
        <v>13</v>
      </c>
      <c r="O35" s="20"/>
      <c r="P35" s="21" t="s">
        <v>232</v>
      </c>
      <c r="Q35" s="21" t="s">
        <v>14</v>
      </c>
      <c r="R35" s="21" t="s">
        <v>15</v>
      </c>
    </row>
    <row r="36" spans="2:18" ht="15.6">
      <c r="B36" s="21" t="s">
        <v>1320</v>
      </c>
      <c r="C36" s="21">
        <v>5.75</v>
      </c>
      <c r="D36" s="21">
        <v>0.44</v>
      </c>
      <c r="E36" s="21">
        <v>233.5</v>
      </c>
      <c r="F36" s="21">
        <v>87</v>
      </c>
      <c r="G36" s="21">
        <v>5166.5</v>
      </c>
      <c r="H36" s="21">
        <v>274</v>
      </c>
      <c r="I36" s="21">
        <v>75</v>
      </c>
      <c r="J36" s="21">
        <v>8.5</v>
      </c>
      <c r="K36" s="21">
        <v>79.5</v>
      </c>
      <c r="L36" s="21">
        <v>311.5</v>
      </c>
      <c r="M36" s="21">
        <v>3.09</v>
      </c>
      <c r="N36" s="21">
        <v>6.01</v>
      </c>
      <c r="O36" s="20"/>
      <c r="P36" s="21" t="s">
        <v>1303</v>
      </c>
      <c r="Q36" s="21">
        <v>7.76</v>
      </c>
      <c r="R36" s="21">
        <v>214.5</v>
      </c>
    </row>
    <row r="37" spans="2:18" ht="15.6">
      <c r="B37" s="21" t="s">
        <v>1321</v>
      </c>
      <c r="C37" s="21">
        <v>5.74</v>
      </c>
      <c r="D37" s="21">
        <v>0.47</v>
      </c>
      <c r="E37" s="21">
        <v>286.5</v>
      </c>
      <c r="F37" s="21">
        <v>41.5</v>
      </c>
      <c r="G37" s="21">
        <v>5294.5</v>
      </c>
      <c r="H37" s="21">
        <v>213</v>
      </c>
      <c r="I37" s="21">
        <v>87.5</v>
      </c>
      <c r="J37" s="21">
        <v>10.5</v>
      </c>
      <c r="K37" s="21">
        <v>80.5</v>
      </c>
      <c r="L37" s="21">
        <v>300</v>
      </c>
      <c r="M37" s="21">
        <v>3.125</v>
      </c>
      <c r="N37" s="21">
        <v>5.585</v>
      </c>
      <c r="O37" s="20"/>
      <c r="P37" s="21" t="s">
        <v>1305</v>
      </c>
      <c r="Q37" s="21">
        <v>7.84</v>
      </c>
      <c r="R37" s="21">
        <v>1.9870000000000001</v>
      </c>
    </row>
    <row r="38" spans="2:18" ht="15.6">
      <c r="B38" s="21" t="s">
        <v>1322</v>
      </c>
      <c r="C38" s="21">
        <v>5.62</v>
      </c>
      <c r="D38" s="21">
        <v>0.44</v>
      </c>
      <c r="E38" s="21">
        <v>240.5</v>
      </c>
      <c r="F38" s="21">
        <v>40.5</v>
      </c>
      <c r="G38" s="21">
        <v>5149.5</v>
      </c>
      <c r="H38" s="21">
        <v>229</v>
      </c>
      <c r="I38" s="21">
        <v>62</v>
      </c>
      <c r="J38" s="21">
        <v>9.5</v>
      </c>
      <c r="K38" s="21">
        <v>76</v>
      </c>
      <c r="L38" s="21">
        <v>320</v>
      </c>
      <c r="M38" s="21">
        <v>3.56</v>
      </c>
      <c r="N38" s="21">
        <v>6.5</v>
      </c>
      <c r="O38" s="20"/>
      <c r="P38" s="21" t="s">
        <v>1306</v>
      </c>
      <c r="Q38" s="21">
        <v>7.93</v>
      </c>
      <c r="R38" s="21">
        <v>267.8</v>
      </c>
    </row>
    <row r="39" spans="2:18" ht="15.6">
      <c r="B39" s="21" t="s">
        <v>1324</v>
      </c>
      <c r="C39" s="21">
        <v>4.08</v>
      </c>
      <c r="D39" s="21">
        <v>0.31</v>
      </c>
      <c r="E39" s="21">
        <v>173</v>
      </c>
      <c r="F39" s="21">
        <v>27.5</v>
      </c>
      <c r="G39" s="21">
        <v>3835</v>
      </c>
      <c r="H39" s="21">
        <v>209</v>
      </c>
      <c r="I39" s="21">
        <v>37</v>
      </c>
      <c r="J39" s="21">
        <v>7.5</v>
      </c>
      <c r="K39" s="21">
        <v>97</v>
      </c>
      <c r="L39" s="21">
        <v>242.5</v>
      </c>
      <c r="M39" s="21">
        <v>3.9649999999999999</v>
      </c>
      <c r="N39" s="21">
        <v>7.77</v>
      </c>
      <c r="O39" s="20"/>
      <c r="P39" s="21" t="s">
        <v>1307</v>
      </c>
      <c r="Q39" s="21">
        <v>8.18</v>
      </c>
      <c r="R39" s="21">
        <v>179.4</v>
      </c>
    </row>
    <row r="40" spans="2:18" ht="15.6">
      <c r="B40" s="21" t="s">
        <v>1325</v>
      </c>
      <c r="C40" s="21">
        <v>3.59</v>
      </c>
      <c r="D40" s="21">
        <v>0.27</v>
      </c>
      <c r="E40" s="21">
        <v>148.5</v>
      </c>
      <c r="F40" s="21">
        <v>42.5</v>
      </c>
      <c r="G40" s="21">
        <v>3868</v>
      </c>
      <c r="H40" s="21">
        <v>225.5</v>
      </c>
      <c r="I40" s="21">
        <v>42.5</v>
      </c>
      <c r="J40" s="21">
        <v>6</v>
      </c>
      <c r="K40" s="21">
        <v>112.5</v>
      </c>
      <c r="L40" s="21">
        <v>295.5</v>
      </c>
      <c r="M40" s="21">
        <v>2.5049999999999999</v>
      </c>
      <c r="N40" s="21">
        <v>6.3</v>
      </c>
      <c r="O40" s="20"/>
      <c r="P40" s="21" t="s">
        <v>1308</v>
      </c>
      <c r="Q40" s="21">
        <v>8.06</v>
      </c>
      <c r="R40" s="21">
        <v>213.1</v>
      </c>
    </row>
    <row r="41" spans="2:18" ht="15.6">
      <c r="B41" s="21" t="s">
        <v>1319</v>
      </c>
      <c r="C41" s="21">
        <v>3.53</v>
      </c>
      <c r="D41" s="21">
        <v>0.2</v>
      </c>
      <c r="E41" s="21">
        <v>147.5</v>
      </c>
      <c r="F41" s="21">
        <v>44</v>
      </c>
      <c r="G41" s="21">
        <v>3895</v>
      </c>
      <c r="H41" s="21">
        <v>216</v>
      </c>
      <c r="I41" s="21">
        <v>36</v>
      </c>
      <c r="J41" s="21">
        <v>5.5</v>
      </c>
      <c r="K41" s="21">
        <v>112</v>
      </c>
      <c r="L41" s="21">
        <v>242</v>
      </c>
      <c r="M41" s="21">
        <v>2.77</v>
      </c>
      <c r="N41" s="21">
        <v>6.9749999999999996</v>
      </c>
      <c r="O41" s="20"/>
      <c r="P41" s="21" t="s">
        <v>1309</v>
      </c>
      <c r="Q41" s="21"/>
      <c r="R41" s="21"/>
    </row>
    <row r="42" spans="2:18" ht="15.6">
      <c r="B42" s="21" t="s">
        <v>1326</v>
      </c>
      <c r="C42" s="21">
        <v>3.74</v>
      </c>
      <c r="D42" s="21">
        <v>0.2</v>
      </c>
      <c r="E42" s="21">
        <v>97.5</v>
      </c>
      <c r="F42" s="21">
        <v>14.5</v>
      </c>
      <c r="G42" s="21">
        <v>2817</v>
      </c>
      <c r="H42" s="21">
        <v>116</v>
      </c>
      <c r="I42" s="21">
        <v>28.5</v>
      </c>
      <c r="J42" s="21">
        <v>5.5</v>
      </c>
      <c r="K42" s="21">
        <v>108.5</v>
      </c>
      <c r="L42" s="21">
        <v>249.5</v>
      </c>
      <c r="M42" s="21">
        <v>4.1449999999999996</v>
      </c>
      <c r="N42" s="21">
        <v>5.24</v>
      </c>
      <c r="O42" s="20"/>
      <c r="P42" s="21"/>
      <c r="Q42" s="21"/>
      <c r="R42" s="21"/>
    </row>
    <row r="43" spans="2:18" ht="15.6">
      <c r="B43" s="21" t="s">
        <v>1327</v>
      </c>
      <c r="C43" s="21"/>
      <c r="D43" s="21"/>
      <c r="E43" s="21">
        <v>88.5</v>
      </c>
      <c r="F43" s="21">
        <v>24</v>
      </c>
      <c r="G43" s="21">
        <v>3457</v>
      </c>
      <c r="H43" s="21">
        <v>137.5</v>
      </c>
      <c r="I43" s="21">
        <v>33.5</v>
      </c>
      <c r="J43" s="21">
        <v>4.5</v>
      </c>
      <c r="K43" s="21">
        <v>120.5</v>
      </c>
      <c r="L43" s="21">
        <v>231.5</v>
      </c>
      <c r="M43" s="21">
        <v>2.79</v>
      </c>
      <c r="N43" s="21">
        <v>7.34</v>
      </c>
      <c r="O43" s="20"/>
      <c r="P43" s="21"/>
      <c r="Q43" s="21"/>
      <c r="R43" s="21"/>
    </row>
    <row r="44" spans="2:18" ht="15.6">
      <c r="B44" s="22"/>
      <c r="C44" s="23">
        <f>AVERAGE(C36:C43)</f>
        <v>4.5785714285714283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0"/>
      <c r="P44" s="21"/>
      <c r="Q44" s="21"/>
      <c r="R44" s="21"/>
    </row>
    <row r="45" spans="2:18" ht="15.6">
      <c r="B45" s="22" t="s">
        <v>1311</v>
      </c>
      <c r="C45" s="22">
        <v>0.98</v>
      </c>
      <c r="D45" s="22">
        <v>0.08</v>
      </c>
      <c r="E45" s="22">
        <v>2.5</v>
      </c>
      <c r="F45" s="22">
        <v>20.5</v>
      </c>
      <c r="G45" s="22">
        <v>588.5</v>
      </c>
      <c r="H45" s="22">
        <v>122.5</v>
      </c>
      <c r="I45" s="22">
        <v>16</v>
      </c>
      <c r="J45" s="22">
        <v>4.5</v>
      </c>
      <c r="K45" s="22">
        <v>46</v>
      </c>
      <c r="L45" s="22">
        <v>94.5</v>
      </c>
      <c r="M45" s="22">
        <v>0.79</v>
      </c>
      <c r="N45" s="22">
        <v>3.6349999999999998</v>
      </c>
      <c r="O45" s="20"/>
      <c r="P45" s="22" t="s">
        <v>1330</v>
      </c>
      <c r="Q45" s="22">
        <v>5.91</v>
      </c>
      <c r="R45" s="22">
        <v>38.17</v>
      </c>
    </row>
    <row r="46" spans="2:18" ht="15.6">
      <c r="B46" s="22" t="s">
        <v>1315</v>
      </c>
      <c r="C46" s="22">
        <v>1.23</v>
      </c>
      <c r="D46" s="22">
        <v>0.14000000000000001</v>
      </c>
      <c r="E46" s="22">
        <v>6</v>
      </c>
      <c r="F46" s="22">
        <v>39.5</v>
      </c>
      <c r="G46" s="22">
        <v>463.5</v>
      </c>
      <c r="H46" s="22">
        <v>122.5</v>
      </c>
      <c r="I46" s="22">
        <v>17.5</v>
      </c>
      <c r="J46" s="22">
        <v>1.5</v>
      </c>
      <c r="K46" s="22">
        <v>70</v>
      </c>
      <c r="L46" s="22">
        <v>166.5</v>
      </c>
      <c r="M46" s="22">
        <v>1.5449999999999999</v>
      </c>
      <c r="N46" s="22">
        <v>4.7699999999999996</v>
      </c>
      <c r="O46" s="20"/>
      <c r="P46" s="22" t="s">
        <v>1313</v>
      </c>
      <c r="Q46" s="22">
        <v>6.23</v>
      </c>
      <c r="R46" s="22">
        <v>26.49</v>
      </c>
    </row>
    <row r="47" spans="2:18" ht="15.6">
      <c r="B47" s="22" t="s">
        <v>1317</v>
      </c>
      <c r="C47" s="22">
        <v>0.71</v>
      </c>
      <c r="D47" s="22">
        <v>0.09</v>
      </c>
      <c r="E47" s="22">
        <v>5.5</v>
      </c>
      <c r="F47" s="22">
        <v>23</v>
      </c>
      <c r="G47" s="22">
        <v>585.5</v>
      </c>
      <c r="H47" s="22">
        <v>148</v>
      </c>
      <c r="I47" s="22">
        <v>18</v>
      </c>
      <c r="J47" s="22">
        <v>1</v>
      </c>
      <c r="K47" s="22">
        <v>42.5</v>
      </c>
      <c r="L47" s="22">
        <v>101.5</v>
      </c>
      <c r="M47" s="22">
        <v>0.97499999999999998</v>
      </c>
      <c r="N47" s="22">
        <v>3.65</v>
      </c>
      <c r="O47" s="20"/>
      <c r="P47" s="22" t="s">
        <v>1315</v>
      </c>
      <c r="Q47" s="22">
        <v>5.56</v>
      </c>
      <c r="R47" s="22">
        <v>32.49</v>
      </c>
    </row>
    <row r="48" spans="2:18" ht="15.6">
      <c r="B48" s="22" t="s">
        <v>1328</v>
      </c>
      <c r="C48" s="22">
        <v>1.19</v>
      </c>
      <c r="D48" s="22">
        <v>0.1</v>
      </c>
      <c r="E48" s="22">
        <v>12.5</v>
      </c>
      <c r="F48" s="22">
        <v>9.5</v>
      </c>
      <c r="G48" s="22">
        <v>364.5</v>
      </c>
      <c r="H48" s="22">
        <v>39</v>
      </c>
      <c r="I48" s="22">
        <v>19.5</v>
      </c>
      <c r="J48" s="22">
        <v>1</v>
      </c>
      <c r="K48" s="22">
        <v>191</v>
      </c>
      <c r="L48" s="22">
        <v>135.5</v>
      </c>
      <c r="M48" s="22">
        <v>0.97</v>
      </c>
      <c r="N48" s="22">
        <v>3.8450000000000002</v>
      </c>
      <c r="O48" s="20"/>
      <c r="P48" s="22" t="s">
        <v>1317</v>
      </c>
      <c r="Q48" s="22">
        <v>5.95</v>
      </c>
      <c r="R48" s="22">
        <v>28.98</v>
      </c>
    </row>
    <row r="49" spans="2:18" ht="15.6">
      <c r="B49" s="24"/>
      <c r="C49" s="24">
        <f>AVERAGE(C45:C48)</f>
        <v>1.0274999999999999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65"/>
      <c r="P49" s="24"/>
      <c r="Q49" s="24"/>
      <c r="R49" s="24"/>
    </row>
    <row r="50" spans="2:18">
      <c r="B50" t="s">
        <v>1251</v>
      </c>
      <c r="C50" t="s">
        <v>1247</v>
      </c>
      <c r="D50" t="s">
        <v>1247</v>
      </c>
      <c r="E50" t="s">
        <v>1252</v>
      </c>
      <c r="F50" t="s">
        <v>1252</v>
      </c>
    </row>
    <row r="51" spans="2:18" ht="15.6">
      <c r="B51" s="20" t="s">
        <v>323</v>
      </c>
      <c r="C51" s="20" t="s">
        <v>2</v>
      </c>
      <c r="D51" s="20" t="s">
        <v>3</v>
      </c>
      <c r="E51" s="20" t="s">
        <v>4</v>
      </c>
      <c r="F51" s="20" t="s">
        <v>5</v>
      </c>
      <c r="G51" s="20" t="s">
        <v>6</v>
      </c>
      <c r="H51" s="20" t="s">
        <v>7</v>
      </c>
      <c r="I51" s="20" t="s">
        <v>8</v>
      </c>
      <c r="J51" s="20" t="s">
        <v>9</v>
      </c>
      <c r="K51" s="20" t="s">
        <v>10</v>
      </c>
      <c r="L51" s="20" t="s">
        <v>11</v>
      </c>
      <c r="M51" s="20" t="s">
        <v>12</v>
      </c>
      <c r="N51" s="20" t="s">
        <v>13</v>
      </c>
      <c r="O51" s="20"/>
      <c r="P51" s="20" t="s">
        <v>1331</v>
      </c>
      <c r="Q51" s="21" t="s">
        <v>14</v>
      </c>
      <c r="R51" s="21" t="s">
        <v>15</v>
      </c>
    </row>
    <row r="52" spans="2:18" ht="15.6">
      <c r="B52" s="21" t="s">
        <v>1249</v>
      </c>
      <c r="C52" s="69">
        <f>AVERAGE(C3,C19,C36)</f>
        <v>9.2233333333333345</v>
      </c>
      <c r="D52" s="69">
        <v>0.81</v>
      </c>
      <c r="E52" s="69">
        <v>447.66666666666703</v>
      </c>
      <c r="F52" s="69">
        <v>461</v>
      </c>
      <c r="G52" s="69">
        <v>7361.6666666666697</v>
      </c>
      <c r="H52" s="69">
        <v>493.33333333333297</v>
      </c>
      <c r="I52" s="69">
        <v>567.66666666666697</v>
      </c>
      <c r="J52" s="69">
        <v>13.8333333333333</v>
      </c>
      <c r="K52" s="69">
        <v>93.8333333333333</v>
      </c>
      <c r="L52" s="69">
        <v>262.16666666666703</v>
      </c>
      <c r="M52" s="69">
        <v>2.93333333333333</v>
      </c>
      <c r="N52" s="69">
        <v>7.8633333333333297</v>
      </c>
      <c r="O52" s="20"/>
      <c r="P52" s="21" t="s">
        <v>1303</v>
      </c>
      <c r="Q52" s="21">
        <v>7.6366666666666703</v>
      </c>
      <c r="R52" s="21">
        <v>176.36066666666699</v>
      </c>
    </row>
    <row r="53" spans="2:18" ht="15.6">
      <c r="B53" s="21" t="s">
        <v>1249</v>
      </c>
      <c r="C53" s="69">
        <f t="shared" ref="C53:C57" si="0">AVERAGE(C4,C20,C37)</f>
        <v>8.9866666666666664</v>
      </c>
      <c r="D53" s="69">
        <v>0.75666666666666604</v>
      </c>
      <c r="E53" s="69">
        <v>442.5</v>
      </c>
      <c r="F53" s="69">
        <v>284.33333333333297</v>
      </c>
      <c r="G53" s="69">
        <v>7034.1666666666697</v>
      </c>
      <c r="H53" s="69">
        <v>356.66666666666703</v>
      </c>
      <c r="I53" s="69">
        <v>1040.3333333333301</v>
      </c>
      <c r="J53" s="69">
        <v>15</v>
      </c>
      <c r="K53" s="69">
        <v>92.3333333333333</v>
      </c>
      <c r="L53" s="69">
        <v>236.166666666667</v>
      </c>
      <c r="M53" s="69">
        <v>2.95</v>
      </c>
      <c r="N53" s="69">
        <v>7.4716666666666702</v>
      </c>
      <c r="O53" s="20"/>
      <c r="P53" s="21" t="s">
        <v>1305</v>
      </c>
      <c r="Q53" s="21">
        <v>7.5733333333333297</v>
      </c>
      <c r="R53" s="21">
        <v>91.505666666666698</v>
      </c>
    </row>
    <row r="54" spans="2:18" ht="15.6">
      <c r="B54" s="21" t="s">
        <v>1249</v>
      </c>
      <c r="C54" s="69">
        <f t="shared" si="0"/>
        <v>8.9166666666666661</v>
      </c>
      <c r="D54" s="69">
        <v>0.73333333333333295</v>
      </c>
      <c r="E54" s="69">
        <v>369.83333333333297</v>
      </c>
      <c r="F54" s="69">
        <v>387</v>
      </c>
      <c r="G54" s="69">
        <v>7320.6666666666697</v>
      </c>
      <c r="H54" s="69">
        <v>405.16666666666703</v>
      </c>
      <c r="I54" s="69">
        <v>733.5</v>
      </c>
      <c r="J54" s="69">
        <v>15.1666666666667</v>
      </c>
      <c r="K54" s="69">
        <v>90.8333333333333</v>
      </c>
      <c r="L54" s="69">
        <v>271</v>
      </c>
      <c r="M54" s="69">
        <v>3.625</v>
      </c>
      <c r="N54" s="69">
        <v>6.9316666666666702</v>
      </c>
      <c r="O54" s="20"/>
      <c r="P54" s="21" t="s">
        <v>1306</v>
      </c>
      <c r="Q54" s="21">
        <v>7.93</v>
      </c>
      <c r="R54" s="21">
        <v>267.8</v>
      </c>
    </row>
    <row r="55" spans="2:18" ht="15.6">
      <c r="B55" s="21" t="s">
        <v>1249</v>
      </c>
      <c r="C55" s="69">
        <f t="shared" si="0"/>
        <v>5.6933333333333325</v>
      </c>
      <c r="D55" s="69">
        <v>0.586666666666667</v>
      </c>
      <c r="E55" s="69">
        <v>269.83333333333297</v>
      </c>
      <c r="F55" s="69">
        <v>55.3333333333333</v>
      </c>
      <c r="G55" s="69">
        <v>4820.6666666666697</v>
      </c>
      <c r="H55" s="69">
        <v>326.16666666666703</v>
      </c>
      <c r="I55" s="69">
        <v>72.1666666666667</v>
      </c>
      <c r="J55" s="69">
        <v>11.1666666666667</v>
      </c>
      <c r="K55" s="69">
        <v>110.166666666667</v>
      </c>
      <c r="L55" s="69">
        <v>243.333333333333</v>
      </c>
      <c r="M55" s="69">
        <v>4.64333333333333</v>
      </c>
      <c r="N55" s="69">
        <v>7.32</v>
      </c>
      <c r="O55" s="20"/>
      <c r="P55" s="21" t="s">
        <v>1307</v>
      </c>
      <c r="Q55" s="21">
        <v>7.9366666666666701</v>
      </c>
      <c r="R55" s="21">
        <v>143.5</v>
      </c>
    </row>
    <row r="56" spans="2:18" ht="15.6">
      <c r="B56" s="21" t="s">
        <v>1249</v>
      </c>
      <c r="C56" s="69">
        <f t="shared" si="0"/>
        <v>7.04</v>
      </c>
      <c r="D56" s="69">
        <v>0.38</v>
      </c>
      <c r="E56" s="69">
        <v>316.33333333333297</v>
      </c>
      <c r="F56" s="69">
        <v>300.83333333333297</v>
      </c>
      <c r="G56" s="69">
        <v>5545.5</v>
      </c>
      <c r="H56" s="69">
        <v>404.16666666666703</v>
      </c>
      <c r="I56" s="69">
        <v>132.666666666667</v>
      </c>
      <c r="J56" s="69">
        <v>10.8333333333333</v>
      </c>
      <c r="K56" s="69">
        <v>122.166666666667</v>
      </c>
      <c r="L56" s="69">
        <v>280</v>
      </c>
      <c r="M56" s="69">
        <v>2.9233333333333298</v>
      </c>
      <c r="N56" s="69">
        <v>7.2816666666666698</v>
      </c>
      <c r="O56" s="20"/>
      <c r="P56" s="21" t="s">
        <v>1308</v>
      </c>
      <c r="Q56" s="21">
        <v>7.6633333333333304</v>
      </c>
      <c r="R56" s="21">
        <v>231.625333333333</v>
      </c>
    </row>
    <row r="57" spans="2:18" ht="15.6">
      <c r="B57" s="21" t="s">
        <v>1249</v>
      </c>
      <c r="C57" s="69">
        <f t="shared" si="0"/>
        <v>5.830000000000001</v>
      </c>
      <c r="D57" s="69">
        <v>0.35</v>
      </c>
      <c r="E57" s="69">
        <v>209</v>
      </c>
      <c r="F57" s="69">
        <v>224.166666666667</v>
      </c>
      <c r="G57" s="69">
        <v>4392.6666666666697</v>
      </c>
      <c r="H57" s="69">
        <v>310.83333333333297</v>
      </c>
      <c r="I57" s="69">
        <v>168.166666666667</v>
      </c>
      <c r="J57" s="69">
        <v>7.3333333333333304</v>
      </c>
      <c r="K57" s="69">
        <v>119.833333333333</v>
      </c>
      <c r="L57" s="69">
        <v>210.833333333333</v>
      </c>
      <c r="M57" s="69">
        <v>2.895</v>
      </c>
      <c r="N57" s="69">
        <v>7.75</v>
      </c>
      <c r="O57" s="20"/>
      <c r="P57" s="21" t="s">
        <v>1309</v>
      </c>
      <c r="Q57" s="21">
        <v>8.0399999999999991</v>
      </c>
      <c r="R57" s="21">
        <v>66.875</v>
      </c>
    </row>
    <row r="58" spans="2:18" ht="15.6">
      <c r="B58" s="21" t="s">
        <v>1249</v>
      </c>
      <c r="C58" s="69">
        <f>AVERAGE(C9,C25,C42)</f>
        <v>6.0133333333333328</v>
      </c>
      <c r="D58" s="69">
        <v>0.32333333333333297</v>
      </c>
      <c r="E58" s="69">
        <v>193.833333333333</v>
      </c>
      <c r="F58" s="69">
        <v>44.5</v>
      </c>
      <c r="G58" s="69">
        <v>4224.3333333333303</v>
      </c>
      <c r="H58" s="69">
        <v>218.666666666667</v>
      </c>
      <c r="I58" s="69">
        <v>116.333333333333</v>
      </c>
      <c r="J58" s="69">
        <v>9</v>
      </c>
      <c r="K58" s="69">
        <v>118</v>
      </c>
      <c r="L58" s="69">
        <v>226.5</v>
      </c>
      <c r="M58" s="69">
        <v>4.3683333333333296</v>
      </c>
      <c r="N58" s="69">
        <v>6.9733333333333301</v>
      </c>
      <c r="O58" s="20"/>
      <c r="P58" s="21"/>
      <c r="Q58" s="21"/>
      <c r="R58" s="21"/>
    </row>
    <row r="59" spans="2:18" ht="15.6">
      <c r="B59" s="21" t="s">
        <v>1249</v>
      </c>
      <c r="C59" s="69">
        <f>AVERAGE(C10,C26,C43)</f>
        <v>6.9749999999999996</v>
      </c>
      <c r="D59" s="69"/>
      <c r="E59" s="69">
        <v>151.5</v>
      </c>
      <c r="F59" s="69">
        <v>55.1666666666667</v>
      </c>
      <c r="G59" s="69">
        <v>4277.8333333333303</v>
      </c>
      <c r="H59" s="69">
        <v>208.833333333333</v>
      </c>
      <c r="I59" s="69">
        <v>106.666666666667</v>
      </c>
      <c r="J59" s="69">
        <v>6.3333333333333304</v>
      </c>
      <c r="K59" s="69">
        <v>121.333333333333</v>
      </c>
      <c r="L59" s="69">
        <v>211.333333333333</v>
      </c>
      <c r="M59" s="69">
        <v>2.8183333333333298</v>
      </c>
      <c r="N59" s="69">
        <v>7.4666666666666703</v>
      </c>
      <c r="O59" s="20"/>
      <c r="P59" s="21"/>
      <c r="Q59" s="21"/>
      <c r="R59" s="21"/>
    </row>
    <row r="60" spans="2:18" ht="15.6">
      <c r="B60" s="21"/>
      <c r="C60" s="70">
        <f>AVERAGE(C52:C59)</f>
        <v>7.3347916666666668</v>
      </c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20"/>
      <c r="P60" s="21"/>
      <c r="Q60" s="21"/>
      <c r="R60" s="21"/>
    </row>
    <row r="61" spans="2:18" ht="15.6">
      <c r="B61" s="22" t="s">
        <v>556</v>
      </c>
      <c r="C61" s="71">
        <f>AVERAGE((C12,C28,C45))</f>
        <v>1.8633333333333333</v>
      </c>
      <c r="D61" s="71">
        <v>0.14333333333333301</v>
      </c>
      <c r="E61" s="71">
        <v>9.5</v>
      </c>
      <c r="F61" s="71">
        <v>30.1666666666667</v>
      </c>
      <c r="G61" s="71">
        <v>495</v>
      </c>
      <c r="H61" s="71">
        <v>98.3333333333333</v>
      </c>
      <c r="I61" s="71">
        <v>19.3333333333333</v>
      </c>
      <c r="J61" s="71">
        <v>4.1666666666666696</v>
      </c>
      <c r="K61" s="71">
        <v>70.5</v>
      </c>
      <c r="L61" s="71">
        <v>172.5</v>
      </c>
      <c r="M61" s="71">
        <v>1.385</v>
      </c>
      <c r="N61" s="71">
        <v>4.82</v>
      </c>
      <c r="O61" s="20"/>
      <c r="P61" s="22" t="s">
        <v>1311</v>
      </c>
      <c r="Q61" s="22">
        <v>5.56</v>
      </c>
      <c r="R61" s="22">
        <v>41.274999999999999</v>
      </c>
    </row>
    <row r="62" spans="2:18" ht="15.6">
      <c r="B62" s="22" t="s">
        <v>556</v>
      </c>
      <c r="C62" s="71">
        <f>AVERAGE((C13,C29,C46))</f>
        <v>2.0233333333333334</v>
      </c>
      <c r="D62" s="71">
        <v>0.16666666666666699</v>
      </c>
      <c r="E62" s="71">
        <v>9.1666666666666696</v>
      </c>
      <c r="F62" s="71">
        <v>59.3333333333333</v>
      </c>
      <c r="G62" s="71">
        <v>542.66666666666697</v>
      </c>
      <c r="H62" s="71">
        <v>154</v>
      </c>
      <c r="I62" s="71">
        <v>23.5</v>
      </c>
      <c r="J62" s="71">
        <v>2.3333333333333299</v>
      </c>
      <c r="K62" s="71">
        <v>77.1666666666667</v>
      </c>
      <c r="L62" s="71">
        <v>164.666666666667</v>
      </c>
      <c r="M62" s="71">
        <v>1.355</v>
      </c>
      <c r="N62" s="71">
        <v>4.7083333333333304</v>
      </c>
      <c r="O62" s="20"/>
      <c r="P62" s="22" t="s">
        <v>1330</v>
      </c>
      <c r="Q62" s="22">
        <v>5.9249999999999998</v>
      </c>
      <c r="R62" s="22">
        <v>45.97</v>
      </c>
    </row>
    <row r="63" spans="2:18" ht="15.6">
      <c r="B63" s="22" t="s">
        <v>556</v>
      </c>
      <c r="C63" s="71">
        <f>AVERAGE((C14,C30,C47))</f>
        <v>1.5733333333333333</v>
      </c>
      <c r="D63" s="71">
        <v>0.146666666666667</v>
      </c>
      <c r="E63" s="71">
        <v>11.6666666666667</v>
      </c>
      <c r="F63" s="71">
        <v>44.8333333333333</v>
      </c>
      <c r="G63" s="71">
        <v>591.16666666666697</v>
      </c>
      <c r="H63" s="71">
        <v>125.333333333333</v>
      </c>
      <c r="I63" s="71">
        <v>20.8333333333333</v>
      </c>
      <c r="J63" s="71">
        <v>2.3333333333333299</v>
      </c>
      <c r="K63" s="71">
        <v>67.3333333333333</v>
      </c>
      <c r="L63" s="71">
        <v>196.166666666667</v>
      </c>
      <c r="M63" s="71">
        <v>1.36333333333333</v>
      </c>
      <c r="N63" s="71">
        <v>5.4133333333333304</v>
      </c>
      <c r="O63" s="20"/>
      <c r="P63" s="22" t="s">
        <v>1313</v>
      </c>
      <c r="Q63" s="22">
        <v>6.2366666666666699</v>
      </c>
      <c r="R63" s="22">
        <v>44.99</v>
      </c>
    </row>
    <row r="64" spans="2:18" ht="15.6">
      <c r="B64" s="22" t="s">
        <v>556</v>
      </c>
      <c r="C64" s="71">
        <f>AVERAGE((C15,C31,C48))</f>
        <v>2.0166666666666671</v>
      </c>
      <c r="D64" s="71">
        <v>0.18</v>
      </c>
      <c r="E64" s="71">
        <v>27.5</v>
      </c>
      <c r="F64" s="71">
        <v>44.8333333333333</v>
      </c>
      <c r="G64" s="71">
        <v>448.83333333333297</v>
      </c>
      <c r="H64" s="71">
        <v>57.5</v>
      </c>
      <c r="I64" s="71">
        <v>22.5</v>
      </c>
      <c r="J64" s="71">
        <v>2.6666666666666701</v>
      </c>
      <c r="K64" s="71">
        <v>174.666666666667</v>
      </c>
      <c r="L64" s="71">
        <v>167.166666666667</v>
      </c>
      <c r="M64" s="71">
        <v>1.57833333333333</v>
      </c>
      <c r="N64" s="71">
        <v>4.2733333333333299</v>
      </c>
      <c r="O64" s="20"/>
      <c r="P64" s="22" t="s">
        <v>1315</v>
      </c>
      <c r="Q64" s="22">
        <v>5.5566666666666702</v>
      </c>
      <c r="R64" s="22">
        <v>44.293333333333301</v>
      </c>
    </row>
    <row r="65" spans="2:18" ht="15.6">
      <c r="B65" s="22" t="s">
        <v>556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0"/>
      <c r="P65" s="22" t="s">
        <v>1317</v>
      </c>
      <c r="Q65" s="22">
        <v>6.0066666666666704</v>
      </c>
      <c r="R65" s="22">
        <v>42.51</v>
      </c>
    </row>
    <row r="66" spans="2:18" ht="15.6">
      <c r="C66" s="24">
        <f>AVERAGE(C61:C64)</f>
        <v>1.8691666666666666</v>
      </c>
    </row>
    <row r="70" spans="2:18">
      <c r="B70" s="25"/>
      <c r="C70" s="25"/>
      <c r="D70" s="25"/>
      <c r="E70" s="25"/>
    </row>
    <row r="71" spans="2:18">
      <c r="B71" s="25"/>
      <c r="C71" s="25"/>
      <c r="D71" s="25"/>
      <c r="E71" s="25"/>
    </row>
    <row r="72" spans="2:18">
      <c r="B72" s="25"/>
      <c r="C72" s="25"/>
      <c r="D72" s="25"/>
      <c r="E72" s="25"/>
    </row>
    <row r="73" spans="2:18">
      <c r="B73" s="25"/>
      <c r="C73" s="25"/>
      <c r="D73" s="25"/>
      <c r="E73" s="25"/>
    </row>
    <row r="74" spans="2:18">
      <c r="B74" s="25"/>
      <c r="C74" s="25"/>
      <c r="D74" s="25"/>
      <c r="E74" s="25"/>
    </row>
    <row r="75" spans="2:18">
      <c r="B75" s="25"/>
      <c r="C75" s="25"/>
      <c r="D75" s="25"/>
      <c r="E75" s="25"/>
    </row>
    <row r="76" spans="2:18">
      <c r="B76" s="25"/>
      <c r="C76" s="25"/>
      <c r="D76" s="25"/>
      <c r="E76" s="25"/>
    </row>
    <row r="77" spans="2:18">
      <c r="B77" s="25"/>
      <c r="C77" s="25"/>
      <c r="D77" s="25"/>
      <c r="E77" s="25"/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61"/>
  <sheetViews>
    <sheetView topLeftCell="A28" workbookViewId="0">
      <selection activeCell="K38" sqref="K38"/>
    </sheetView>
  </sheetViews>
  <sheetFormatPr defaultColWidth="9" defaultRowHeight="14.4"/>
  <cols>
    <col min="1" max="1" width="12.88671875" customWidth="1"/>
    <col min="5" max="5" width="9" style="87"/>
    <col min="6" max="6" width="12.6640625" customWidth="1"/>
    <col min="7" max="7" width="9" style="88"/>
    <col min="8" max="8" width="9" style="95"/>
    <col min="9" max="9" width="11.88671875" style="88" customWidth="1"/>
    <col min="15" max="15" width="13.77734375" customWidth="1"/>
    <col min="19" max="19" width="9" style="87"/>
    <col min="20" max="20" width="11.21875" customWidth="1"/>
    <col min="22" max="22" width="9" style="72"/>
    <col min="23" max="23" width="10.21875" customWidth="1"/>
  </cols>
  <sheetData>
    <row r="1" spans="1:39">
      <c r="A1" t="s">
        <v>1253</v>
      </c>
      <c r="F1" t="s">
        <v>1253</v>
      </c>
      <c r="I1" t="s">
        <v>1253</v>
      </c>
      <c r="O1" t="s">
        <v>1253</v>
      </c>
      <c r="T1" t="s">
        <v>1253</v>
      </c>
      <c r="W1" t="s">
        <v>1253</v>
      </c>
      <c r="Y1" s="123"/>
      <c r="Z1" s="72"/>
      <c r="AA1" s="72"/>
      <c r="AB1" s="72"/>
    </row>
    <row r="2" spans="1:39">
      <c r="A2" t="s">
        <v>0</v>
      </c>
      <c r="F2" t="s">
        <v>0</v>
      </c>
      <c r="I2" t="s">
        <v>0</v>
      </c>
      <c r="J2" t="s">
        <v>1248</v>
      </c>
      <c r="O2" s="18" t="s">
        <v>136</v>
      </c>
      <c r="T2" s="18" t="s">
        <v>136</v>
      </c>
      <c r="W2" s="18" t="s">
        <v>136</v>
      </c>
      <c r="X2" t="s">
        <v>1248</v>
      </c>
      <c r="Y2" s="123"/>
      <c r="Z2" s="72"/>
      <c r="AA2" s="72"/>
      <c r="AB2" s="72"/>
      <c r="AC2" s="78"/>
      <c r="AD2" s="72"/>
      <c r="AE2" s="72"/>
      <c r="AF2" s="72"/>
      <c r="AG2" s="72"/>
      <c r="AH2" s="72"/>
      <c r="AI2" s="72"/>
      <c r="AJ2" s="72"/>
      <c r="AK2" s="72"/>
      <c r="AL2" s="72"/>
      <c r="AM2" s="72"/>
    </row>
    <row r="3" spans="1:39" ht="15.6">
      <c r="A3" s="5"/>
      <c r="B3" s="5" t="s">
        <v>16</v>
      </c>
      <c r="C3" s="5" t="s">
        <v>17</v>
      </c>
      <c r="D3" s="81" t="s">
        <v>18</v>
      </c>
      <c r="E3" s="37"/>
      <c r="F3" s="84"/>
      <c r="G3" s="89" t="s">
        <v>19</v>
      </c>
      <c r="H3" s="96"/>
      <c r="I3" s="93"/>
      <c r="J3" s="81" t="s">
        <v>20</v>
      </c>
      <c r="K3" s="79"/>
      <c r="L3" s="79"/>
      <c r="M3" s="79"/>
      <c r="O3" s="5"/>
      <c r="P3" s="5" t="s">
        <v>16</v>
      </c>
      <c r="Q3" s="5" t="s">
        <v>17</v>
      </c>
      <c r="R3" s="81" t="s">
        <v>18</v>
      </c>
      <c r="S3" s="37"/>
      <c r="T3" s="84"/>
      <c r="U3" s="5" t="s">
        <v>19</v>
      </c>
      <c r="V3" s="37"/>
      <c r="W3" s="5"/>
      <c r="X3" s="81" t="s">
        <v>20</v>
      </c>
      <c r="Y3" s="115"/>
      <c r="Z3" s="79"/>
      <c r="AA3" s="79"/>
      <c r="AB3" s="72"/>
      <c r="AC3" s="79"/>
      <c r="AD3" s="79"/>
      <c r="AE3" s="79"/>
      <c r="AF3" s="79"/>
      <c r="AG3" s="79"/>
      <c r="AH3" s="79"/>
      <c r="AI3" s="79"/>
      <c r="AJ3" s="79"/>
      <c r="AK3" s="79"/>
      <c r="AL3" s="72"/>
      <c r="AM3" s="72"/>
    </row>
    <row r="4" spans="1:39" ht="15.6">
      <c r="A4" s="8" t="s">
        <v>1487</v>
      </c>
      <c r="B4" s="16">
        <v>27.87</v>
      </c>
      <c r="C4" s="16">
        <v>11.45</v>
      </c>
      <c r="D4" s="82">
        <v>60.67</v>
      </c>
      <c r="E4" s="37"/>
      <c r="F4" s="85" t="s">
        <v>1387</v>
      </c>
      <c r="G4" s="90">
        <v>58.383233532934199</v>
      </c>
      <c r="H4" s="97"/>
      <c r="I4" s="108" t="s">
        <v>1426</v>
      </c>
      <c r="J4" s="107">
        <v>0.186</v>
      </c>
      <c r="K4" s="118"/>
      <c r="L4" s="118"/>
      <c r="M4" s="118"/>
      <c r="O4" s="8" t="s">
        <v>1487</v>
      </c>
      <c r="P4" s="16">
        <v>13.31</v>
      </c>
      <c r="Q4" s="16">
        <v>19.489999999999998</v>
      </c>
      <c r="R4" s="82">
        <v>67.22</v>
      </c>
      <c r="S4" s="37"/>
      <c r="T4" s="85" t="s">
        <v>1387</v>
      </c>
      <c r="U4" s="8">
        <v>47.569444444444699</v>
      </c>
      <c r="V4" s="101"/>
      <c r="W4" s="108" t="s">
        <v>1426</v>
      </c>
      <c r="X4" s="107">
        <v>1.4E-2</v>
      </c>
      <c r="Y4" s="116"/>
      <c r="Z4" s="117"/>
      <c r="AA4" s="117"/>
      <c r="AB4" s="72"/>
      <c r="AC4" s="79"/>
      <c r="AD4" s="79"/>
      <c r="AE4" s="79"/>
      <c r="AF4" s="79"/>
      <c r="AG4" s="79"/>
      <c r="AH4" s="79"/>
      <c r="AI4" s="80"/>
      <c r="AJ4" s="79"/>
      <c r="AK4" s="79"/>
      <c r="AL4" s="72"/>
      <c r="AM4" s="72"/>
    </row>
    <row r="5" spans="1:39" ht="15.6">
      <c r="A5" s="8" t="s">
        <v>1488</v>
      </c>
      <c r="B5" s="16"/>
      <c r="C5" s="16"/>
      <c r="D5" s="82"/>
      <c r="E5" s="37"/>
      <c r="F5" s="85" t="s">
        <v>1403</v>
      </c>
      <c r="G5" s="90">
        <v>59.259259259261</v>
      </c>
      <c r="H5" s="97"/>
      <c r="I5" s="108" t="s">
        <v>1320</v>
      </c>
      <c r="J5" s="107">
        <v>0.03</v>
      </c>
      <c r="K5" s="118"/>
      <c r="L5" s="118"/>
      <c r="M5" s="118"/>
      <c r="O5" s="8" t="s">
        <v>1488</v>
      </c>
      <c r="P5" s="16"/>
      <c r="Q5" s="16"/>
      <c r="R5" s="82"/>
      <c r="S5" s="37"/>
      <c r="T5" s="85" t="s">
        <v>1403</v>
      </c>
      <c r="U5" s="8">
        <v>86.315789473681903</v>
      </c>
      <c r="V5" s="101"/>
      <c r="W5" s="108" t="s">
        <v>1320</v>
      </c>
      <c r="X5" s="107">
        <v>3.6999999999999998E-2</v>
      </c>
      <c r="Y5" s="116"/>
      <c r="Z5" s="117"/>
      <c r="AA5" s="117"/>
      <c r="AB5" s="72"/>
      <c r="AC5" s="79"/>
      <c r="AD5" s="79"/>
      <c r="AE5" s="79"/>
      <c r="AF5" s="79"/>
      <c r="AG5" s="79"/>
      <c r="AH5" s="79"/>
      <c r="AI5" s="79"/>
      <c r="AJ5" s="79"/>
      <c r="AK5" s="79"/>
      <c r="AL5" s="72"/>
      <c r="AM5" s="72"/>
    </row>
    <row r="6" spans="1:39" ht="15.6">
      <c r="A6" s="8" t="s">
        <v>1489</v>
      </c>
      <c r="B6" s="16">
        <v>36.57</v>
      </c>
      <c r="C6" s="16">
        <v>8.61</v>
      </c>
      <c r="D6" s="82">
        <v>54.88</v>
      </c>
      <c r="E6" s="37"/>
      <c r="F6" s="85" t="s">
        <v>1404</v>
      </c>
      <c r="G6" s="90">
        <v>39.8230088495567</v>
      </c>
      <c r="H6" s="97"/>
      <c r="I6" s="108" t="s">
        <v>1322</v>
      </c>
      <c r="J6" s="107">
        <v>2.8000000000000001E-2</v>
      </c>
      <c r="K6" s="118"/>
      <c r="L6" s="118"/>
      <c r="M6" s="118"/>
      <c r="O6" s="8" t="s">
        <v>1489</v>
      </c>
      <c r="P6" s="16">
        <v>19.07</v>
      </c>
      <c r="Q6" s="16">
        <v>12.73</v>
      </c>
      <c r="R6" s="82">
        <v>68.14</v>
      </c>
      <c r="S6" s="37"/>
      <c r="T6" s="85" t="s">
        <v>1404</v>
      </c>
      <c r="U6" s="8">
        <v>46.451612903226199</v>
      </c>
      <c r="V6" s="101"/>
      <c r="W6" s="108" t="s">
        <v>1322</v>
      </c>
      <c r="X6" s="107">
        <v>2.3E-2</v>
      </c>
      <c r="Y6" s="116"/>
      <c r="Z6" s="117"/>
      <c r="AA6" s="117"/>
      <c r="AB6" s="72"/>
      <c r="AC6" s="79"/>
      <c r="AD6" s="79"/>
      <c r="AE6" s="79"/>
      <c r="AF6" s="79"/>
      <c r="AG6" s="79"/>
      <c r="AH6" s="79"/>
      <c r="AI6" s="79"/>
      <c r="AJ6" s="79"/>
      <c r="AK6" s="79"/>
      <c r="AL6" s="72"/>
      <c r="AM6" s="72"/>
    </row>
    <row r="7" spans="1:39" ht="15.6">
      <c r="A7" s="8" t="s">
        <v>1490</v>
      </c>
      <c r="B7" s="16">
        <v>31.56</v>
      </c>
      <c r="C7" s="16">
        <v>10.37</v>
      </c>
      <c r="D7" s="82">
        <v>58.12</v>
      </c>
      <c r="E7" s="37"/>
      <c r="F7" s="85" t="s">
        <v>1384</v>
      </c>
      <c r="G7" s="90">
        <v>47.252747252747398</v>
      </c>
      <c r="H7" s="97"/>
      <c r="I7" s="108" t="s">
        <v>1427</v>
      </c>
      <c r="J7" s="107">
        <v>6.8000000000000005E-2</v>
      </c>
      <c r="K7" s="118"/>
      <c r="L7" s="118"/>
      <c r="M7" s="118"/>
      <c r="O7" s="8" t="s">
        <v>1490</v>
      </c>
      <c r="P7" s="16"/>
      <c r="Q7" s="16"/>
      <c r="R7" s="82"/>
      <c r="S7" s="37"/>
      <c r="T7" s="85" t="s">
        <v>1384</v>
      </c>
      <c r="U7" s="8">
        <v>69.496021220159093</v>
      </c>
      <c r="V7" s="101"/>
      <c r="W7" s="108" t="s">
        <v>1427</v>
      </c>
      <c r="X7" s="107">
        <v>2.5999999999999999E-2</v>
      </c>
      <c r="Y7" s="116"/>
      <c r="Z7" s="117"/>
      <c r="AA7" s="117"/>
      <c r="AB7" s="72"/>
      <c r="AC7" s="79"/>
      <c r="AD7" s="79"/>
      <c r="AE7" s="79"/>
      <c r="AF7" s="79"/>
      <c r="AG7" s="79"/>
      <c r="AH7" s="79"/>
      <c r="AI7" s="79"/>
      <c r="AJ7" s="79"/>
      <c r="AK7" s="79"/>
      <c r="AL7" s="72"/>
      <c r="AM7" s="72"/>
    </row>
    <row r="8" spans="1:39" ht="15.6">
      <c r="A8" s="8" t="s">
        <v>1491</v>
      </c>
      <c r="B8" s="16">
        <v>36.700000000000003</v>
      </c>
      <c r="C8" s="16">
        <v>10.220000000000001</v>
      </c>
      <c r="D8" s="82">
        <v>53.06</v>
      </c>
      <c r="E8" s="37"/>
      <c r="F8" s="85" t="s">
        <v>1386</v>
      </c>
      <c r="G8" s="90">
        <v>72.555205047318395</v>
      </c>
      <c r="H8" s="97"/>
      <c r="I8" s="108" t="s">
        <v>1428</v>
      </c>
      <c r="J8" s="107">
        <v>2.1999999999999999E-2</v>
      </c>
      <c r="K8" s="118"/>
      <c r="L8" s="118"/>
      <c r="M8" s="118"/>
      <c r="O8" s="8" t="s">
        <v>1491</v>
      </c>
      <c r="P8" s="16">
        <v>19.96</v>
      </c>
      <c r="Q8" s="16">
        <v>13.16</v>
      </c>
      <c r="R8" s="82">
        <v>66.84</v>
      </c>
      <c r="S8" s="37"/>
      <c r="T8" s="85" t="s">
        <v>1386</v>
      </c>
      <c r="U8" s="8">
        <v>68.802228412256198</v>
      </c>
      <c r="V8" s="101"/>
      <c r="W8" s="108" t="s">
        <v>1428</v>
      </c>
      <c r="X8" s="107">
        <v>1.7000000000000001E-2</v>
      </c>
      <c r="Y8" s="116"/>
      <c r="Z8" s="117"/>
      <c r="AA8" s="117"/>
      <c r="AB8" s="72"/>
      <c r="AC8" s="79"/>
      <c r="AD8" s="79"/>
      <c r="AE8" s="79"/>
      <c r="AF8" s="79"/>
      <c r="AG8" s="79"/>
      <c r="AH8" s="79"/>
      <c r="AI8" s="79"/>
      <c r="AJ8" s="79"/>
      <c r="AK8" s="79"/>
      <c r="AL8" s="72"/>
      <c r="AM8" s="72"/>
    </row>
    <row r="9" spans="1:39" ht="15.6">
      <c r="A9" s="8" t="s">
        <v>1492</v>
      </c>
      <c r="B9" s="16">
        <v>33.58</v>
      </c>
      <c r="C9" s="16">
        <v>9.4600000000000009</v>
      </c>
      <c r="D9" s="82">
        <v>56.93</v>
      </c>
      <c r="E9" s="37"/>
      <c r="F9" s="85" t="s">
        <v>1325</v>
      </c>
      <c r="G9" s="90">
        <v>54.421768707482798</v>
      </c>
      <c r="H9" s="97"/>
      <c r="I9" s="108" t="s">
        <v>1325</v>
      </c>
      <c r="J9" s="107">
        <v>5.8000000000000003E-2</v>
      </c>
      <c r="K9" s="80"/>
      <c r="L9" s="80"/>
      <c r="M9" s="117"/>
      <c r="O9" s="8" t="s">
        <v>1492</v>
      </c>
      <c r="P9" s="16"/>
      <c r="Q9" s="16"/>
      <c r="R9" s="82"/>
      <c r="S9" s="37"/>
      <c r="T9" s="85" t="s">
        <v>1325</v>
      </c>
      <c r="U9" s="8">
        <v>85.835694050991506</v>
      </c>
      <c r="V9" s="101"/>
      <c r="W9" s="108" t="s">
        <v>1325</v>
      </c>
      <c r="X9" s="107">
        <v>1E-3</v>
      </c>
      <c r="Y9" s="116"/>
      <c r="Z9" s="117"/>
      <c r="AA9" s="117"/>
      <c r="AB9" s="72"/>
      <c r="AC9" s="79"/>
      <c r="AD9" s="79"/>
      <c r="AE9" s="79"/>
      <c r="AF9" s="79"/>
      <c r="AG9" s="79"/>
      <c r="AH9" s="79"/>
      <c r="AI9" s="79"/>
      <c r="AJ9" s="79"/>
      <c r="AK9" s="79"/>
      <c r="AL9" s="72"/>
      <c r="AM9" s="72"/>
    </row>
    <row r="10" spans="1:39" ht="15.6">
      <c r="A10" s="8" t="s">
        <v>1323</v>
      </c>
      <c r="B10" s="16"/>
      <c r="C10" s="16"/>
      <c r="D10" s="82"/>
      <c r="E10" s="37"/>
      <c r="F10" s="85" t="s">
        <v>1379</v>
      </c>
      <c r="G10" s="90">
        <v>68.012422360248394</v>
      </c>
      <c r="H10" s="97"/>
      <c r="I10" s="108" t="s">
        <v>1432</v>
      </c>
      <c r="J10" s="107">
        <v>3.2000000000000001E-2</v>
      </c>
      <c r="K10" s="80"/>
      <c r="L10" s="80"/>
      <c r="M10" s="117"/>
      <c r="O10" s="8" t="s">
        <v>1323</v>
      </c>
      <c r="P10" s="16"/>
      <c r="Q10" s="16"/>
      <c r="R10" s="82"/>
      <c r="S10" s="37"/>
      <c r="T10" s="85" t="s">
        <v>1379</v>
      </c>
      <c r="U10" s="8">
        <v>40.108892921960098</v>
      </c>
      <c r="V10" s="101"/>
      <c r="W10" s="108" t="s">
        <v>1432</v>
      </c>
      <c r="X10" s="107">
        <v>9.9000000000000005E-2</v>
      </c>
      <c r="Y10" s="116"/>
      <c r="Z10" s="117"/>
      <c r="AA10" s="117"/>
      <c r="AB10" s="72"/>
      <c r="AC10" s="79"/>
      <c r="AD10" s="79"/>
      <c r="AE10" s="79"/>
      <c r="AF10" s="79"/>
      <c r="AG10" s="79"/>
      <c r="AH10" s="79"/>
      <c r="AI10" s="79"/>
      <c r="AJ10" s="79"/>
      <c r="AK10" s="79"/>
      <c r="AL10" s="72"/>
      <c r="AM10" s="72"/>
    </row>
    <row r="11" spans="1:39" ht="15.6">
      <c r="A11" s="8" t="s">
        <v>1493</v>
      </c>
      <c r="B11" s="16">
        <v>22.73</v>
      </c>
      <c r="C11" s="16">
        <v>12.42</v>
      </c>
      <c r="D11" s="82">
        <v>64.87</v>
      </c>
      <c r="E11" s="37"/>
      <c r="F11" s="85" t="s">
        <v>1405</v>
      </c>
      <c r="G11" s="90">
        <v>44.897959183673699</v>
      </c>
      <c r="H11" s="97"/>
      <c r="I11" s="108" t="s">
        <v>1324</v>
      </c>
      <c r="J11" s="107">
        <v>2.8000000000000001E-2</v>
      </c>
      <c r="K11" s="80"/>
      <c r="L11" s="80"/>
      <c r="M11" s="117"/>
      <c r="O11" s="8" t="s">
        <v>1493</v>
      </c>
      <c r="P11" s="16">
        <v>17.48</v>
      </c>
      <c r="Q11" s="16">
        <v>12.83</v>
      </c>
      <c r="R11" s="82">
        <v>69.680000000000007</v>
      </c>
      <c r="S11" s="37"/>
      <c r="T11" s="85" t="s">
        <v>1405</v>
      </c>
      <c r="U11" s="8">
        <v>43.1952662721895</v>
      </c>
      <c r="V11" s="101"/>
      <c r="W11" s="108" t="s">
        <v>1324</v>
      </c>
      <c r="X11" s="107">
        <v>4.0000000000000001E-3</v>
      </c>
      <c r="Y11" s="116"/>
      <c r="Z11" s="117"/>
      <c r="AA11" s="117"/>
      <c r="AB11" s="72"/>
      <c r="AC11" s="79"/>
      <c r="AD11" s="79"/>
      <c r="AE11" s="79"/>
      <c r="AF11" s="79"/>
      <c r="AG11" s="79"/>
      <c r="AH11" s="79"/>
      <c r="AI11" s="79"/>
      <c r="AJ11" s="79"/>
      <c r="AK11" s="79"/>
      <c r="AL11" s="72"/>
      <c r="AM11" s="72"/>
    </row>
    <row r="12" spans="1:39" ht="15.6">
      <c r="A12" s="8" t="s">
        <v>1494</v>
      </c>
      <c r="B12" s="16">
        <v>27.01</v>
      </c>
      <c r="C12" s="16">
        <v>10.91</v>
      </c>
      <c r="D12" s="82">
        <v>62.08</v>
      </c>
      <c r="E12" s="37"/>
      <c r="F12" s="85" t="s">
        <v>1407</v>
      </c>
      <c r="G12" s="90">
        <v>59.259259259261299</v>
      </c>
      <c r="H12" s="97"/>
      <c r="I12" s="108" t="s">
        <v>1430</v>
      </c>
      <c r="J12" s="107">
        <v>1.2999999999999999E-2</v>
      </c>
      <c r="K12" s="80"/>
      <c r="L12" s="80"/>
      <c r="M12" s="117"/>
      <c r="O12" s="8" t="s">
        <v>1494</v>
      </c>
      <c r="P12" s="16"/>
      <c r="Q12" s="16"/>
      <c r="R12" s="82"/>
      <c r="S12" s="37"/>
      <c r="T12" s="85" t="s">
        <v>1407</v>
      </c>
      <c r="U12" s="8">
        <v>39.716312056737799</v>
      </c>
      <c r="V12" s="101"/>
      <c r="W12" s="108" t="s">
        <v>1430</v>
      </c>
      <c r="X12" s="107">
        <v>1.0999999999999999E-2</v>
      </c>
      <c r="Y12" s="116"/>
      <c r="Z12" s="117"/>
      <c r="AA12" s="117"/>
      <c r="AB12" s="72"/>
      <c r="AC12" s="79"/>
      <c r="AD12" s="79"/>
      <c r="AE12" s="79"/>
      <c r="AF12" s="79"/>
      <c r="AG12" s="79"/>
      <c r="AH12" s="79"/>
      <c r="AI12" s="79"/>
      <c r="AJ12" s="79"/>
      <c r="AK12" s="79"/>
      <c r="AL12" s="72"/>
      <c r="AM12" s="72"/>
    </row>
    <row r="13" spans="1:39" ht="15.6">
      <c r="A13" s="8" t="s">
        <v>1429</v>
      </c>
      <c r="B13" s="16"/>
      <c r="C13" s="16"/>
      <c r="D13" s="82"/>
      <c r="E13" s="37"/>
      <c r="F13" s="85" t="s">
        <v>1304</v>
      </c>
      <c r="G13" s="90">
        <v>77.142857142857295</v>
      </c>
      <c r="H13" s="97"/>
      <c r="I13" s="108" t="s">
        <v>1433</v>
      </c>
      <c r="J13" s="107">
        <v>5.1999999999999998E-2</v>
      </c>
      <c r="K13" s="80"/>
      <c r="L13" s="80"/>
      <c r="M13" s="117"/>
      <c r="O13" s="8" t="s">
        <v>1429</v>
      </c>
      <c r="P13" s="16">
        <v>42.73</v>
      </c>
      <c r="Q13" s="16">
        <v>8.32</v>
      </c>
      <c r="R13" s="82">
        <v>48.92</v>
      </c>
      <c r="S13" s="37"/>
      <c r="T13" s="85" t="s">
        <v>1304</v>
      </c>
      <c r="U13" s="8">
        <v>42.253521126759701</v>
      </c>
      <c r="V13" s="101"/>
      <c r="W13" s="108" t="s">
        <v>1433</v>
      </c>
      <c r="X13" s="107">
        <v>1.2999999999999999E-2</v>
      </c>
      <c r="Y13" s="116"/>
      <c r="Z13" s="117"/>
      <c r="AA13" s="117"/>
      <c r="AB13" s="72"/>
      <c r="AC13" s="79"/>
      <c r="AD13" s="79"/>
      <c r="AE13" s="79"/>
      <c r="AF13" s="79"/>
      <c r="AG13" s="79"/>
      <c r="AH13" s="79"/>
      <c r="AI13" s="79"/>
      <c r="AJ13" s="79"/>
      <c r="AK13" s="79"/>
      <c r="AL13" s="72"/>
      <c r="AM13" s="72"/>
    </row>
    <row r="14" spans="1:39" ht="15.6">
      <c r="A14" s="8" t="s">
        <v>1495</v>
      </c>
      <c r="B14" s="16">
        <v>27.76</v>
      </c>
      <c r="C14" s="16">
        <v>11.91</v>
      </c>
      <c r="D14" s="82">
        <v>60.32</v>
      </c>
      <c r="E14" s="37"/>
      <c r="F14" s="85" t="s">
        <v>1374</v>
      </c>
      <c r="G14" s="90">
        <v>89.641434262948493</v>
      </c>
      <c r="H14" s="97"/>
      <c r="I14" s="108" t="s">
        <v>1435</v>
      </c>
      <c r="J14" s="107">
        <v>1.2E-2</v>
      </c>
      <c r="K14" s="80"/>
      <c r="L14" s="80"/>
      <c r="M14" s="117"/>
      <c r="O14" s="8" t="s">
        <v>1495</v>
      </c>
      <c r="P14" s="16">
        <v>27.02</v>
      </c>
      <c r="Q14" s="16">
        <v>10.27</v>
      </c>
      <c r="R14" s="82">
        <v>62.68</v>
      </c>
      <c r="S14" s="37"/>
      <c r="T14" s="85" t="s">
        <v>1374</v>
      </c>
      <c r="U14" s="8">
        <v>81.222707423580403</v>
      </c>
      <c r="V14" s="101"/>
      <c r="W14" s="108" t="s">
        <v>1435</v>
      </c>
      <c r="X14" s="107">
        <v>1E-3</v>
      </c>
      <c r="Y14" s="116"/>
      <c r="Z14" s="117"/>
      <c r="AA14" s="117"/>
      <c r="AB14" s="72"/>
      <c r="AC14" s="79"/>
      <c r="AD14" s="79"/>
      <c r="AE14" s="79"/>
      <c r="AF14" s="79"/>
      <c r="AG14" s="79"/>
      <c r="AH14" s="79"/>
      <c r="AI14" s="79"/>
      <c r="AJ14" s="79"/>
      <c r="AK14" s="79"/>
      <c r="AL14" s="72"/>
      <c r="AM14" s="72"/>
    </row>
    <row r="15" spans="1:39" ht="15.6">
      <c r="A15" s="8" t="s">
        <v>1434</v>
      </c>
      <c r="B15" s="16"/>
      <c r="C15" s="16"/>
      <c r="D15" s="82"/>
      <c r="E15" s="37"/>
      <c r="F15" s="85" t="s">
        <v>1376</v>
      </c>
      <c r="G15" s="90">
        <v>89.895470383275594</v>
      </c>
      <c r="H15" s="97"/>
      <c r="I15" s="108" t="s">
        <v>1436</v>
      </c>
      <c r="J15" s="107">
        <v>8.1000000000000003E-2</v>
      </c>
      <c r="K15" s="80"/>
      <c r="L15" s="80"/>
      <c r="M15" s="117"/>
      <c r="O15" s="8" t="s">
        <v>1434</v>
      </c>
      <c r="P15" s="16">
        <v>31.26</v>
      </c>
      <c r="Q15" s="16">
        <v>10.82</v>
      </c>
      <c r="R15" s="82">
        <v>57.91</v>
      </c>
      <c r="S15" s="37"/>
      <c r="T15" s="85" t="s">
        <v>1376</v>
      </c>
      <c r="U15" s="8">
        <v>87.905604719763303</v>
      </c>
      <c r="V15" s="101"/>
      <c r="W15" s="108" t="s">
        <v>1436</v>
      </c>
      <c r="X15" s="107">
        <v>1.4999999999999999E-2</v>
      </c>
      <c r="Y15" s="116"/>
      <c r="Z15" s="117"/>
      <c r="AA15" s="117"/>
      <c r="AB15" s="72"/>
      <c r="AC15" s="79"/>
      <c r="AD15" s="79"/>
      <c r="AE15" s="79"/>
      <c r="AF15" s="79"/>
      <c r="AG15" s="79"/>
      <c r="AH15" s="79"/>
      <c r="AI15" s="79"/>
      <c r="AJ15" s="79"/>
      <c r="AK15" s="79"/>
      <c r="AL15" s="72"/>
      <c r="AM15" s="72"/>
    </row>
    <row r="16" spans="1:39" ht="15.6">
      <c r="A16" s="8" t="s">
        <v>1318</v>
      </c>
      <c r="B16" s="16"/>
      <c r="C16" s="16"/>
      <c r="D16" s="82"/>
      <c r="E16" s="37"/>
      <c r="F16" s="85" t="s">
        <v>1371</v>
      </c>
      <c r="G16" s="90">
        <v>88.782051282050602</v>
      </c>
      <c r="H16" s="97"/>
      <c r="I16" s="108" t="s">
        <v>1437</v>
      </c>
      <c r="J16" s="107">
        <v>7.5999999999999998E-2</v>
      </c>
      <c r="K16" s="80"/>
      <c r="L16" s="80"/>
      <c r="M16" s="117"/>
      <c r="O16" s="8" t="s">
        <v>1318</v>
      </c>
      <c r="P16" s="16">
        <v>33.200000000000003</v>
      </c>
      <c r="Q16" s="16">
        <v>10.45</v>
      </c>
      <c r="R16" s="82">
        <v>56.35</v>
      </c>
      <c r="S16" s="37"/>
      <c r="T16" s="85" t="s">
        <v>1371</v>
      </c>
      <c r="U16" s="8">
        <v>89.080459770114302</v>
      </c>
      <c r="V16" s="101"/>
      <c r="W16" s="108" t="s">
        <v>1437</v>
      </c>
      <c r="X16" s="107">
        <v>1.2999999999999999E-2</v>
      </c>
      <c r="Y16" s="116"/>
      <c r="Z16" s="117"/>
      <c r="AA16" s="117"/>
      <c r="AB16" s="72"/>
      <c r="AC16" s="79"/>
      <c r="AD16" s="79"/>
      <c r="AE16" s="79"/>
      <c r="AF16" s="79"/>
      <c r="AG16" s="79"/>
      <c r="AH16" s="79"/>
      <c r="AI16" s="79"/>
      <c r="AJ16" s="79"/>
      <c r="AK16" s="79"/>
      <c r="AL16" s="72"/>
      <c r="AM16" s="72"/>
    </row>
    <row r="17" spans="1:39" ht="15.6">
      <c r="A17" s="8" t="s">
        <v>1496</v>
      </c>
      <c r="B17" s="16">
        <v>22.15</v>
      </c>
      <c r="C17" s="16">
        <v>13.43</v>
      </c>
      <c r="D17" s="82">
        <v>64.430000000000007</v>
      </c>
      <c r="E17" s="37"/>
      <c r="F17" s="85" t="s">
        <v>1373</v>
      </c>
      <c r="G17" s="90">
        <v>90.476190476190894</v>
      </c>
      <c r="H17" s="97"/>
      <c r="I17" s="108" t="s">
        <v>1327</v>
      </c>
      <c r="J17" s="107">
        <v>0.09</v>
      </c>
      <c r="K17" s="80"/>
      <c r="L17" s="80"/>
      <c r="M17" s="117"/>
      <c r="O17" s="8" t="s">
        <v>1496</v>
      </c>
      <c r="P17" s="16">
        <v>46.98</v>
      </c>
      <c r="Q17" s="16">
        <v>8.8800000000000008</v>
      </c>
      <c r="R17" s="82">
        <v>44.14</v>
      </c>
      <c r="S17" s="37"/>
      <c r="T17" s="85" t="s">
        <v>1373</v>
      </c>
      <c r="U17" s="8">
        <v>77.170418006431404</v>
      </c>
      <c r="V17" s="101"/>
      <c r="W17" s="108" t="s">
        <v>1327</v>
      </c>
      <c r="X17" s="107">
        <v>1.4E-2</v>
      </c>
      <c r="Y17" s="116"/>
      <c r="Z17" s="117"/>
      <c r="AA17" s="117"/>
      <c r="AB17" s="72"/>
      <c r="AC17" s="79"/>
      <c r="AD17" s="79"/>
      <c r="AE17" s="79"/>
      <c r="AF17" s="79"/>
      <c r="AG17" s="79"/>
      <c r="AH17" s="79"/>
      <c r="AI17" s="79"/>
      <c r="AJ17" s="79"/>
      <c r="AK17" s="79"/>
      <c r="AL17" s="72"/>
      <c r="AM17" s="72"/>
    </row>
    <row r="18" spans="1:39" ht="15.6">
      <c r="A18" s="8" t="s">
        <v>1497</v>
      </c>
      <c r="B18" s="16"/>
      <c r="C18" s="16"/>
      <c r="D18" s="82"/>
      <c r="E18" s="37"/>
      <c r="F18" s="85" t="s">
        <v>1408</v>
      </c>
      <c r="G18" s="90">
        <v>35.294117647062798</v>
      </c>
      <c r="H18" s="97"/>
      <c r="I18" s="108" t="s">
        <v>1438</v>
      </c>
      <c r="J18" s="107">
        <v>3.7999999999999999E-2</v>
      </c>
      <c r="K18" s="80"/>
      <c r="L18" s="80"/>
      <c r="M18" s="117"/>
      <c r="O18" s="8" t="s">
        <v>1497</v>
      </c>
      <c r="P18" s="16"/>
      <c r="Q18" s="16"/>
      <c r="R18" s="82"/>
      <c r="S18" s="37"/>
      <c r="T18" s="85" t="s">
        <v>1408</v>
      </c>
      <c r="U18" s="8">
        <v>72.0000000000027</v>
      </c>
      <c r="V18" s="101"/>
      <c r="W18" s="108" t="s">
        <v>1438</v>
      </c>
      <c r="X18" s="107">
        <v>3.2000000000000001E-2</v>
      </c>
      <c r="Y18" s="116"/>
      <c r="Z18" s="117"/>
      <c r="AA18" s="117"/>
      <c r="AB18" s="72"/>
      <c r="AC18" s="79"/>
      <c r="AD18" s="79"/>
      <c r="AE18" s="79"/>
      <c r="AF18" s="79"/>
      <c r="AG18" s="79"/>
      <c r="AH18" s="79"/>
      <c r="AI18" s="79"/>
      <c r="AJ18" s="79"/>
      <c r="AK18" s="79"/>
      <c r="AL18" s="72"/>
      <c r="AM18" s="72"/>
    </row>
    <row r="19" spans="1:39" ht="15.6">
      <c r="A19" s="8" t="s">
        <v>1498</v>
      </c>
      <c r="B19" s="16">
        <v>31.69</v>
      </c>
      <c r="C19" s="16">
        <v>8.27</v>
      </c>
      <c r="D19" s="82">
        <v>60.06</v>
      </c>
      <c r="E19" s="37"/>
      <c r="F19" s="85"/>
      <c r="G19" s="90"/>
      <c r="H19" s="97"/>
      <c r="I19" s="108" t="s">
        <v>1439</v>
      </c>
      <c r="J19" s="107">
        <v>7.0000000000000001E-3</v>
      </c>
      <c r="K19" s="80"/>
      <c r="L19" s="80"/>
      <c r="M19" s="117"/>
      <c r="O19" s="8" t="s">
        <v>1498</v>
      </c>
      <c r="P19" s="16">
        <v>35.26</v>
      </c>
      <c r="Q19" s="16">
        <v>8.1999999999999993</v>
      </c>
      <c r="R19" s="82">
        <v>56.53</v>
      </c>
      <c r="S19" s="37"/>
      <c r="T19" s="85"/>
      <c r="U19" s="8"/>
      <c r="V19" s="101"/>
      <c r="W19" s="108" t="s">
        <v>1439</v>
      </c>
      <c r="X19" s="107">
        <v>6.0000000000000001E-3</v>
      </c>
      <c r="Y19" s="116"/>
      <c r="Z19" s="117"/>
      <c r="AA19" s="117"/>
      <c r="AB19" s="72"/>
      <c r="AC19" s="79"/>
      <c r="AD19" s="79"/>
      <c r="AE19" s="79"/>
      <c r="AF19" s="79"/>
      <c r="AG19" s="79"/>
      <c r="AH19" s="79"/>
      <c r="AI19" s="79"/>
      <c r="AJ19" s="79"/>
      <c r="AK19" s="79"/>
      <c r="AL19" s="72"/>
      <c r="AM19" s="72"/>
    </row>
    <row r="20" spans="1:39" ht="15.6">
      <c r="A20" s="8" t="s">
        <v>1499</v>
      </c>
      <c r="B20" s="16">
        <v>14.15</v>
      </c>
      <c r="C20" s="16">
        <v>15.27</v>
      </c>
      <c r="D20" s="82">
        <v>70.58</v>
      </c>
      <c r="E20" s="37"/>
      <c r="F20" s="85"/>
      <c r="G20" s="90"/>
      <c r="H20" s="97"/>
      <c r="I20" s="108" t="s">
        <v>1326</v>
      </c>
      <c r="J20" s="107">
        <v>2.5999999999999999E-2</v>
      </c>
      <c r="K20" s="80"/>
      <c r="L20" s="80"/>
      <c r="M20" s="117"/>
      <c r="O20" s="8" t="s">
        <v>1499</v>
      </c>
      <c r="P20" s="16"/>
      <c r="Q20" s="16"/>
      <c r="R20" s="82"/>
      <c r="S20" s="37"/>
      <c r="T20" s="85"/>
      <c r="U20" s="8"/>
      <c r="V20" s="101"/>
      <c r="W20" s="108" t="s">
        <v>1326</v>
      </c>
      <c r="X20" s="107">
        <v>5.3999999999999999E-2</v>
      </c>
      <c r="Y20" s="116"/>
      <c r="Z20" s="117"/>
      <c r="AA20" s="117"/>
      <c r="AB20" s="72"/>
      <c r="AC20" s="79"/>
      <c r="AD20" s="79"/>
      <c r="AE20" s="79"/>
      <c r="AF20" s="79"/>
      <c r="AG20" s="79"/>
      <c r="AH20" s="79"/>
      <c r="AI20" s="79"/>
      <c r="AJ20" s="79"/>
      <c r="AK20" s="79"/>
      <c r="AL20" s="72"/>
      <c r="AM20" s="72"/>
    </row>
    <row r="21" spans="1:39" ht="15.6">
      <c r="A21" s="8" t="s">
        <v>1500</v>
      </c>
      <c r="B21" s="16"/>
      <c r="C21" s="16"/>
      <c r="D21" s="82"/>
      <c r="E21" s="37"/>
      <c r="F21" s="85"/>
      <c r="G21" s="90"/>
      <c r="H21" s="97"/>
      <c r="I21" s="108" t="s">
        <v>1319</v>
      </c>
      <c r="J21" s="107">
        <v>6.2E-2</v>
      </c>
      <c r="K21" s="80"/>
      <c r="L21" s="80"/>
      <c r="M21" s="117"/>
      <c r="O21" s="8" t="s">
        <v>1500</v>
      </c>
      <c r="P21" s="16">
        <v>11.42</v>
      </c>
      <c r="Q21" s="16">
        <v>12.89</v>
      </c>
      <c r="R21" s="82">
        <v>75.680000000000007</v>
      </c>
      <c r="S21" s="37"/>
      <c r="T21" s="85"/>
      <c r="U21" s="8"/>
      <c r="V21" s="101"/>
      <c r="W21" s="108" t="s">
        <v>1319</v>
      </c>
      <c r="X21" s="107">
        <v>2.7E-2</v>
      </c>
      <c r="Y21" s="116"/>
      <c r="Z21" s="117"/>
      <c r="AA21" s="117"/>
      <c r="AB21" s="72"/>
      <c r="AC21" s="79"/>
      <c r="AD21" s="79"/>
      <c r="AE21" s="79"/>
      <c r="AF21" s="79"/>
      <c r="AG21" s="79"/>
      <c r="AH21" s="79"/>
      <c r="AI21" s="79"/>
      <c r="AJ21" s="79"/>
      <c r="AK21" s="79"/>
      <c r="AL21" s="72"/>
      <c r="AM21" s="72"/>
    </row>
    <row r="22" spans="1:39" ht="15.6">
      <c r="A22" s="8"/>
      <c r="B22" s="16"/>
      <c r="C22" s="16"/>
      <c r="D22" s="82"/>
      <c r="E22" s="37"/>
      <c r="F22" s="85"/>
      <c r="G22" s="90"/>
      <c r="H22" s="97"/>
      <c r="I22" s="94"/>
      <c r="J22" s="107"/>
      <c r="K22" s="80"/>
      <c r="L22" s="80"/>
      <c r="M22" s="117"/>
      <c r="O22" s="8"/>
      <c r="P22" s="16"/>
      <c r="Q22" s="16"/>
      <c r="R22" s="82"/>
      <c r="S22" s="37"/>
      <c r="T22" s="85"/>
      <c r="U22" s="8"/>
      <c r="V22" s="101"/>
      <c r="W22" s="8"/>
      <c r="X22" s="107"/>
      <c r="Y22" s="116"/>
      <c r="Z22" s="117"/>
      <c r="AA22" s="117"/>
      <c r="AB22" s="72"/>
      <c r="AC22" s="79"/>
      <c r="AD22" s="79"/>
      <c r="AE22" s="79"/>
      <c r="AF22" s="79"/>
      <c r="AG22" s="79"/>
      <c r="AH22" s="79"/>
      <c r="AI22" s="79"/>
      <c r="AJ22" s="79"/>
      <c r="AK22" s="79"/>
      <c r="AL22" s="72"/>
      <c r="AM22" s="72"/>
    </row>
    <row r="23" spans="1:39" ht="15.6">
      <c r="A23" s="8"/>
      <c r="B23" s="16"/>
      <c r="C23" s="16"/>
      <c r="D23" s="82"/>
      <c r="E23" s="37"/>
      <c r="F23" s="85"/>
      <c r="G23" s="90"/>
      <c r="H23" s="97"/>
      <c r="I23" s="94"/>
      <c r="J23" s="107"/>
      <c r="K23" s="80"/>
      <c r="L23" s="80"/>
      <c r="M23" s="117"/>
      <c r="O23" s="8"/>
      <c r="P23" s="16"/>
      <c r="Q23" s="16"/>
      <c r="R23" s="82"/>
      <c r="S23" s="37"/>
      <c r="T23" s="85"/>
      <c r="U23" s="8"/>
      <c r="V23" s="101"/>
      <c r="W23" s="8"/>
      <c r="X23" s="107"/>
      <c r="Y23" s="116"/>
      <c r="Z23" s="117"/>
      <c r="AA23" s="117"/>
      <c r="AB23" s="72"/>
      <c r="AC23" s="79"/>
      <c r="AD23" s="79"/>
      <c r="AE23" s="79"/>
      <c r="AF23" s="79"/>
      <c r="AG23" s="79"/>
      <c r="AH23" s="79"/>
      <c r="AI23" s="79"/>
      <c r="AJ23" s="79"/>
      <c r="AK23" s="79"/>
      <c r="AL23" s="72"/>
      <c r="AM23" s="72"/>
    </row>
    <row r="24" spans="1:39" ht="15.6">
      <c r="A24" s="91" t="s">
        <v>1409</v>
      </c>
      <c r="B24" s="10">
        <v>24.42</v>
      </c>
      <c r="C24" s="10">
        <v>9.84</v>
      </c>
      <c r="D24" s="83">
        <v>65.739999999999995</v>
      </c>
      <c r="E24" s="37"/>
      <c r="F24" s="91" t="s">
        <v>1409</v>
      </c>
      <c r="G24" s="91">
        <v>88.059701492536902</v>
      </c>
      <c r="H24" s="96"/>
      <c r="I24" s="91" t="s">
        <v>1413</v>
      </c>
      <c r="J24" s="83">
        <v>5.7000000000000002E-2</v>
      </c>
      <c r="K24" s="119"/>
      <c r="L24" s="119"/>
      <c r="M24" s="119"/>
      <c r="O24" s="91" t="s">
        <v>1409</v>
      </c>
      <c r="P24" s="10">
        <v>12.63</v>
      </c>
      <c r="Q24" s="10">
        <v>13.93</v>
      </c>
      <c r="R24" s="83">
        <v>73.42</v>
      </c>
      <c r="S24" s="37"/>
      <c r="T24" s="91" t="s">
        <v>1409</v>
      </c>
      <c r="U24" s="10">
        <v>69.099756690997197</v>
      </c>
      <c r="V24" s="37"/>
      <c r="W24" s="91" t="s">
        <v>1413</v>
      </c>
      <c r="X24" s="83">
        <v>1E-3</v>
      </c>
      <c r="Y24" s="115"/>
      <c r="Z24" s="79"/>
      <c r="AA24" s="79"/>
      <c r="AB24" s="72"/>
      <c r="AC24" s="79"/>
      <c r="AD24" s="79"/>
      <c r="AE24" s="79"/>
      <c r="AF24" s="79"/>
      <c r="AG24" s="79"/>
      <c r="AH24" s="79"/>
      <c r="AI24" s="79"/>
      <c r="AJ24" s="79"/>
      <c r="AK24" s="79"/>
      <c r="AL24" s="72"/>
      <c r="AM24" s="72"/>
    </row>
    <row r="25" spans="1:39" ht="15.6">
      <c r="A25" s="91" t="s">
        <v>1410</v>
      </c>
      <c r="B25" s="10">
        <v>19.600000000000001</v>
      </c>
      <c r="C25" s="10">
        <v>14.99</v>
      </c>
      <c r="D25" s="83">
        <v>65.44</v>
      </c>
      <c r="E25" s="37"/>
      <c r="F25" s="91" t="s">
        <v>1410</v>
      </c>
      <c r="G25" s="91">
        <v>63.592233009708799</v>
      </c>
      <c r="H25" s="96"/>
      <c r="I25" s="91" t="s">
        <v>1444</v>
      </c>
      <c r="J25" s="83">
        <v>4.0000000000000001E-3</v>
      </c>
      <c r="K25" s="119"/>
      <c r="L25" s="119"/>
      <c r="M25" s="119"/>
      <c r="O25" s="91" t="s">
        <v>1410</v>
      </c>
      <c r="P25" s="10">
        <v>19.86</v>
      </c>
      <c r="Q25" s="10">
        <v>12.33</v>
      </c>
      <c r="R25" s="83">
        <v>67.78</v>
      </c>
      <c r="S25" s="37"/>
      <c r="T25" s="91" t="s">
        <v>1410</v>
      </c>
      <c r="U25" s="10">
        <v>79.818594104308204</v>
      </c>
      <c r="V25" s="37"/>
      <c r="W25" s="91" t="s">
        <v>1444</v>
      </c>
      <c r="X25" s="83">
        <v>2E-3</v>
      </c>
      <c r="Y25" s="115"/>
      <c r="Z25" s="79"/>
      <c r="AA25" s="79"/>
      <c r="AB25" s="72"/>
      <c r="AC25" s="79"/>
      <c r="AD25" s="79"/>
      <c r="AE25" s="79"/>
      <c r="AF25" s="79"/>
      <c r="AG25" s="79"/>
      <c r="AH25" s="79"/>
      <c r="AI25" s="79"/>
      <c r="AJ25" s="79"/>
      <c r="AK25" s="79"/>
      <c r="AL25" s="72"/>
      <c r="AM25" s="72"/>
    </row>
    <row r="26" spans="1:39" ht="15.6">
      <c r="A26" s="91" t="s">
        <v>1411</v>
      </c>
      <c r="B26" s="10"/>
      <c r="C26" s="10"/>
      <c r="D26" s="83"/>
      <c r="E26" s="37"/>
      <c r="F26" s="91" t="s">
        <v>1411</v>
      </c>
      <c r="G26" s="91">
        <v>59.934318555008304</v>
      </c>
      <c r="H26" s="96"/>
      <c r="I26" s="91" t="s">
        <v>1441</v>
      </c>
      <c r="J26" s="83">
        <v>0.01</v>
      </c>
      <c r="K26" s="119"/>
      <c r="L26" s="119"/>
      <c r="M26" s="119"/>
      <c r="O26" s="91" t="s">
        <v>1411</v>
      </c>
      <c r="P26" s="10">
        <v>14.24</v>
      </c>
      <c r="Q26" s="10">
        <v>14.24</v>
      </c>
      <c r="R26" s="83">
        <v>74.77</v>
      </c>
      <c r="S26" s="37"/>
      <c r="T26" s="91" t="s">
        <v>1411</v>
      </c>
      <c r="U26" s="10">
        <v>59.852216748768598</v>
      </c>
      <c r="V26" s="37"/>
      <c r="W26" s="91" t="s">
        <v>1440</v>
      </c>
      <c r="X26" s="83">
        <v>2.7E-2</v>
      </c>
      <c r="Y26" s="115"/>
      <c r="Z26" s="79"/>
      <c r="AA26" s="79"/>
      <c r="AB26" s="72"/>
      <c r="AC26" s="79"/>
      <c r="AD26" s="79"/>
      <c r="AE26" s="79"/>
      <c r="AF26" s="79"/>
      <c r="AG26" s="79"/>
      <c r="AH26" s="79"/>
      <c r="AI26" s="79"/>
      <c r="AJ26" s="79"/>
      <c r="AK26" s="79"/>
      <c r="AL26" s="72"/>
      <c r="AM26" s="72"/>
    </row>
    <row r="27" spans="1:39" ht="15.6">
      <c r="A27" s="91" t="s">
        <v>1412</v>
      </c>
      <c r="B27" s="10">
        <v>22.38</v>
      </c>
      <c r="C27" s="10">
        <v>9.75</v>
      </c>
      <c r="D27" s="83">
        <v>67.88</v>
      </c>
      <c r="E27" s="37"/>
      <c r="F27" s="91" t="s">
        <v>1412</v>
      </c>
      <c r="G27" s="91">
        <v>92.676767676767199</v>
      </c>
      <c r="H27" s="96"/>
      <c r="I27" s="91" t="s">
        <v>1442</v>
      </c>
      <c r="J27" s="83">
        <v>2E-3</v>
      </c>
      <c r="K27" s="79"/>
      <c r="L27" s="79"/>
      <c r="M27" s="79"/>
      <c r="O27" s="91" t="s">
        <v>1412</v>
      </c>
      <c r="P27" s="10">
        <v>8.7100000000000009</v>
      </c>
      <c r="Q27" s="10">
        <v>13.07</v>
      </c>
      <c r="R27" s="83">
        <v>78.209999999999994</v>
      </c>
      <c r="S27" s="37"/>
      <c r="T27" s="91" t="s">
        <v>1412</v>
      </c>
      <c r="U27" s="10">
        <v>88.557213930348098</v>
      </c>
      <c r="V27" s="37"/>
      <c r="W27" s="91" t="s">
        <v>1441</v>
      </c>
      <c r="X27" s="83">
        <v>9.9000000000000008E-3</v>
      </c>
      <c r="Y27" s="115"/>
      <c r="Z27" s="79"/>
      <c r="AA27" s="79"/>
      <c r="AB27" s="72"/>
      <c r="AC27" s="79"/>
      <c r="AD27" s="79"/>
      <c r="AE27" s="79"/>
      <c r="AF27" s="79"/>
      <c r="AG27" s="79"/>
      <c r="AH27" s="79"/>
      <c r="AI27" s="79"/>
      <c r="AJ27" s="79"/>
      <c r="AK27" s="79"/>
      <c r="AL27" s="72"/>
      <c r="AM27" s="72"/>
    </row>
    <row r="28" spans="1:39" ht="15.6">
      <c r="A28" s="91" t="s">
        <v>1413</v>
      </c>
      <c r="B28" s="10"/>
      <c r="C28" s="10"/>
      <c r="D28" s="83"/>
      <c r="E28" s="37"/>
      <c r="F28" s="91" t="s">
        <v>1413</v>
      </c>
      <c r="G28" s="91">
        <v>18.4210526315794</v>
      </c>
      <c r="H28" s="96"/>
      <c r="I28" s="91" t="s">
        <v>1443</v>
      </c>
      <c r="J28" s="83">
        <v>1E-3</v>
      </c>
      <c r="K28" s="79"/>
      <c r="L28" s="79"/>
      <c r="M28" s="79"/>
      <c r="O28" s="91" t="s">
        <v>1413</v>
      </c>
      <c r="P28" s="10"/>
      <c r="Q28" s="10"/>
      <c r="R28" s="83"/>
      <c r="S28" s="37"/>
      <c r="T28" s="91" t="s">
        <v>1413</v>
      </c>
      <c r="U28" s="10">
        <v>67.469879518071593</v>
      </c>
      <c r="V28" s="37"/>
      <c r="W28" s="91" t="s">
        <v>1442</v>
      </c>
      <c r="X28" s="83">
        <v>2.1000000000000001E-4</v>
      </c>
      <c r="Y28" s="115"/>
      <c r="Z28" s="79"/>
      <c r="AA28" s="79"/>
      <c r="AB28" s="72"/>
      <c r="AC28" s="79"/>
      <c r="AD28" s="79"/>
      <c r="AE28" s="79"/>
      <c r="AF28" s="79"/>
      <c r="AG28" s="79"/>
      <c r="AH28" s="79"/>
      <c r="AI28" s="79"/>
      <c r="AJ28" s="79"/>
      <c r="AK28" s="79"/>
      <c r="AL28" s="72"/>
      <c r="AM28" s="72"/>
    </row>
    <row r="29" spans="1:39" ht="15.6">
      <c r="A29" s="104" t="s">
        <v>1414</v>
      </c>
      <c r="B29" s="102">
        <v>23.05</v>
      </c>
      <c r="C29" s="102">
        <v>9.26</v>
      </c>
      <c r="D29" s="103">
        <v>67.7</v>
      </c>
      <c r="E29" s="37"/>
      <c r="F29" s="104" t="s">
        <v>1414</v>
      </c>
      <c r="G29" s="104">
        <v>75.925925925923707</v>
      </c>
      <c r="H29" s="96"/>
      <c r="I29" s="10"/>
      <c r="J29" s="103"/>
      <c r="K29" s="79"/>
      <c r="L29" s="79"/>
      <c r="M29" s="79"/>
      <c r="O29" s="104" t="s">
        <v>1414</v>
      </c>
      <c r="P29" s="102"/>
      <c r="Q29" s="102"/>
      <c r="R29" s="103"/>
      <c r="S29" s="37"/>
      <c r="T29" s="104" t="s">
        <v>1414</v>
      </c>
      <c r="U29" s="102">
        <v>90.344827586207799</v>
      </c>
      <c r="V29" s="37"/>
      <c r="W29" s="91" t="s">
        <v>1443</v>
      </c>
      <c r="X29" s="103">
        <v>3.0000000000000001E-3</v>
      </c>
      <c r="Y29" s="115"/>
      <c r="Z29" s="79"/>
      <c r="AA29" s="79"/>
      <c r="AB29" s="72"/>
      <c r="AC29" s="79"/>
      <c r="AD29" s="79"/>
      <c r="AE29" s="79"/>
      <c r="AF29" s="79"/>
      <c r="AG29" s="79"/>
      <c r="AH29" s="79"/>
      <c r="AI29" s="79"/>
      <c r="AJ29" s="79"/>
      <c r="AK29" s="79"/>
      <c r="AL29" s="72"/>
      <c r="AM29" s="72"/>
    </row>
    <row r="30" spans="1:39" s="68" customFormat="1" ht="15.6">
      <c r="A30" s="105"/>
      <c r="B30" s="105"/>
      <c r="C30" s="105"/>
      <c r="D30" s="105"/>
      <c r="E30" s="105"/>
      <c r="F30" s="106"/>
      <c r="G30" s="106"/>
      <c r="H30" s="106"/>
      <c r="I30" s="106"/>
      <c r="J30" s="105"/>
      <c r="K30" s="79"/>
      <c r="L30" s="79"/>
      <c r="M30" s="79"/>
      <c r="O30" s="105"/>
      <c r="P30" s="105"/>
      <c r="Q30" s="105"/>
      <c r="R30" s="105"/>
      <c r="S30" s="105"/>
      <c r="T30" s="106"/>
      <c r="U30" s="105"/>
      <c r="V30" s="105"/>
      <c r="W30" s="105"/>
      <c r="X30" s="105"/>
      <c r="Y30" s="115"/>
      <c r="Z30" s="79"/>
      <c r="AA30" s="79"/>
      <c r="AB30" s="72"/>
      <c r="AC30" s="105"/>
      <c r="AD30" s="105"/>
      <c r="AE30" s="105"/>
      <c r="AF30" s="105"/>
      <c r="AG30" s="105"/>
      <c r="AH30" s="105"/>
      <c r="AI30" s="105"/>
      <c r="AJ30" s="105"/>
      <c r="AK30" s="105"/>
    </row>
    <row r="31" spans="1:39">
      <c r="A31" t="s">
        <v>1253</v>
      </c>
      <c r="F31" t="s">
        <v>1253</v>
      </c>
      <c r="H31" s="120"/>
      <c r="I31" s="72"/>
      <c r="J31" s="72"/>
      <c r="K31" s="72"/>
      <c r="L31" s="72"/>
      <c r="M31" s="72"/>
      <c r="O31" t="s">
        <v>1253</v>
      </c>
      <c r="T31" t="s">
        <v>1253</v>
      </c>
      <c r="W31" s="72"/>
      <c r="X31" s="72"/>
      <c r="Y31" s="72"/>
      <c r="Z31" s="72"/>
      <c r="AA31" s="72"/>
      <c r="AH31" t="e">
        <f>AVERAGE(AH24:AH29)</f>
        <v>#DIV/0!</v>
      </c>
    </row>
    <row r="32" spans="1:39">
      <c r="A32" t="s">
        <v>232</v>
      </c>
      <c r="F32" t="s">
        <v>232</v>
      </c>
      <c r="H32" s="120"/>
      <c r="I32" s="72"/>
      <c r="J32" s="72"/>
      <c r="K32" s="72"/>
      <c r="L32" s="72"/>
      <c r="M32" s="72"/>
      <c r="O32" s="18" t="s">
        <v>323</v>
      </c>
      <c r="T32" s="18" t="s">
        <v>323</v>
      </c>
      <c r="W32" s="78"/>
      <c r="X32" s="72"/>
      <c r="Y32" s="72"/>
      <c r="Z32" s="72"/>
      <c r="AA32" s="72"/>
    </row>
    <row r="33" spans="1:27" ht="15.6">
      <c r="A33" s="5"/>
      <c r="B33" s="5" t="s">
        <v>16</v>
      </c>
      <c r="C33" s="5" t="s">
        <v>17</v>
      </c>
      <c r="D33" s="81" t="s">
        <v>18</v>
      </c>
      <c r="E33" s="37"/>
      <c r="F33" s="84"/>
      <c r="G33" s="89" t="s">
        <v>19</v>
      </c>
      <c r="H33" s="121"/>
      <c r="I33" s="119"/>
      <c r="J33" s="79"/>
      <c r="K33" s="79"/>
      <c r="L33" s="79"/>
      <c r="M33" s="79"/>
      <c r="O33" s="5"/>
      <c r="P33" s="5" t="s">
        <v>16</v>
      </c>
      <c r="Q33" s="5" t="s">
        <v>17</v>
      </c>
      <c r="R33" s="81" t="s">
        <v>18</v>
      </c>
      <c r="S33" s="37"/>
      <c r="T33" s="84"/>
      <c r="U33" s="5" t="s">
        <v>19</v>
      </c>
      <c r="V33" s="115"/>
      <c r="W33" s="79"/>
      <c r="X33" s="79"/>
      <c r="Y33" s="79"/>
      <c r="Z33" s="79"/>
      <c r="AA33" s="79"/>
    </row>
    <row r="34" spans="1:27" ht="15.6">
      <c r="A34" s="8" t="s">
        <v>1487</v>
      </c>
      <c r="B34" s="16">
        <v>10.31</v>
      </c>
      <c r="C34" s="16">
        <v>27.7</v>
      </c>
      <c r="D34" s="82">
        <v>62</v>
      </c>
      <c r="E34" s="37"/>
      <c r="F34" s="85" t="s">
        <v>1387</v>
      </c>
      <c r="G34" s="92">
        <v>68.797953964194406</v>
      </c>
      <c r="H34" s="121"/>
      <c r="I34" s="119"/>
      <c r="J34" s="117"/>
      <c r="K34" s="122"/>
      <c r="L34" s="122"/>
      <c r="M34" s="117"/>
      <c r="O34" s="8" t="s">
        <v>1487</v>
      </c>
      <c r="P34" s="17">
        <v>17.163333333333298</v>
      </c>
      <c r="Q34" s="17">
        <v>19.546666666666699</v>
      </c>
      <c r="R34" s="98">
        <v>63.296666666666702</v>
      </c>
      <c r="S34" s="100"/>
      <c r="T34" s="85" t="s">
        <v>1387</v>
      </c>
      <c r="U34" s="8">
        <v>52.976338988689399</v>
      </c>
      <c r="V34" s="116"/>
      <c r="W34" s="117"/>
      <c r="X34" s="117"/>
      <c r="Y34" s="117"/>
      <c r="Z34" s="117"/>
      <c r="AA34" s="117"/>
    </row>
    <row r="35" spans="1:27" ht="15.6">
      <c r="A35" s="8" t="s">
        <v>1488</v>
      </c>
      <c r="B35" s="16"/>
      <c r="C35" s="16"/>
      <c r="D35" s="82"/>
      <c r="E35" s="37"/>
      <c r="F35" s="85" t="s">
        <v>1403</v>
      </c>
      <c r="G35" s="92">
        <v>27.777777777778802</v>
      </c>
      <c r="H35" s="121"/>
      <c r="I35" s="119"/>
      <c r="J35" s="117"/>
      <c r="K35" s="122"/>
      <c r="L35" s="122"/>
      <c r="M35" s="117"/>
      <c r="O35" s="8" t="s">
        <v>1488</v>
      </c>
      <c r="P35" s="17"/>
      <c r="Q35" s="17"/>
      <c r="R35" s="98"/>
      <c r="S35" s="100"/>
      <c r="T35" s="85" t="s">
        <v>1403</v>
      </c>
      <c r="U35" s="8">
        <v>72.787524366471501</v>
      </c>
      <c r="V35" s="116"/>
      <c r="W35" s="117"/>
      <c r="X35" s="117"/>
      <c r="Y35" s="117"/>
      <c r="Z35" s="117"/>
      <c r="AA35" s="117"/>
    </row>
    <row r="36" spans="1:27" ht="15.6">
      <c r="A36" s="8" t="s">
        <v>1489</v>
      </c>
      <c r="B36" s="16">
        <v>25.76</v>
      </c>
      <c r="C36" s="16">
        <v>11.37</v>
      </c>
      <c r="D36" s="82">
        <v>62.86</v>
      </c>
      <c r="E36" s="37"/>
      <c r="F36" s="85" t="s">
        <v>1404</v>
      </c>
      <c r="G36" s="92">
        <v>39.428571428571303</v>
      </c>
      <c r="H36" s="121"/>
      <c r="I36" s="119"/>
      <c r="J36" s="117"/>
      <c r="K36" s="122"/>
      <c r="L36" s="122"/>
      <c r="M36" s="117"/>
      <c r="O36" s="8" t="s">
        <v>1489</v>
      </c>
      <c r="P36" s="17">
        <v>27.133333333333301</v>
      </c>
      <c r="Q36" s="17">
        <v>10.9033333333333</v>
      </c>
      <c r="R36" s="98">
        <v>61.96</v>
      </c>
      <c r="S36" s="100"/>
      <c r="T36" s="85" t="s">
        <v>1404</v>
      </c>
      <c r="U36" s="8">
        <v>43.137310876391503</v>
      </c>
      <c r="V36" s="116"/>
      <c r="W36" s="117"/>
      <c r="X36" s="117"/>
      <c r="Y36" s="117"/>
      <c r="Z36" s="117"/>
      <c r="AA36" s="117"/>
    </row>
    <row r="37" spans="1:27" ht="15.6">
      <c r="A37" s="8" t="s">
        <v>1490</v>
      </c>
      <c r="B37" s="16"/>
      <c r="C37" s="16"/>
      <c r="D37" s="82"/>
      <c r="E37" s="37"/>
      <c r="F37" s="85" t="s">
        <v>1384</v>
      </c>
      <c r="G37" s="92">
        <v>68.090452261306197</v>
      </c>
      <c r="H37" s="121"/>
      <c r="I37" s="119"/>
      <c r="J37" s="117"/>
      <c r="K37" s="122"/>
      <c r="L37" s="122"/>
      <c r="M37" s="117"/>
      <c r="O37" s="8" t="s">
        <v>1490</v>
      </c>
      <c r="P37" s="17">
        <v>31.56</v>
      </c>
      <c r="Q37" s="17">
        <v>10.37</v>
      </c>
      <c r="R37" s="98">
        <v>58.12</v>
      </c>
      <c r="S37" s="100"/>
      <c r="T37" s="85" t="s">
        <v>1384</v>
      </c>
      <c r="U37" s="8">
        <v>58.374384236453203</v>
      </c>
      <c r="V37" s="116"/>
      <c r="W37" s="117"/>
      <c r="X37" s="117"/>
      <c r="Y37" s="117"/>
      <c r="Z37" s="117"/>
      <c r="AA37" s="117"/>
    </row>
    <row r="38" spans="1:27" ht="15.6">
      <c r="A38" s="8" t="s">
        <v>1491</v>
      </c>
      <c r="B38" s="16">
        <v>9.83</v>
      </c>
      <c r="C38" s="16">
        <v>14.32</v>
      </c>
      <c r="D38" s="82">
        <v>75.89</v>
      </c>
      <c r="E38" s="37"/>
      <c r="F38" s="85" t="s">
        <v>1386</v>
      </c>
      <c r="G38" s="92">
        <v>66.120218579235001</v>
      </c>
      <c r="H38" s="121"/>
      <c r="I38" s="119"/>
      <c r="J38" s="117"/>
      <c r="K38" s="122"/>
      <c r="L38" s="122"/>
      <c r="M38" s="117"/>
      <c r="O38" s="8" t="s">
        <v>1491</v>
      </c>
      <c r="P38" s="17">
        <v>22.163333333333298</v>
      </c>
      <c r="Q38" s="17">
        <v>12.5666666666667</v>
      </c>
      <c r="R38" s="98">
        <v>65.263333333333307</v>
      </c>
      <c r="S38" s="100"/>
      <c r="T38" s="85" t="s">
        <v>1386</v>
      </c>
      <c r="U38" s="8">
        <v>70.678716729787297</v>
      </c>
      <c r="V38" s="116"/>
      <c r="W38" s="117"/>
      <c r="X38" s="117"/>
      <c r="Y38" s="117"/>
      <c r="Z38" s="117"/>
      <c r="AA38" s="117"/>
    </row>
    <row r="39" spans="1:27" ht="15.6">
      <c r="A39" s="8" t="s">
        <v>1492</v>
      </c>
      <c r="B39" s="16">
        <v>14.38</v>
      </c>
      <c r="C39" s="16">
        <v>14.38</v>
      </c>
      <c r="D39" s="82">
        <v>71.44</v>
      </c>
      <c r="E39" s="37"/>
      <c r="F39" s="85" t="s">
        <v>1325</v>
      </c>
      <c r="G39" s="92">
        <v>78.516624040920604</v>
      </c>
      <c r="H39" s="121"/>
      <c r="I39" s="119"/>
      <c r="J39" s="117"/>
      <c r="K39" s="80"/>
      <c r="L39" s="80"/>
      <c r="M39" s="117"/>
      <c r="O39" s="8" t="s">
        <v>1492</v>
      </c>
      <c r="P39" s="17">
        <v>23.98</v>
      </c>
      <c r="Q39" s="17">
        <v>11.92</v>
      </c>
      <c r="R39" s="98">
        <v>64.185000000000002</v>
      </c>
      <c r="S39" s="100"/>
      <c r="T39" s="85" t="s">
        <v>1325</v>
      </c>
      <c r="U39" s="8">
        <v>70.128731379237195</v>
      </c>
      <c r="V39" s="116"/>
      <c r="W39" s="117"/>
      <c r="X39" s="117"/>
      <c r="Y39" s="117"/>
      <c r="Z39" s="117"/>
      <c r="AA39" s="117"/>
    </row>
    <row r="40" spans="1:27" ht="15.6">
      <c r="A40" s="8" t="s">
        <v>1323</v>
      </c>
      <c r="B40" s="16">
        <v>10.83</v>
      </c>
      <c r="C40" s="16">
        <v>15.53</v>
      </c>
      <c r="D40" s="82">
        <v>73.62</v>
      </c>
      <c r="E40" s="37"/>
      <c r="F40" s="85" t="s">
        <v>1379</v>
      </c>
      <c r="G40" s="92">
        <v>61.684782608695798</v>
      </c>
      <c r="H40" s="121"/>
      <c r="I40" s="119"/>
      <c r="J40" s="117"/>
      <c r="K40" s="80"/>
      <c r="L40" s="80"/>
      <c r="M40" s="117"/>
      <c r="O40" s="8" t="s">
        <v>1323</v>
      </c>
      <c r="P40" s="17">
        <v>10.83</v>
      </c>
      <c r="Q40" s="17">
        <v>15.53</v>
      </c>
      <c r="R40" s="98">
        <v>73.62</v>
      </c>
      <c r="S40" s="100"/>
      <c r="T40" s="85" t="s">
        <v>1379</v>
      </c>
      <c r="U40" s="8">
        <v>54.0606576411042</v>
      </c>
      <c r="V40" s="116"/>
      <c r="W40" s="117"/>
      <c r="X40" s="117"/>
      <c r="Y40" s="117"/>
      <c r="Z40" s="117"/>
      <c r="AA40" s="117"/>
    </row>
    <row r="41" spans="1:27" ht="15.6">
      <c r="A41" s="8" t="s">
        <v>1493</v>
      </c>
      <c r="B41" s="16">
        <v>34.54</v>
      </c>
      <c r="C41" s="16">
        <v>10.1</v>
      </c>
      <c r="D41" s="82">
        <v>55.39</v>
      </c>
      <c r="E41" s="37"/>
      <c r="F41" s="85" t="s">
        <v>1405</v>
      </c>
      <c r="G41" s="92">
        <v>52.307692307692399</v>
      </c>
      <c r="H41" s="121"/>
      <c r="I41" s="119"/>
      <c r="J41" s="117"/>
      <c r="K41" s="80"/>
      <c r="L41" s="80"/>
      <c r="M41" s="117"/>
      <c r="O41" s="8" t="s">
        <v>1493</v>
      </c>
      <c r="P41" s="17">
        <v>24.9166666666667</v>
      </c>
      <c r="Q41" s="17">
        <v>11.783333333333299</v>
      </c>
      <c r="R41" s="98">
        <v>63.313333333333297</v>
      </c>
      <c r="S41" s="100"/>
      <c r="T41" s="85" t="s">
        <v>1405</v>
      </c>
      <c r="U41" s="8">
        <v>44.046612727931603</v>
      </c>
      <c r="V41" s="116"/>
      <c r="W41" s="117"/>
      <c r="X41" s="117"/>
      <c r="Y41" s="117"/>
      <c r="Z41" s="117"/>
      <c r="AA41" s="117"/>
    </row>
    <row r="42" spans="1:27" ht="15.6">
      <c r="A42" s="8" t="s">
        <v>1494</v>
      </c>
      <c r="B42" s="16">
        <v>24.1</v>
      </c>
      <c r="C42" s="16">
        <v>11.51</v>
      </c>
      <c r="D42" s="82">
        <v>64.400000000000006</v>
      </c>
      <c r="E42" s="37"/>
      <c r="F42" s="85" t="s">
        <v>1407</v>
      </c>
      <c r="G42" s="92">
        <v>30.4054054054048</v>
      </c>
      <c r="H42" s="121"/>
      <c r="I42" s="119"/>
      <c r="J42" s="117"/>
      <c r="K42" s="80"/>
      <c r="L42" s="80"/>
      <c r="M42" s="117"/>
      <c r="O42" s="8" t="s">
        <v>1494</v>
      </c>
      <c r="P42" s="17">
        <v>25.555</v>
      </c>
      <c r="Q42" s="17">
        <v>11.21</v>
      </c>
      <c r="R42" s="98">
        <v>63.24</v>
      </c>
      <c r="S42" s="100"/>
      <c r="T42" s="85" t="s">
        <v>1407</v>
      </c>
      <c r="U42" s="8">
        <v>49.487785657999602</v>
      </c>
      <c r="V42" s="116"/>
      <c r="W42" s="117"/>
      <c r="X42" s="117"/>
      <c r="Y42" s="117"/>
      <c r="Z42" s="117"/>
      <c r="AA42" s="117"/>
    </row>
    <row r="43" spans="1:27" ht="15.6">
      <c r="A43" s="8" t="s">
        <v>1429</v>
      </c>
      <c r="B43" s="16"/>
      <c r="C43" s="16"/>
      <c r="D43" s="82"/>
      <c r="E43" s="37"/>
      <c r="F43" s="85" t="s">
        <v>1304</v>
      </c>
      <c r="G43" s="92">
        <v>42.702702702702403</v>
      </c>
      <c r="H43" s="121"/>
      <c r="I43" s="119"/>
      <c r="J43" s="117"/>
      <c r="K43" s="80"/>
      <c r="L43" s="80"/>
      <c r="M43" s="117"/>
      <c r="O43" s="8" t="s">
        <v>1429</v>
      </c>
      <c r="P43" s="17"/>
      <c r="Q43" s="17"/>
      <c r="R43" s="98"/>
      <c r="S43" s="100"/>
      <c r="T43" s="85" t="s">
        <v>1304</v>
      </c>
      <c r="U43" s="8">
        <v>59.698189134808501</v>
      </c>
      <c r="V43" s="116"/>
      <c r="W43" s="117"/>
      <c r="X43" s="117"/>
      <c r="Y43" s="117"/>
      <c r="Z43" s="117"/>
      <c r="AA43" s="117"/>
    </row>
    <row r="44" spans="1:27" ht="15.6">
      <c r="A44" s="8" t="s">
        <v>1495</v>
      </c>
      <c r="B44" s="16">
        <v>29.44</v>
      </c>
      <c r="C44" s="16">
        <v>10.1</v>
      </c>
      <c r="D44" s="82">
        <v>60.43</v>
      </c>
      <c r="E44" s="37"/>
      <c r="F44" s="85" t="s">
        <v>1374</v>
      </c>
      <c r="G44" s="92">
        <v>79.829545454545297</v>
      </c>
      <c r="H44" s="121"/>
      <c r="I44" s="119"/>
      <c r="J44" s="117"/>
      <c r="K44" s="80"/>
      <c r="L44" s="80"/>
      <c r="M44" s="117"/>
      <c r="O44" s="8" t="s">
        <v>1495</v>
      </c>
      <c r="P44" s="17">
        <v>28.073333333333299</v>
      </c>
      <c r="Q44" s="17">
        <v>10.76</v>
      </c>
      <c r="R44" s="98">
        <v>61.143333333333302</v>
      </c>
      <c r="S44" s="100"/>
      <c r="T44" s="85" t="s">
        <v>1374</v>
      </c>
      <c r="U44" s="8">
        <v>85.432070843264498</v>
      </c>
      <c r="V44" s="116"/>
      <c r="W44" s="117"/>
      <c r="X44" s="117"/>
      <c r="Y44" s="117"/>
      <c r="Z44" s="117"/>
      <c r="AA44" s="117"/>
    </row>
    <row r="45" spans="1:27" ht="15.6">
      <c r="A45" s="8" t="s">
        <v>1434</v>
      </c>
      <c r="B45" s="16">
        <v>27.31</v>
      </c>
      <c r="C45" s="16">
        <v>11.27</v>
      </c>
      <c r="D45" s="82">
        <v>61.41</v>
      </c>
      <c r="E45" s="37"/>
      <c r="F45" s="85" t="s">
        <v>1376</v>
      </c>
      <c r="G45" s="92">
        <v>83.923705722070807</v>
      </c>
      <c r="H45" s="121"/>
      <c r="I45" s="119"/>
      <c r="J45" s="117"/>
      <c r="K45" s="80"/>
      <c r="L45" s="80"/>
      <c r="M45" s="117"/>
      <c r="O45" s="8" t="s">
        <v>1434</v>
      </c>
      <c r="P45" s="17">
        <v>29.285</v>
      </c>
      <c r="Q45" s="17">
        <v>11.045</v>
      </c>
      <c r="R45" s="98">
        <v>59.66</v>
      </c>
      <c r="S45" s="100"/>
      <c r="T45" s="85" t="s">
        <v>1376</v>
      </c>
      <c r="U45" s="8">
        <v>88.900537551519406</v>
      </c>
      <c r="V45" s="116"/>
      <c r="W45" s="117"/>
      <c r="X45" s="117"/>
      <c r="Y45" s="117"/>
      <c r="Z45" s="117"/>
      <c r="AA45" s="117"/>
    </row>
    <row r="46" spans="1:27" ht="15.6">
      <c r="A46" s="8" t="s">
        <v>1318</v>
      </c>
      <c r="B46" s="16">
        <v>14.54</v>
      </c>
      <c r="C46" s="16">
        <v>13.55</v>
      </c>
      <c r="D46" s="82">
        <v>71.92</v>
      </c>
      <c r="E46" s="37"/>
      <c r="F46" s="85" t="s">
        <v>1371</v>
      </c>
      <c r="G46" s="92">
        <v>86.426592797783698</v>
      </c>
      <c r="H46" s="121"/>
      <c r="I46" s="119"/>
      <c r="J46" s="117"/>
      <c r="K46" s="80"/>
      <c r="L46" s="80"/>
      <c r="M46" s="117"/>
      <c r="O46" s="8" t="s">
        <v>1318</v>
      </c>
      <c r="P46" s="17">
        <v>23.87</v>
      </c>
      <c r="Q46" s="17">
        <v>12</v>
      </c>
      <c r="R46" s="98">
        <v>64.135000000000005</v>
      </c>
      <c r="S46" s="100"/>
      <c r="T46" s="85" t="s">
        <v>1371</v>
      </c>
      <c r="U46" s="8">
        <v>88.931255526082495</v>
      </c>
      <c r="V46" s="116"/>
      <c r="W46" s="117"/>
      <c r="X46" s="117"/>
      <c r="Y46" s="117"/>
      <c r="Z46" s="117"/>
      <c r="AA46" s="117"/>
    </row>
    <row r="47" spans="1:27" ht="15.6">
      <c r="A47" s="8" t="s">
        <v>1496</v>
      </c>
      <c r="B47" s="16">
        <v>39.619999999999997</v>
      </c>
      <c r="C47" s="16">
        <v>9.5399999999999991</v>
      </c>
      <c r="D47" s="82">
        <v>50.87</v>
      </c>
      <c r="E47" s="37"/>
      <c r="F47" s="85" t="s">
        <v>1373</v>
      </c>
      <c r="G47" s="92">
        <v>84.139784946236503</v>
      </c>
      <c r="H47" s="121"/>
      <c r="I47" s="119"/>
      <c r="J47" s="117"/>
      <c r="K47" s="80"/>
      <c r="L47" s="80"/>
      <c r="M47" s="117"/>
      <c r="O47" s="8" t="s">
        <v>1496</v>
      </c>
      <c r="P47" s="17">
        <v>36.25</v>
      </c>
      <c r="Q47" s="17">
        <v>10.616666666666699</v>
      </c>
      <c r="R47" s="98">
        <v>53.146666666666697</v>
      </c>
      <c r="S47" s="100"/>
      <c r="T47" s="85" t="s">
        <v>1373</v>
      </c>
      <c r="U47" s="8">
        <v>83.823304241311106</v>
      </c>
      <c r="V47" s="116"/>
      <c r="W47" s="117"/>
      <c r="X47" s="117"/>
      <c r="Y47" s="117"/>
      <c r="Z47" s="117"/>
      <c r="AA47" s="117"/>
    </row>
    <row r="48" spans="1:27" ht="15.6">
      <c r="A48" s="8" t="s">
        <v>1497</v>
      </c>
      <c r="B48" s="16">
        <v>25.41</v>
      </c>
      <c r="C48" s="16">
        <v>12.22</v>
      </c>
      <c r="D48" s="82">
        <v>62.4</v>
      </c>
      <c r="E48" s="37"/>
      <c r="F48" s="85" t="s">
        <v>1408</v>
      </c>
      <c r="G48" s="92">
        <v>59.4405594405588</v>
      </c>
      <c r="H48" s="121"/>
      <c r="I48" s="119"/>
      <c r="J48" s="117"/>
      <c r="K48" s="80"/>
      <c r="L48" s="80"/>
      <c r="M48" s="117"/>
      <c r="O48" s="8" t="s">
        <v>1497</v>
      </c>
      <c r="P48" s="17"/>
      <c r="Q48" s="17"/>
      <c r="R48" s="98"/>
      <c r="S48" s="100"/>
      <c r="T48" s="85" t="s">
        <v>1408</v>
      </c>
      <c r="U48" s="8">
        <v>53.647058823532703</v>
      </c>
      <c r="V48" s="116"/>
      <c r="W48" s="117"/>
      <c r="X48" s="117"/>
      <c r="Y48" s="117"/>
      <c r="Z48" s="117"/>
      <c r="AA48" s="117"/>
    </row>
    <row r="49" spans="1:27" ht="15.6">
      <c r="A49" s="8" t="s">
        <v>1498</v>
      </c>
      <c r="B49" s="16">
        <v>20.39</v>
      </c>
      <c r="C49" s="16">
        <v>12.28</v>
      </c>
      <c r="D49" s="82">
        <v>67.28</v>
      </c>
      <c r="E49" s="37"/>
      <c r="F49" s="85"/>
      <c r="G49" s="92"/>
      <c r="H49" s="121"/>
      <c r="I49" s="119"/>
      <c r="J49" s="117"/>
      <c r="K49" s="80"/>
      <c r="L49" s="80"/>
      <c r="M49" s="117"/>
      <c r="O49" s="8" t="s">
        <v>1498</v>
      </c>
      <c r="P49" s="17">
        <v>29.113333333333301</v>
      </c>
      <c r="Q49" s="17">
        <v>9.5833333333333304</v>
      </c>
      <c r="R49" s="98">
        <v>61.29</v>
      </c>
      <c r="S49" s="100"/>
      <c r="T49" s="85"/>
      <c r="U49" s="8"/>
      <c r="V49" s="116"/>
      <c r="W49" s="117"/>
      <c r="X49" s="117"/>
      <c r="Y49" s="117"/>
      <c r="Z49" s="117"/>
      <c r="AA49" s="117"/>
    </row>
    <row r="50" spans="1:27" ht="15.6">
      <c r="A50" s="8" t="s">
        <v>1499</v>
      </c>
      <c r="B50" s="16"/>
      <c r="C50" s="16"/>
      <c r="D50" s="82"/>
      <c r="E50" s="37"/>
      <c r="F50" s="85"/>
      <c r="G50" s="92"/>
      <c r="H50" s="121"/>
      <c r="I50" s="119"/>
      <c r="J50" s="117"/>
      <c r="K50" s="80"/>
      <c r="L50" s="80"/>
      <c r="M50" s="117"/>
      <c r="O50" s="8" t="s">
        <v>1499</v>
      </c>
      <c r="P50" s="17">
        <v>14.15</v>
      </c>
      <c r="Q50" s="17">
        <v>15.27</v>
      </c>
      <c r="R50" s="98">
        <v>70.58</v>
      </c>
      <c r="S50" s="100"/>
      <c r="T50" s="85"/>
      <c r="U50" s="8"/>
      <c r="V50" s="116"/>
      <c r="W50" s="117"/>
      <c r="X50" s="117"/>
      <c r="Y50" s="117"/>
      <c r="Z50" s="117"/>
      <c r="AA50" s="117"/>
    </row>
    <row r="51" spans="1:27" ht="15.6">
      <c r="A51" s="8" t="s">
        <v>1500</v>
      </c>
      <c r="B51" s="16">
        <v>21.03</v>
      </c>
      <c r="C51" s="16">
        <v>11.17</v>
      </c>
      <c r="D51" s="82">
        <v>67.8</v>
      </c>
      <c r="E51" s="37"/>
      <c r="F51" s="85"/>
      <c r="G51" s="92"/>
      <c r="H51" s="121"/>
      <c r="I51" s="119"/>
      <c r="J51" s="117"/>
      <c r="K51" s="80"/>
      <c r="L51" s="80"/>
      <c r="M51" s="117"/>
      <c r="O51" s="8" t="s">
        <v>1500</v>
      </c>
      <c r="P51" s="17">
        <v>16.225000000000001</v>
      </c>
      <c r="Q51" s="17">
        <v>12.03</v>
      </c>
      <c r="R51" s="98">
        <v>71.739999999999995</v>
      </c>
      <c r="S51" s="100"/>
      <c r="T51" s="85"/>
      <c r="U51" s="8"/>
      <c r="V51" s="116"/>
      <c r="W51" s="117"/>
      <c r="X51" s="117"/>
      <c r="Y51" s="117"/>
      <c r="Z51" s="117"/>
      <c r="AA51" s="117"/>
    </row>
    <row r="52" spans="1:27" ht="15.6">
      <c r="A52" s="8"/>
      <c r="B52" s="16"/>
      <c r="C52" s="16"/>
      <c r="D52" s="82"/>
      <c r="E52" s="37"/>
      <c r="F52" s="85"/>
      <c r="G52" s="92"/>
      <c r="H52" s="121"/>
      <c r="I52" s="119"/>
      <c r="J52" s="117"/>
      <c r="K52" s="80"/>
      <c r="L52" s="80"/>
      <c r="M52" s="117"/>
      <c r="O52" s="8"/>
      <c r="P52" s="16"/>
      <c r="Q52" s="16"/>
      <c r="R52" s="82"/>
      <c r="S52" s="37"/>
      <c r="T52" s="85"/>
      <c r="U52" s="8"/>
      <c r="V52" s="116"/>
      <c r="W52" s="117"/>
      <c r="X52" s="117"/>
      <c r="Y52" s="117"/>
      <c r="Z52" s="117"/>
      <c r="AA52" s="117"/>
    </row>
    <row r="53" spans="1:27" ht="15.6">
      <c r="A53" s="8"/>
      <c r="B53" s="16"/>
      <c r="C53" s="16"/>
      <c r="D53" s="82"/>
      <c r="E53" s="37"/>
      <c r="F53" s="85"/>
      <c r="G53" s="92"/>
      <c r="H53" s="121"/>
      <c r="I53" s="119"/>
      <c r="J53" s="117"/>
      <c r="K53" s="80"/>
      <c r="L53" s="80"/>
      <c r="M53" s="117"/>
      <c r="O53" s="8"/>
      <c r="P53" s="16"/>
      <c r="Q53" s="16"/>
      <c r="R53" s="82"/>
      <c r="S53" s="37"/>
      <c r="T53" s="85"/>
      <c r="U53" s="8"/>
      <c r="V53" s="116"/>
      <c r="W53" s="117"/>
      <c r="X53" s="117"/>
      <c r="Y53" s="117"/>
      <c r="Z53" s="117"/>
      <c r="AA53" s="117"/>
    </row>
    <row r="54" spans="1:27" ht="15.6">
      <c r="A54" s="91" t="s">
        <v>1409</v>
      </c>
      <c r="B54" s="10">
        <v>17.12</v>
      </c>
      <c r="C54" s="10">
        <v>11.87</v>
      </c>
      <c r="D54" s="83">
        <v>71.010000000000005</v>
      </c>
      <c r="E54" s="37"/>
      <c r="F54" s="91" t="s">
        <v>1409</v>
      </c>
      <c r="G54" s="91">
        <v>39.663461538461704</v>
      </c>
      <c r="H54" s="121"/>
      <c r="I54" s="119"/>
      <c r="J54" s="79"/>
      <c r="K54" s="80"/>
      <c r="L54" s="80"/>
      <c r="M54" s="79"/>
      <c r="O54" s="91" t="s">
        <v>1409</v>
      </c>
      <c r="P54" s="19">
        <v>20.77</v>
      </c>
      <c r="Q54" s="19">
        <v>10.855</v>
      </c>
      <c r="R54" s="99">
        <v>68.375</v>
      </c>
      <c r="S54" s="100"/>
      <c r="T54" s="91" t="s">
        <v>1409</v>
      </c>
      <c r="U54" s="10">
        <v>78.579729091767007</v>
      </c>
      <c r="V54" s="115"/>
      <c r="W54" s="79"/>
      <c r="X54" s="79"/>
      <c r="Y54" s="79"/>
      <c r="Z54" s="79"/>
      <c r="AA54" s="79"/>
    </row>
    <row r="55" spans="1:27" ht="15.6">
      <c r="A55" s="91" t="s">
        <v>1410</v>
      </c>
      <c r="B55" s="10">
        <v>21.67</v>
      </c>
      <c r="C55" s="10">
        <v>12.9</v>
      </c>
      <c r="D55" s="83">
        <v>65.37</v>
      </c>
      <c r="E55" s="37"/>
      <c r="F55" s="91" t="s">
        <v>1410</v>
      </c>
      <c r="G55" s="91">
        <v>70.289855072463396</v>
      </c>
      <c r="H55" s="121"/>
      <c r="I55" s="119"/>
      <c r="J55" s="79"/>
      <c r="K55" s="80"/>
      <c r="L55" s="80"/>
      <c r="M55" s="79"/>
      <c r="O55" s="91" t="s">
        <v>1410</v>
      </c>
      <c r="P55" s="19">
        <v>17.966666666666701</v>
      </c>
      <c r="Q55" s="19">
        <v>13.94</v>
      </c>
      <c r="R55" s="99">
        <v>68.076666666666696</v>
      </c>
      <c r="S55" s="100"/>
      <c r="T55" s="91" t="s">
        <v>1410</v>
      </c>
      <c r="U55" s="10">
        <v>71.705413557008498</v>
      </c>
      <c r="V55" s="115"/>
      <c r="W55" s="79"/>
      <c r="X55" s="79"/>
      <c r="Y55" s="79"/>
      <c r="Z55" s="79"/>
      <c r="AA55" s="79"/>
    </row>
    <row r="56" spans="1:27" ht="15.6">
      <c r="A56" s="91" t="s">
        <v>1411</v>
      </c>
      <c r="B56" s="10">
        <v>11.75</v>
      </c>
      <c r="C56" s="10">
        <v>16.149999999999999</v>
      </c>
      <c r="D56" s="83">
        <v>72.09</v>
      </c>
      <c r="E56" s="37"/>
      <c r="F56" s="91" t="s">
        <v>1411</v>
      </c>
      <c r="G56" s="91">
        <v>52.731591448930999</v>
      </c>
      <c r="H56" s="121"/>
      <c r="I56" s="119"/>
      <c r="J56" s="79"/>
      <c r="K56" s="80"/>
      <c r="L56" s="80"/>
      <c r="M56" s="79"/>
      <c r="O56" s="91" t="s">
        <v>1411</v>
      </c>
      <c r="P56" s="19">
        <v>15.805</v>
      </c>
      <c r="Q56" s="19">
        <v>14.24</v>
      </c>
      <c r="R56" s="99">
        <v>69.935000000000002</v>
      </c>
      <c r="S56" s="100"/>
      <c r="T56" s="91" t="s">
        <v>1411</v>
      </c>
      <c r="U56" s="10">
        <v>59.893267651888401</v>
      </c>
      <c r="V56" s="115"/>
      <c r="W56" s="79"/>
      <c r="X56" s="79"/>
      <c r="Y56" s="79"/>
      <c r="Z56" s="79"/>
      <c r="AA56" s="79"/>
    </row>
    <row r="57" spans="1:27" ht="15.6">
      <c r="A57" s="91" t="s">
        <v>1412</v>
      </c>
      <c r="B57" s="10">
        <v>24.21</v>
      </c>
      <c r="C57" s="10">
        <v>9.75</v>
      </c>
      <c r="D57" s="83">
        <v>66.03</v>
      </c>
      <c r="E57" s="37"/>
      <c r="F57" s="91" t="s">
        <v>1412</v>
      </c>
      <c r="G57" s="91">
        <v>74.874371859296602</v>
      </c>
      <c r="H57" s="121"/>
      <c r="I57" s="119"/>
      <c r="J57" s="79"/>
      <c r="K57" s="79"/>
      <c r="L57" s="79"/>
      <c r="M57" s="79"/>
      <c r="O57" s="91" t="s">
        <v>1412</v>
      </c>
      <c r="P57" s="19">
        <v>20.276666666666699</v>
      </c>
      <c r="Q57" s="19">
        <v>11.2466666666667</v>
      </c>
      <c r="R57" s="99">
        <v>69.56</v>
      </c>
      <c r="S57" s="100"/>
      <c r="T57" s="91" t="s">
        <v>1412</v>
      </c>
      <c r="U57" s="10">
        <v>90.616990803557599</v>
      </c>
      <c r="V57" s="115"/>
      <c r="W57" s="79"/>
      <c r="X57" s="79"/>
      <c r="Y57" s="79"/>
      <c r="Z57" s="79"/>
      <c r="AA57" s="79"/>
    </row>
    <row r="58" spans="1:27" ht="15.6">
      <c r="A58" s="91" t="s">
        <v>1413</v>
      </c>
      <c r="B58" s="10">
        <v>11.99</v>
      </c>
      <c r="C58" s="10">
        <v>11.67</v>
      </c>
      <c r="D58" s="83">
        <v>76.37</v>
      </c>
      <c r="E58" s="37"/>
      <c r="F58" s="91" t="s">
        <v>1413</v>
      </c>
      <c r="G58" s="91">
        <v>67.281105990782805</v>
      </c>
      <c r="H58" s="121"/>
      <c r="I58" s="119"/>
      <c r="J58" s="79"/>
      <c r="K58" s="79"/>
      <c r="L58" s="79"/>
      <c r="M58" s="79"/>
      <c r="O58" s="91" t="s">
        <v>1413</v>
      </c>
      <c r="P58" s="19">
        <v>10.35</v>
      </c>
      <c r="Q58" s="19">
        <v>12.37</v>
      </c>
      <c r="R58" s="99">
        <v>77.290000000000006</v>
      </c>
      <c r="S58" s="100"/>
      <c r="T58" s="91" t="s">
        <v>1413</v>
      </c>
      <c r="U58" s="10">
        <v>42.945466074825497</v>
      </c>
      <c r="V58" s="115"/>
      <c r="W58" s="79"/>
      <c r="X58" s="79"/>
      <c r="Y58" s="79"/>
      <c r="Z58" s="79"/>
      <c r="AA58" s="79"/>
    </row>
    <row r="59" spans="1:27" ht="15.6">
      <c r="A59" s="104" t="s">
        <v>1414</v>
      </c>
      <c r="B59" s="10">
        <v>17.77</v>
      </c>
      <c r="C59" s="10">
        <v>10.46</v>
      </c>
      <c r="D59" s="83">
        <v>71.8</v>
      </c>
      <c r="E59" s="37"/>
      <c r="F59" s="91" t="s">
        <v>1414</v>
      </c>
      <c r="G59" s="91">
        <v>74.468085106383</v>
      </c>
      <c r="H59" s="121"/>
      <c r="I59" s="119"/>
      <c r="J59" s="79"/>
      <c r="K59" s="79"/>
      <c r="L59" s="79"/>
      <c r="M59" s="79"/>
      <c r="O59" s="104" t="s">
        <v>1414</v>
      </c>
      <c r="P59" s="19">
        <v>20.41</v>
      </c>
      <c r="Q59" s="19">
        <v>9.86</v>
      </c>
      <c r="R59" s="99">
        <v>69.75</v>
      </c>
      <c r="S59" s="100"/>
      <c r="T59" s="104" t="s">
        <v>1414</v>
      </c>
      <c r="U59" s="10">
        <v>83.135376756065696</v>
      </c>
      <c r="V59" s="115"/>
      <c r="W59" s="79"/>
      <c r="X59" s="79"/>
      <c r="Y59" s="79"/>
      <c r="Z59" s="79"/>
      <c r="AA59" s="79"/>
    </row>
    <row r="60" spans="1:27">
      <c r="W60" s="72"/>
      <c r="X60" s="72"/>
      <c r="Y60" s="72"/>
      <c r="Z60" s="72"/>
      <c r="AA60" s="72"/>
    </row>
    <row r="61" spans="1:27">
      <c r="W61" s="72"/>
      <c r="X61" s="72"/>
      <c r="Y61" s="72"/>
      <c r="Z61" s="72"/>
      <c r="AA61" s="72"/>
    </row>
  </sheetData>
  <phoneticPr fontId="14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6"/>
  <sheetViews>
    <sheetView topLeftCell="A7" workbookViewId="0">
      <selection activeCell="L5" sqref="L5"/>
    </sheetView>
  </sheetViews>
  <sheetFormatPr defaultColWidth="9" defaultRowHeight="14.4"/>
  <cols>
    <col min="2" max="2" width="13.77734375" customWidth="1"/>
    <col min="4" max="4" width="12.88671875" style="1"/>
    <col min="6" max="6" width="13.77734375" customWidth="1"/>
    <col min="8" max="8" width="12.88671875" style="1"/>
    <col min="10" max="10" width="13.77734375" customWidth="1"/>
    <col min="12" max="12" width="12.88671875" style="1"/>
    <col min="14" max="14" width="13.77734375" customWidth="1"/>
    <col min="16" max="16" width="12.88671875" style="1"/>
  </cols>
  <sheetData>
    <row r="1" spans="1:15">
      <c r="A1" s="1" t="s">
        <v>0</v>
      </c>
      <c r="B1" t="s">
        <v>1247</v>
      </c>
      <c r="E1" s="1" t="s">
        <v>136</v>
      </c>
      <c r="F1" t="s">
        <v>1247</v>
      </c>
      <c r="I1" s="1" t="s">
        <v>232</v>
      </c>
      <c r="J1" t="s">
        <v>1247</v>
      </c>
      <c r="M1" s="1" t="s">
        <v>323</v>
      </c>
      <c r="N1" t="s">
        <v>1247</v>
      </c>
    </row>
    <row r="2" spans="1:15" ht="15.6">
      <c r="A2" s="5"/>
      <c r="B2" s="77" t="s">
        <v>1343</v>
      </c>
      <c r="C2" s="5" t="s">
        <v>397</v>
      </c>
      <c r="E2" s="5"/>
      <c r="F2" s="77" t="s">
        <v>1343</v>
      </c>
      <c r="G2" s="5" t="s">
        <v>397</v>
      </c>
      <c r="I2" s="5"/>
      <c r="J2" s="77" t="s">
        <v>1343</v>
      </c>
      <c r="K2" s="5" t="s">
        <v>397</v>
      </c>
      <c r="M2" s="5"/>
      <c r="N2" s="77" t="s">
        <v>1343</v>
      </c>
      <c r="O2" s="5" t="s">
        <v>397</v>
      </c>
    </row>
    <row r="3" spans="1:15" ht="15.6">
      <c r="A3" s="6" t="s">
        <v>1354</v>
      </c>
      <c r="B3" s="7">
        <v>29.411764705882302</v>
      </c>
      <c r="C3" s="7"/>
      <c r="E3" s="6" t="s">
        <v>1354</v>
      </c>
      <c r="F3" s="7">
        <v>29.927007299270102</v>
      </c>
      <c r="G3" s="7"/>
      <c r="I3" s="6" t="s">
        <v>1354</v>
      </c>
      <c r="J3" s="7">
        <v>27.415730337078699</v>
      </c>
      <c r="K3" s="7">
        <v>2.7288000000000001</v>
      </c>
      <c r="M3" s="6" t="s">
        <v>49</v>
      </c>
      <c r="N3" s="7">
        <f>AVERAGE(B3,F3,J3)</f>
        <v>28.918167447410401</v>
      </c>
      <c r="O3" s="7">
        <v>2.7288000000000001</v>
      </c>
    </row>
    <row r="4" spans="1:15" ht="15.6">
      <c r="A4" s="6" t="s">
        <v>1356</v>
      </c>
      <c r="B4" s="7">
        <v>26.952141057934501</v>
      </c>
      <c r="C4" s="7"/>
      <c r="E4" s="6" t="s">
        <v>1356</v>
      </c>
      <c r="F4" s="7">
        <v>31.954022988505798</v>
      </c>
      <c r="G4" s="7">
        <v>2.7347999999999999</v>
      </c>
      <c r="I4" s="6" t="s">
        <v>1356</v>
      </c>
      <c r="J4" s="7">
        <v>24.482109227871899</v>
      </c>
      <c r="K4" s="7"/>
      <c r="M4" s="6" t="s">
        <v>49</v>
      </c>
      <c r="N4" s="7">
        <f t="shared" ref="N4:N56" si="0">AVERAGE(B4,F4,J4)</f>
        <v>27.7960910914374</v>
      </c>
      <c r="O4" s="7">
        <v>2.7347999999999999</v>
      </c>
    </row>
    <row r="5" spans="1:15" ht="15.6">
      <c r="A5" s="6" t="s">
        <v>1357</v>
      </c>
      <c r="B5" s="7">
        <v>35.265700483091798</v>
      </c>
      <c r="C5" s="7">
        <v>2.7307999999999999</v>
      </c>
      <c r="E5" s="6" t="s">
        <v>1357</v>
      </c>
      <c r="F5" s="7">
        <v>32.779097387173401</v>
      </c>
      <c r="G5" s="7">
        <v>2.7282000000000002</v>
      </c>
      <c r="I5" s="6" t="s">
        <v>1357</v>
      </c>
      <c r="J5" s="7">
        <v>24.700239808153501</v>
      </c>
      <c r="K5" s="7">
        <v>2.7536999999999998</v>
      </c>
      <c r="M5" s="6" t="s">
        <v>49</v>
      </c>
      <c r="N5" s="7">
        <f t="shared" si="0"/>
        <v>30.915012559472899</v>
      </c>
      <c r="O5" s="7">
        <v>2.73756666666667</v>
      </c>
    </row>
    <row r="6" spans="1:15" ht="15.6">
      <c r="A6" s="6" t="s">
        <v>1359</v>
      </c>
      <c r="B6" s="7">
        <v>23.7851662404092</v>
      </c>
      <c r="C6" s="7">
        <v>2.7153</v>
      </c>
      <c r="E6" s="6" t="s">
        <v>1359</v>
      </c>
      <c r="F6" s="7">
        <v>26.086956521739101</v>
      </c>
      <c r="G6" s="7">
        <v>2.6143000000000001</v>
      </c>
      <c r="I6" s="6" t="s">
        <v>1359</v>
      </c>
      <c r="J6" s="7">
        <v>14.730290456431501</v>
      </c>
      <c r="K6" s="7">
        <v>2.7216999999999998</v>
      </c>
      <c r="M6" s="6" t="s">
        <v>49</v>
      </c>
      <c r="N6" s="7">
        <f t="shared" si="0"/>
        <v>21.534137739526599</v>
      </c>
      <c r="O6" s="7">
        <v>2.6837666666666702</v>
      </c>
    </row>
    <row r="7" spans="1:15" ht="15.6">
      <c r="A7" s="6" t="s">
        <v>1362</v>
      </c>
      <c r="B7" s="7">
        <v>33.012048192771097</v>
      </c>
      <c r="C7" s="7">
        <v>2.6827000000000001</v>
      </c>
      <c r="E7" s="6" t="s">
        <v>1362</v>
      </c>
      <c r="F7" s="7">
        <v>29.460580912863101</v>
      </c>
      <c r="G7" s="7">
        <v>2.6766999999999999</v>
      </c>
      <c r="I7" s="6" t="s">
        <v>1362</v>
      </c>
      <c r="J7" s="7">
        <v>26.814516129032299</v>
      </c>
      <c r="K7" s="7">
        <v>2.7006000000000001</v>
      </c>
      <c r="M7" s="6" t="s">
        <v>49</v>
      </c>
      <c r="N7" s="7">
        <f t="shared" si="0"/>
        <v>29.762381744888799</v>
      </c>
      <c r="O7" s="7">
        <v>2.6866666666666701</v>
      </c>
    </row>
    <row r="8" spans="1:15" ht="15.6">
      <c r="A8" s="6" t="s">
        <v>1360</v>
      </c>
      <c r="B8" s="7">
        <v>18.269230769230798</v>
      </c>
      <c r="C8" s="7"/>
      <c r="E8" s="6" t="s">
        <v>1360</v>
      </c>
      <c r="F8" s="7">
        <v>26.840855106888402</v>
      </c>
      <c r="G8" s="7">
        <v>2.6838000000000002</v>
      </c>
      <c r="I8" s="6" t="s">
        <v>1360</v>
      </c>
      <c r="J8" s="7">
        <v>23.776223776223802</v>
      </c>
      <c r="K8" s="7">
        <v>2.7869000000000002</v>
      </c>
      <c r="M8" s="6" t="s">
        <v>49</v>
      </c>
      <c r="N8" s="7">
        <f t="shared" si="0"/>
        <v>22.962103217447702</v>
      </c>
      <c r="O8" s="7">
        <v>2.7353499999999999</v>
      </c>
    </row>
    <row r="9" spans="1:15" ht="15.6">
      <c r="A9" s="6" t="s">
        <v>1363</v>
      </c>
      <c r="B9" s="7">
        <v>34.0579710144928</v>
      </c>
      <c r="C9" s="7">
        <v>2.6518000000000002</v>
      </c>
      <c r="E9" s="6" t="s">
        <v>1363</v>
      </c>
      <c r="F9" s="7">
        <v>31.967213114754099</v>
      </c>
      <c r="G9" s="7">
        <v>2.7612538267922302</v>
      </c>
      <c r="I9" s="6" t="s">
        <v>1363</v>
      </c>
      <c r="J9" s="7">
        <v>24.878048780487799</v>
      </c>
      <c r="K9" s="7"/>
      <c r="M9" s="6" t="s">
        <v>49</v>
      </c>
      <c r="N9" s="7">
        <f t="shared" si="0"/>
        <v>30.301077636578199</v>
      </c>
      <c r="O9" s="7">
        <v>2.7065269133961101</v>
      </c>
    </row>
    <row r="10" spans="1:15" ht="15.6">
      <c r="A10" s="6" t="s">
        <v>1365</v>
      </c>
      <c r="B10" s="7">
        <v>45.289855072463801</v>
      </c>
      <c r="C10" s="7">
        <v>2.6725774849525599</v>
      </c>
      <c r="E10" s="6" t="s">
        <v>1365</v>
      </c>
      <c r="F10" s="7">
        <v>35</v>
      </c>
      <c r="G10" s="7">
        <v>2.7263000000000002</v>
      </c>
      <c r="I10" s="6" t="s">
        <v>1365</v>
      </c>
      <c r="J10" s="7">
        <v>22.851919561243101</v>
      </c>
      <c r="K10" s="7">
        <v>2.698</v>
      </c>
      <c r="M10" s="6" t="s">
        <v>49</v>
      </c>
      <c r="N10" s="7">
        <f t="shared" si="0"/>
        <v>34.380591544569</v>
      </c>
      <c r="O10" s="7">
        <v>2.6989591616508499</v>
      </c>
    </row>
    <row r="11" spans="1:15" ht="15.6">
      <c r="A11" s="6" t="s">
        <v>1366</v>
      </c>
      <c r="B11" s="7">
        <v>30.496453900709199</v>
      </c>
      <c r="C11" s="7">
        <v>2.7170999999999998</v>
      </c>
      <c r="E11" s="6" t="s">
        <v>1366</v>
      </c>
      <c r="F11" s="7">
        <v>35.475578406169703</v>
      </c>
      <c r="G11" s="7">
        <v>2.72924779532093</v>
      </c>
      <c r="I11" s="6" t="s">
        <v>1366</v>
      </c>
      <c r="J11" s="7">
        <v>23.017902813299202</v>
      </c>
      <c r="K11" s="7">
        <v>2.7263999999999999</v>
      </c>
      <c r="M11" s="6" t="s">
        <v>49</v>
      </c>
      <c r="N11" s="7">
        <f t="shared" si="0"/>
        <v>29.663311706725999</v>
      </c>
      <c r="O11" s="7">
        <v>2.7242492651069798</v>
      </c>
    </row>
    <row r="12" spans="1:15" ht="15.6">
      <c r="A12" s="6" t="s">
        <v>1368</v>
      </c>
      <c r="B12" s="7">
        <v>29.577464788732399</v>
      </c>
      <c r="C12" s="7"/>
      <c r="E12" s="6" t="s">
        <v>1368</v>
      </c>
      <c r="F12" s="7">
        <v>34.900990099009903</v>
      </c>
      <c r="G12" s="7"/>
      <c r="I12" s="6" t="s">
        <v>1368</v>
      </c>
      <c r="J12" s="7">
        <v>27.423167848699801</v>
      </c>
      <c r="K12" s="7"/>
      <c r="M12" s="6" t="s">
        <v>49</v>
      </c>
      <c r="N12" s="7">
        <f t="shared" si="0"/>
        <v>30.633874245480701</v>
      </c>
      <c r="O12" s="7"/>
    </row>
    <row r="13" spans="1:15" ht="15.6">
      <c r="A13" s="6" t="s">
        <v>1344</v>
      </c>
      <c r="B13" s="7">
        <v>22.081218274111698</v>
      </c>
      <c r="C13" s="7"/>
      <c r="E13" s="6" t="s">
        <v>1344</v>
      </c>
      <c r="F13" s="7">
        <v>23.708920187793399</v>
      </c>
      <c r="G13" s="7"/>
      <c r="I13" s="6" t="s">
        <v>1344</v>
      </c>
      <c r="J13" s="7">
        <v>16.582914572864301</v>
      </c>
      <c r="K13" s="7"/>
      <c r="M13" s="6" t="s">
        <v>49</v>
      </c>
      <c r="N13" s="7">
        <f t="shared" si="0"/>
        <v>20.791017678256502</v>
      </c>
      <c r="O13" s="7"/>
    </row>
    <row r="14" spans="1:15" ht="15.6">
      <c r="A14" s="6" t="s">
        <v>1345</v>
      </c>
      <c r="B14" s="7">
        <v>23.6714975845411</v>
      </c>
      <c r="C14" s="7"/>
      <c r="E14" s="6" t="s">
        <v>1345</v>
      </c>
      <c r="F14" s="7">
        <v>24.9376558603491</v>
      </c>
      <c r="G14" s="7"/>
      <c r="I14" s="6" t="s">
        <v>1345</v>
      </c>
      <c r="J14" s="7">
        <v>24.948024948025001</v>
      </c>
      <c r="K14" s="7">
        <v>2.6294</v>
      </c>
      <c r="M14" s="6" t="s">
        <v>49</v>
      </c>
      <c r="N14" s="7">
        <f t="shared" si="0"/>
        <v>24.519059464305101</v>
      </c>
      <c r="O14" s="7">
        <v>2.6294</v>
      </c>
    </row>
    <row r="15" spans="1:15" ht="15.6">
      <c r="A15" s="6" t="s">
        <v>1346</v>
      </c>
      <c r="B15" s="7">
        <v>29.176470588235301</v>
      </c>
      <c r="C15" s="7"/>
      <c r="E15" s="6" t="s">
        <v>1346</v>
      </c>
      <c r="F15" s="7">
        <v>24.4845360824742</v>
      </c>
      <c r="G15" s="7"/>
      <c r="I15" s="6" t="s">
        <v>1346</v>
      </c>
      <c r="J15" s="7">
        <v>24.764150943396199</v>
      </c>
      <c r="K15" s="7"/>
      <c r="M15" s="6" t="s">
        <v>49</v>
      </c>
      <c r="N15" s="7">
        <f t="shared" si="0"/>
        <v>26.1417192047019</v>
      </c>
      <c r="O15" s="7">
        <v>2.7288000000000001</v>
      </c>
    </row>
    <row r="16" spans="1:15" ht="15.6">
      <c r="A16" s="6" t="s">
        <v>1347</v>
      </c>
      <c r="B16" s="7">
        <v>24.5657568238213</v>
      </c>
      <c r="C16" s="7">
        <v>2.7871000000000001</v>
      </c>
      <c r="E16" s="6" t="s">
        <v>1347</v>
      </c>
      <c r="F16" s="7">
        <v>20.047732696897398</v>
      </c>
      <c r="G16" s="7">
        <v>2.7073999999999998</v>
      </c>
      <c r="I16" s="6" t="s">
        <v>1347</v>
      </c>
      <c r="J16" s="7">
        <v>22.946859903381601</v>
      </c>
      <c r="K16" s="7">
        <v>2.7892000000000001</v>
      </c>
      <c r="M16" s="6" t="s">
        <v>49</v>
      </c>
      <c r="N16" s="7">
        <f t="shared" si="0"/>
        <v>22.520116474700099</v>
      </c>
      <c r="O16" s="7">
        <v>2.7612333333333301</v>
      </c>
    </row>
    <row r="17" spans="1:15" ht="15.6">
      <c r="A17" s="6" t="s">
        <v>1348</v>
      </c>
      <c r="B17" s="7">
        <v>32.300884955752203</v>
      </c>
      <c r="C17" s="7"/>
      <c r="E17" s="6" t="s">
        <v>1348</v>
      </c>
      <c r="F17" s="7">
        <v>33.3333333333333</v>
      </c>
      <c r="G17" s="7"/>
      <c r="I17" s="6" t="s">
        <v>1348</v>
      </c>
      <c r="J17" s="7">
        <v>25.4054054054054</v>
      </c>
      <c r="K17" s="7">
        <v>2.6528999999999998</v>
      </c>
      <c r="M17" s="6" t="s">
        <v>49</v>
      </c>
      <c r="N17" s="7">
        <f t="shared" si="0"/>
        <v>30.346541231497</v>
      </c>
      <c r="O17" s="7">
        <v>2.6528999999999998</v>
      </c>
    </row>
    <row r="18" spans="1:15" ht="15.6">
      <c r="A18" s="7"/>
      <c r="B18" s="7"/>
      <c r="C18" s="7"/>
      <c r="E18" s="6" t="s">
        <v>1400</v>
      </c>
      <c r="F18" s="7">
        <v>26.894865525672401</v>
      </c>
      <c r="G18" s="7"/>
      <c r="I18" s="6" t="s">
        <v>1400</v>
      </c>
      <c r="J18" s="7">
        <v>25</v>
      </c>
      <c r="K18" s="7"/>
      <c r="M18" s="6" t="s">
        <v>49</v>
      </c>
      <c r="N18" s="7">
        <f t="shared" si="0"/>
        <v>25.9474327628362</v>
      </c>
      <c r="O18" s="7"/>
    </row>
    <row r="19" spans="1:15" ht="15.6">
      <c r="A19" s="6" t="s">
        <v>1349</v>
      </c>
      <c r="B19" s="7">
        <v>21.593830334190201</v>
      </c>
      <c r="C19" s="7">
        <v>2.6953999999999998</v>
      </c>
      <c r="E19" s="6" t="s">
        <v>1349</v>
      </c>
      <c r="F19" s="7">
        <v>21.234567901234598</v>
      </c>
      <c r="G19" s="7"/>
      <c r="I19" s="6" t="s">
        <v>1349</v>
      </c>
      <c r="J19" s="7"/>
      <c r="K19" s="7"/>
      <c r="M19" s="6" t="s">
        <v>49</v>
      </c>
      <c r="N19" s="7">
        <f t="shared" si="0"/>
        <v>21.4141991177124</v>
      </c>
      <c r="O19" s="7">
        <v>2.6953999999999998</v>
      </c>
    </row>
    <row r="20" spans="1:15" ht="15.6">
      <c r="A20" s="6" t="s">
        <v>1350</v>
      </c>
      <c r="B20" s="7">
        <v>18.434343434343401</v>
      </c>
      <c r="C20" s="7">
        <v>2.7265999999999999</v>
      </c>
      <c r="E20" s="6" t="s">
        <v>1350</v>
      </c>
      <c r="F20" s="7">
        <v>20.8436724565757</v>
      </c>
      <c r="G20" s="7">
        <v>2.6457000000000002</v>
      </c>
      <c r="I20" s="6" t="s">
        <v>1350</v>
      </c>
      <c r="J20" s="7">
        <v>19.083969465648899</v>
      </c>
      <c r="K20" s="7">
        <v>2.7629000000000001</v>
      </c>
      <c r="M20" s="6" t="s">
        <v>49</v>
      </c>
      <c r="N20" s="7">
        <f t="shared" si="0"/>
        <v>19.453995118856</v>
      </c>
      <c r="O20" s="7">
        <v>2.71173333333333</v>
      </c>
    </row>
    <row r="21" spans="1:15" ht="15.6">
      <c r="A21" s="6" t="s">
        <v>1351</v>
      </c>
      <c r="B21" s="7">
        <v>28.463476070529001</v>
      </c>
      <c r="C21" s="7">
        <v>2.637</v>
      </c>
      <c r="E21" s="6" t="s">
        <v>1351</v>
      </c>
      <c r="F21" s="7">
        <v>26.401869158878501</v>
      </c>
      <c r="G21" s="7"/>
      <c r="I21" s="6" t="s">
        <v>1351</v>
      </c>
      <c r="J21" s="7">
        <v>27.433628318584098</v>
      </c>
      <c r="K21" s="7">
        <v>2.6665000000000001</v>
      </c>
      <c r="M21" s="6" t="s">
        <v>49</v>
      </c>
      <c r="N21" s="7">
        <f t="shared" si="0"/>
        <v>27.432991182663901</v>
      </c>
      <c r="O21" s="7">
        <v>2.6517499999999998</v>
      </c>
    </row>
    <row r="22" spans="1:15" ht="15.6">
      <c r="A22" s="6" t="s">
        <v>1352</v>
      </c>
      <c r="B22" s="7">
        <v>26.401869158878501</v>
      </c>
      <c r="C22" s="7">
        <v>2.6823000000000001</v>
      </c>
      <c r="E22" s="6" t="s">
        <v>1352</v>
      </c>
      <c r="F22" s="7">
        <v>25.9708737864078</v>
      </c>
      <c r="G22" s="7"/>
      <c r="I22" s="6" t="s">
        <v>1352</v>
      </c>
      <c r="J22" s="7">
        <v>18.564356435643599</v>
      </c>
      <c r="K22" s="7"/>
      <c r="M22" s="6" t="s">
        <v>49</v>
      </c>
      <c r="N22" s="7">
        <f t="shared" si="0"/>
        <v>23.645699793643299</v>
      </c>
      <c r="O22" s="7">
        <v>2.6823000000000001</v>
      </c>
    </row>
    <row r="23" spans="1:15" ht="15.6">
      <c r="A23" s="6" t="s">
        <v>1353</v>
      </c>
      <c r="B23" s="7">
        <v>28.2222222222222</v>
      </c>
      <c r="C23" s="7">
        <v>2.7627000000000002</v>
      </c>
      <c r="E23" s="6" t="s">
        <v>1353</v>
      </c>
      <c r="F23" s="7">
        <v>27.6315789473684</v>
      </c>
      <c r="G23" s="7"/>
      <c r="I23" s="6" t="s">
        <v>1353</v>
      </c>
      <c r="J23" s="7">
        <v>22.597402597402599</v>
      </c>
      <c r="K23" s="7">
        <v>2.7690000000000001</v>
      </c>
      <c r="M23" s="6" t="s">
        <v>49</v>
      </c>
      <c r="N23" s="7">
        <f t="shared" si="0"/>
        <v>26.150401255664399</v>
      </c>
      <c r="O23" s="7">
        <v>2.7658499999999999</v>
      </c>
    </row>
    <row r="24" spans="1:15" ht="15.6">
      <c r="A24" s="6"/>
      <c r="B24" s="7"/>
      <c r="C24" s="7"/>
      <c r="E24" s="6"/>
      <c r="F24" s="7"/>
      <c r="G24" s="7"/>
      <c r="I24" s="6" t="s">
        <v>1402</v>
      </c>
      <c r="J24" s="7">
        <v>23.747276688453201</v>
      </c>
      <c r="K24" s="7">
        <v>2.6947000000000001</v>
      </c>
      <c r="M24" s="6" t="s">
        <v>49</v>
      </c>
      <c r="N24" s="7">
        <f t="shared" si="0"/>
        <v>23.747276688453201</v>
      </c>
      <c r="O24" s="7">
        <v>2.7249666666666701</v>
      </c>
    </row>
    <row r="25" spans="1:15" ht="15.6">
      <c r="A25" s="6" t="s">
        <v>1369</v>
      </c>
      <c r="B25" s="7">
        <v>32.577903682719601</v>
      </c>
      <c r="C25" s="7"/>
      <c r="E25" s="6" t="s">
        <v>1369</v>
      </c>
      <c r="F25" s="7">
        <v>19.561551433389599</v>
      </c>
      <c r="G25" s="7">
        <v>2.8168000000000002</v>
      </c>
      <c r="I25" s="6" t="s">
        <v>1369</v>
      </c>
      <c r="J25" s="7">
        <v>14.5631067961165</v>
      </c>
      <c r="K25" s="7">
        <v>2.7084000000000001</v>
      </c>
      <c r="M25" s="6" t="s">
        <v>49</v>
      </c>
      <c r="N25" s="7">
        <f t="shared" si="0"/>
        <v>22.234187304075199</v>
      </c>
      <c r="O25" s="7">
        <v>2.7625999999999999</v>
      </c>
    </row>
    <row r="26" spans="1:15" ht="15.6">
      <c r="A26" s="6" t="s">
        <v>1370</v>
      </c>
      <c r="B26" s="7">
        <v>33.177570093457902</v>
      </c>
      <c r="C26" s="7">
        <v>2.7254</v>
      </c>
      <c r="E26" s="6" t="s">
        <v>1370</v>
      </c>
      <c r="F26" s="7">
        <v>24.744897959183699</v>
      </c>
      <c r="G26" s="7">
        <v>2.7395</v>
      </c>
      <c r="I26" s="6" t="s">
        <v>1370</v>
      </c>
      <c r="J26" s="7">
        <v>16.427104722792599</v>
      </c>
      <c r="K26" s="7">
        <v>2.7825000000000002</v>
      </c>
      <c r="M26" s="6" t="s">
        <v>49</v>
      </c>
      <c r="N26" s="7">
        <f t="shared" si="0"/>
        <v>24.783190925144702</v>
      </c>
      <c r="O26" s="7">
        <v>2.7491333333333299</v>
      </c>
    </row>
    <row r="27" spans="1:15" ht="15.6">
      <c r="A27" s="8" t="s">
        <v>1371</v>
      </c>
      <c r="B27" s="9">
        <v>26.894865525672401</v>
      </c>
      <c r="C27" s="9">
        <v>2.7416999999999998</v>
      </c>
      <c r="E27" s="8" t="s">
        <v>1371</v>
      </c>
      <c r="F27" s="9">
        <v>29.950495049504902</v>
      </c>
      <c r="G27" s="9">
        <v>2.7161</v>
      </c>
      <c r="I27" s="8" t="s">
        <v>1371</v>
      </c>
      <c r="J27" s="9">
        <v>26.252983293556099</v>
      </c>
      <c r="K27" s="9">
        <v>2.7261000000000002</v>
      </c>
      <c r="M27" s="8" t="s">
        <v>77</v>
      </c>
      <c r="N27" s="13">
        <f t="shared" si="0"/>
        <v>27.699447956244502</v>
      </c>
      <c r="O27" s="9">
        <v>2.7279666666666702</v>
      </c>
    </row>
    <row r="28" spans="1:15" ht="15.6">
      <c r="A28" s="8" t="s">
        <v>1372</v>
      </c>
      <c r="B28" s="9">
        <v>27.536231884058001</v>
      </c>
      <c r="C28" s="9"/>
      <c r="E28" s="8" t="s">
        <v>1372</v>
      </c>
      <c r="F28" s="9">
        <v>30.5031446540881</v>
      </c>
      <c r="G28" s="9"/>
      <c r="I28" s="8" t="s">
        <v>1372</v>
      </c>
      <c r="J28" s="9">
        <v>28.023598820059</v>
      </c>
      <c r="K28" s="9"/>
      <c r="M28" s="8" t="s">
        <v>77</v>
      </c>
      <c r="N28" s="13">
        <f t="shared" si="0"/>
        <v>28.687658452735</v>
      </c>
      <c r="O28" s="9"/>
    </row>
    <row r="29" spans="1:15" ht="15.6">
      <c r="A29" s="8" t="s">
        <v>1373</v>
      </c>
      <c r="B29" s="9">
        <v>30.394431554524399</v>
      </c>
      <c r="C29" s="9">
        <v>2.726</v>
      </c>
      <c r="E29" s="8" t="s">
        <v>1373</v>
      </c>
      <c r="F29" s="9">
        <v>31.428571428571399</v>
      </c>
      <c r="G29" s="9">
        <v>2.7204999999999999</v>
      </c>
      <c r="I29" s="8" t="s">
        <v>1373</v>
      </c>
      <c r="J29" s="9">
        <v>29.567307692307701</v>
      </c>
      <c r="K29" s="9">
        <v>2.6953999999999998</v>
      </c>
      <c r="M29" s="8" t="s">
        <v>77</v>
      </c>
      <c r="N29" s="13">
        <f t="shared" si="0"/>
        <v>30.463436891801202</v>
      </c>
      <c r="O29" s="9">
        <v>2.71396666666667</v>
      </c>
    </row>
    <row r="30" spans="1:15" ht="15.6">
      <c r="A30" s="8" t="s">
        <v>1374</v>
      </c>
      <c r="B30" s="9">
        <v>19.817767653758501</v>
      </c>
      <c r="C30" s="9">
        <v>2.681</v>
      </c>
      <c r="E30" s="8" t="s">
        <v>1374</v>
      </c>
      <c r="F30" s="9">
        <v>26.243093922651902</v>
      </c>
      <c r="G30" s="9"/>
      <c r="I30" s="8" t="s">
        <v>1374</v>
      </c>
      <c r="J30" s="9">
        <v>23.175965665236099</v>
      </c>
      <c r="K30" s="9"/>
      <c r="M30" s="8" t="s">
        <v>77</v>
      </c>
      <c r="N30" s="13">
        <f t="shared" si="0"/>
        <v>23.078942413882199</v>
      </c>
      <c r="O30" s="9">
        <v>2.681</v>
      </c>
    </row>
    <row r="31" spans="1:15" ht="15.6">
      <c r="A31" s="8" t="s">
        <v>1375</v>
      </c>
      <c r="B31" s="9">
        <v>17.995444191343999</v>
      </c>
      <c r="C31" s="9">
        <v>2.6823000000000001</v>
      </c>
      <c r="E31" s="8" t="s">
        <v>1375</v>
      </c>
      <c r="F31" s="9">
        <v>25.8687258687259</v>
      </c>
      <c r="G31" s="9">
        <v>2.7229999999999999</v>
      </c>
      <c r="I31" s="8" t="s">
        <v>1375</v>
      </c>
      <c r="J31" s="9">
        <v>22.524752475247499</v>
      </c>
      <c r="K31" s="9">
        <v>2.7440000000000002</v>
      </c>
      <c r="M31" s="8" t="s">
        <v>77</v>
      </c>
      <c r="N31" s="13">
        <f t="shared" si="0"/>
        <v>22.129640845105801</v>
      </c>
      <c r="O31" s="9">
        <v>2.7164333333333301</v>
      </c>
    </row>
    <row r="32" spans="1:15" ht="15.6">
      <c r="A32" s="8" t="s">
        <v>1376</v>
      </c>
      <c r="B32" s="9">
        <v>14.986376021798399</v>
      </c>
      <c r="C32" s="9">
        <v>2.6682999999999999</v>
      </c>
      <c r="E32" s="8" t="s">
        <v>1376</v>
      </c>
      <c r="F32" s="9">
        <v>28.533333333333299</v>
      </c>
      <c r="G32" s="9"/>
      <c r="I32" s="8" t="s">
        <v>1376</v>
      </c>
      <c r="J32" s="9">
        <v>24.938875305623501</v>
      </c>
      <c r="K32" s="9">
        <v>2.7585999999999999</v>
      </c>
      <c r="M32" s="8" t="s">
        <v>77</v>
      </c>
      <c r="N32" s="13">
        <f t="shared" si="0"/>
        <v>22.819528220251701</v>
      </c>
      <c r="O32" s="14">
        <v>2.7134499999999999</v>
      </c>
    </row>
    <row r="33" spans="1:15" ht="15.6">
      <c r="A33" s="8" t="s">
        <v>1377</v>
      </c>
      <c r="B33" s="9">
        <v>23.569023569023599</v>
      </c>
      <c r="C33" s="9"/>
      <c r="E33" s="8" t="s">
        <v>1377</v>
      </c>
      <c r="F33" s="9">
        <v>24.590163934426201</v>
      </c>
      <c r="G33" s="9"/>
      <c r="I33" s="8" t="s">
        <v>1377</v>
      </c>
      <c r="J33" s="9">
        <v>21.912350597609599</v>
      </c>
      <c r="K33" s="9">
        <v>2.7568999999999999</v>
      </c>
      <c r="M33" s="8" t="s">
        <v>77</v>
      </c>
      <c r="N33" s="13">
        <f t="shared" si="0"/>
        <v>23.3571793670198</v>
      </c>
      <c r="O33" s="14">
        <v>2.7568999999999999</v>
      </c>
    </row>
    <row r="34" spans="1:15" ht="15.6">
      <c r="A34" s="8" t="s">
        <v>1378</v>
      </c>
      <c r="B34" s="9">
        <v>17.066666666666698</v>
      </c>
      <c r="C34" s="9">
        <v>2.7166999999999999</v>
      </c>
      <c r="E34" s="8" t="s">
        <v>1378</v>
      </c>
      <c r="F34" s="9">
        <v>20.7920792079208</v>
      </c>
      <c r="G34" s="9">
        <v>2.7246000000000001</v>
      </c>
      <c r="I34" s="8" t="s">
        <v>1378</v>
      </c>
      <c r="J34" s="9">
        <v>22</v>
      </c>
      <c r="K34" s="9">
        <v>2.6745000000000001</v>
      </c>
      <c r="M34" s="8" t="s">
        <v>77</v>
      </c>
      <c r="N34" s="13">
        <f t="shared" si="0"/>
        <v>19.952915291529202</v>
      </c>
      <c r="O34" s="14">
        <v>2.7052666666666698</v>
      </c>
    </row>
    <row r="35" spans="1:15" ht="15.6">
      <c r="A35" s="8"/>
      <c r="B35" s="9"/>
      <c r="C35" s="9"/>
      <c r="E35" s="8" t="s">
        <v>1401</v>
      </c>
      <c r="F35" s="9">
        <v>15.116279069767399</v>
      </c>
      <c r="G35" s="9"/>
      <c r="I35" s="8" t="s">
        <v>1401</v>
      </c>
      <c r="J35" s="9">
        <v>15.7608695652174</v>
      </c>
      <c r="K35" s="9">
        <v>2.7027000000000001</v>
      </c>
      <c r="M35" s="8" t="s">
        <v>77</v>
      </c>
      <c r="N35" s="13">
        <f t="shared" si="0"/>
        <v>15.4385743174924</v>
      </c>
      <c r="O35" s="14">
        <v>2.70025</v>
      </c>
    </row>
    <row r="36" spans="1:15" ht="15.6">
      <c r="A36" s="8" t="s">
        <v>1379</v>
      </c>
      <c r="B36" s="9">
        <v>22.8205128205128</v>
      </c>
      <c r="C36" s="9"/>
      <c r="E36" s="8" t="s">
        <v>1379</v>
      </c>
      <c r="F36" s="9">
        <v>26.9135802469136</v>
      </c>
      <c r="G36" s="9">
        <v>2.7759</v>
      </c>
      <c r="I36" s="8" t="s">
        <v>1379</v>
      </c>
      <c r="J36" s="9">
        <v>22.3587223587223</v>
      </c>
      <c r="K36" s="9"/>
      <c r="M36" s="8" t="s">
        <v>77</v>
      </c>
      <c r="N36" s="13">
        <f t="shared" si="0"/>
        <v>24.0309384753829</v>
      </c>
      <c r="O36" s="14"/>
    </row>
    <row r="37" spans="1:15" ht="15.6">
      <c r="A37" s="8" t="s">
        <v>1380</v>
      </c>
      <c r="B37" s="9">
        <v>16.6666666666667</v>
      </c>
      <c r="C37" s="9">
        <v>2.7031999999999998</v>
      </c>
      <c r="E37" s="8" t="s">
        <v>1380</v>
      </c>
      <c r="F37" s="9">
        <v>24.154589371980698</v>
      </c>
      <c r="G37" s="9">
        <v>2.6855000000000002</v>
      </c>
      <c r="I37" s="8" t="s">
        <v>1380</v>
      </c>
      <c r="J37" s="9">
        <v>22.409638554216901</v>
      </c>
      <c r="K37" s="9">
        <v>2.6796000000000002</v>
      </c>
      <c r="M37" s="8" t="s">
        <v>77</v>
      </c>
      <c r="N37" s="13">
        <f t="shared" si="0"/>
        <v>21.076964864288101</v>
      </c>
      <c r="O37" s="14">
        <v>2.68943333333333</v>
      </c>
    </row>
    <row r="38" spans="1:15" ht="15.6">
      <c r="A38" s="8" t="s">
        <v>1381</v>
      </c>
      <c r="B38" s="9">
        <v>16.622691292875999</v>
      </c>
      <c r="C38" s="9"/>
      <c r="E38" s="8" t="s">
        <v>1381</v>
      </c>
      <c r="F38" s="9">
        <v>23.342939481268001</v>
      </c>
      <c r="G38" s="9">
        <v>2.7822</v>
      </c>
      <c r="I38" s="8" t="s">
        <v>1381</v>
      </c>
      <c r="J38" s="9">
        <v>21.864951768488702</v>
      </c>
      <c r="K38" s="9">
        <v>2.7869999999999999</v>
      </c>
      <c r="M38" s="8" t="s">
        <v>77</v>
      </c>
      <c r="N38" s="13">
        <f t="shared" si="0"/>
        <v>20.610194180877599</v>
      </c>
      <c r="O38" s="14">
        <v>2.7846000000000002</v>
      </c>
    </row>
    <row r="39" spans="1:15" ht="15.6">
      <c r="A39" s="8" t="s">
        <v>1382</v>
      </c>
      <c r="B39" s="9">
        <v>8.7209302325581302</v>
      </c>
      <c r="C39" s="9"/>
      <c r="E39" s="8" t="s">
        <v>1382</v>
      </c>
      <c r="F39" s="9">
        <v>14.25</v>
      </c>
      <c r="G39" s="9">
        <v>2.6271</v>
      </c>
      <c r="I39" s="8" t="s">
        <v>1382</v>
      </c>
      <c r="J39" s="9">
        <v>17.582417582417602</v>
      </c>
      <c r="K39" s="9">
        <v>2.7328000000000001</v>
      </c>
      <c r="M39" s="8" t="s">
        <v>77</v>
      </c>
      <c r="N39" s="13">
        <f t="shared" si="0"/>
        <v>13.517782604991901</v>
      </c>
      <c r="O39" s="14">
        <v>2.6799499999999998</v>
      </c>
    </row>
    <row r="40" spans="1:15" ht="15.6">
      <c r="A40" s="8" t="s">
        <v>1383</v>
      </c>
      <c r="B40" s="9">
        <v>24.703087885985699</v>
      </c>
      <c r="C40" s="9">
        <v>2.6871</v>
      </c>
      <c r="E40" s="8" t="s">
        <v>1383</v>
      </c>
      <c r="F40" s="9">
        <v>24.266666666666701</v>
      </c>
      <c r="G40" s="9">
        <v>2.6871</v>
      </c>
      <c r="I40" s="8" t="s">
        <v>1383</v>
      </c>
      <c r="J40" s="9">
        <v>18.705035971223001</v>
      </c>
      <c r="K40" s="9">
        <v>2.6655000000000002</v>
      </c>
      <c r="M40" s="8" t="s">
        <v>77</v>
      </c>
      <c r="N40" s="13">
        <f t="shared" si="0"/>
        <v>22.5582635079585</v>
      </c>
      <c r="O40" s="14">
        <v>2.6798999999999999</v>
      </c>
    </row>
    <row r="41" spans="1:15" ht="15.6">
      <c r="A41" s="8" t="s">
        <v>1384</v>
      </c>
      <c r="B41" s="9">
        <v>16.971279373368102</v>
      </c>
      <c r="C41" s="9"/>
      <c r="E41" s="8" t="s">
        <v>1384</v>
      </c>
      <c r="F41" s="9">
        <v>19.1135734072022</v>
      </c>
      <c r="G41" s="9"/>
      <c r="I41" s="8" t="s">
        <v>1384</v>
      </c>
      <c r="J41" s="9">
        <v>18.6700767263427</v>
      </c>
      <c r="K41" s="9">
        <v>2.7172000000000001</v>
      </c>
      <c r="M41" s="8" t="s">
        <v>77</v>
      </c>
      <c r="N41" s="13">
        <f t="shared" si="0"/>
        <v>18.251643168971</v>
      </c>
      <c r="O41" s="14"/>
    </row>
    <row r="42" spans="1:15" ht="15.6">
      <c r="A42" s="8" t="s">
        <v>1385</v>
      </c>
      <c r="B42" s="9">
        <v>12.6582278481013</v>
      </c>
      <c r="C42" s="9">
        <v>2.6570999999999998</v>
      </c>
      <c r="E42" s="8" t="s">
        <v>1385</v>
      </c>
      <c r="F42" s="9">
        <v>13.670886075949401</v>
      </c>
      <c r="G42" s="9">
        <v>2.6478000000000002</v>
      </c>
      <c r="I42" s="8" t="s">
        <v>1385</v>
      </c>
      <c r="J42" s="9">
        <v>13.960113960114001</v>
      </c>
      <c r="K42" s="9">
        <v>2.7164000000000001</v>
      </c>
      <c r="M42" s="8" t="s">
        <v>77</v>
      </c>
      <c r="N42" s="13">
        <f t="shared" si="0"/>
        <v>13.4297426280549</v>
      </c>
      <c r="O42" s="14">
        <v>2.67376666666667</v>
      </c>
    </row>
    <row r="43" spans="1:15" ht="15.6">
      <c r="A43" s="8" t="s">
        <v>1386</v>
      </c>
      <c r="B43" s="9">
        <v>17.439293598233998</v>
      </c>
      <c r="C43" s="9">
        <v>2.7696000000000001</v>
      </c>
      <c r="E43" s="8" t="s">
        <v>1386</v>
      </c>
      <c r="F43" s="9">
        <v>16</v>
      </c>
      <c r="G43" s="9"/>
      <c r="I43" s="8" t="s">
        <v>1386</v>
      </c>
      <c r="J43" s="9">
        <v>16.2849872773537</v>
      </c>
      <c r="K43" s="9"/>
      <c r="M43" s="8" t="s">
        <v>77</v>
      </c>
      <c r="N43" s="13">
        <f t="shared" si="0"/>
        <v>16.574760291862599</v>
      </c>
      <c r="O43" s="14">
        <v>2.7696000000000001</v>
      </c>
    </row>
    <row r="44" spans="1:15" ht="15.6">
      <c r="A44" s="8" t="s">
        <v>1387</v>
      </c>
      <c r="B44" s="9">
        <v>17.0900692840647</v>
      </c>
      <c r="C44" s="9"/>
      <c r="E44" s="8" t="s">
        <v>1387</v>
      </c>
      <c r="F44" s="9">
        <v>17.3684210526316</v>
      </c>
      <c r="G44" s="9">
        <v>2.7349999999999999</v>
      </c>
      <c r="I44" s="8" t="s">
        <v>1387</v>
      </c>
      <c r="J44" s="9">
        <v>17.514124293785301</v>
      </c>
      <c r="K44" s="9">
        <v>2.7023999999999999</v>
      </c>
      <c r="M44" s="8" t="s">
        <v>77</v>
      </c>
      <c r="N44" s="13">
        <f t="shared" si="0"/>
        <v>17.324204876827199</v>
      </c>
      <c r="O44" s="14">
        <v>2.7187000000000001</v>
      </c>
    </row>
    <row r="45" spans="1:15" ht="15.6">
      <c r="A45" s="10" t="s">
        <v>1388</v>
      </c>
      <c r="B45" s="11">
        <v>26.988636363636399</v>
      </c>
      <c r="C45" s="11">
        <v>2.7219000000000002</v>
      </c>
      <c r="E45" s="10" t="s">
        <v>1388</v>
      </c>
      <c r="F45" s="11">
        <v>15.945330296127599</v>
      </c>
      <c r="G45" s="11"/>
      <c r="I45" s="10" t="s">
        <v>1388</v>
      </c>
      <c r="J45" s="11">
        <v>15.751789976133701</v>
      </c>
      <c r="K45" s="11">
        <v>2.7161</v>
      </c>
      <c r="M45" s="10" t="s">
        <v>556</v>
      </c>
      <c r="N45" s="7">
        <f t="shared" si="0"/>
        <v>19.5619188786326</v>
      </c>
      <c r="O45" s="11">
        <v>2.7189999999999999</v>
      </c>
    </row>
    <row r="46" spans="1:15" ht="15.6">
      <c r="A46" s="10" t="s">
        <v>1389</v>
      </c>
      <c r="B46" s="11">
        <v>16.263736263736298</v>
      </c>
      <c r="C46" s="11">
        <v>2.7435999999999998</v>
      </c>
      <c r="E46" s="10" t="s">
        <v>1389</v>
      </c>
      <c r="F46" s="11">
        <v>22.602739726027401</v>
      </c>
      <c r="G46" s="11">
        <v>2.7372000000000001</v>
      </c>
      <c r="I46" s="10" t="s">
        <v>1389</v>
      </c>
      <c r="J46" s="11">
        <v>16.475972540045799</v>
      </c>
      <c r="K46" s="11">
        <v>2.7443</v>
      </c>
      <c r="M46" s="10" t="s">
        <v>556</v>
      </c>
      <c r="N46" s="7">
        <f t="shared" si="0"/>
        <v>18.4474828432698</v>
      </c>
      <c r="O46" s="11">
        <v>2.7416999999999998</v>
      </c>
    </row>
    <row r="47" spans="1:15" ht="15.6">
      <c r="A47" s="10" t="s">
        <v>1390</v>
      </c>
      <c r="B47" s="11">
        <v>22.921348314606799</v>
      </c>
      <c r="C47" s="11"/>
      <c r="E47" s="10" t="s">
        <v>1390</v>
      </c>
      <c r="F47" s="11">
        <v>15.1219512195122</v>
      </c>
      <c r="G47" s="11">
        <v>2.6619000000000002</v>
      </c>
      <c r="I47" s="10" t="s">
        <v>1390</v>
      </c>
      <c r="J47" s="11">
        <v>15.3669724770642</v>
      </c>
      <c r="K47" s="11">
        <v>2.7559</v>
      </c>
      <c r="M47" s="10" t="s">
        <v>556</v>
      </c>
      <c r="N47" s="7">
        <f t="shared" si="0"/>
        <v>17.803424003727699</v>
      </c>
      <c r="O47" s="11">
        <v>2.7088999999999999</v>
      </c>
    </row>
    <row r="48" spans="1:15" ht="15.6">
      <c r="A48" s="10" t="s">
        <v>1391</v>
      </c>
      <c r="B48" s="11">
        <v>26.119402985074601</v>
      </c>
      <c r="C48" s="11">
        <v>2.6265999999999998</v>
      </c>
      <c r="E48" s="10" t="s">
        <v>1391</v>
      </c>
      <c r="F48" s="11">
        <v>22.1938775510204</v>
      </c>
      <c r="G48" s="11">
        <v>2.7094</v>
      </c>
      <c r="I48" s="10" t="s">
        <v>1391</v>
      </c>
      <c r="J48" s="11">
        <v>19.4312796208531</v>
      </c>
      <c r="K48" s="11">
        <v>2.6836000000000002</v>
      </c>
      <c r="M48" s="10" t="s">
        <v>556</v>
      </c>
      <c r="N48" s="7">
        <f t="shared" si="0"/>
        <v>22.581520052316002</v>
      </c>
      <c r="O48" s="11">
        <v>2.6732</v>
      </c>
    </row>
    <row r="49" spans="1:15" ht="15.6">
      <c r="A49" s="10" t="s">
        <v>1392</v>
      </c>
      <c r="B49" s="11">
        <v>26.976744186046499</v>
      </c>
      <c r="C49" s="11"/>
      <c r="E49" s="10" t="s">
        <v>1392</v>
      </c>
      <c r="F49" s="11">
        <v>20.876288659793801</v>
      </c>
      <c r="G49" s="11">
        <v>2.7395999999999998</v>
      </c>
      <c r="I49" s="10" t="s">
        <v>1392</v>
      </c>
      <c r="J49" s="11">
        <v>18.983957219251302</v>
      </c>
      <c r="K49" s="11">
        <v>2.7198000000000002</v>
      </c>
      <c r="M49" s="10" t="s">
        <v>556</v>
      </c>
      <c r="N49" s="7">
        <f t="shared" si="0"/>
        <v>22.2789966883639</v>
      </c>
      <c r="O49" s="11">
        <v>2.7296999999999998</v>
      </c>
    </row>
    <row r="50" spans="1:15" ht="15.6">
      <c r="A50" s="10" t="s">
        <v>1393</v>
      </c>
      <c r="B50" s="11">
        <v>25.747126436781599</v>
      </c>
      <c r="C50" s="11">
        <v>2.6753999999999998</v>
      </c>
      <c r="E50" s="10" t="s">
        <v>1393</v>
      </c>
      <c r="F50" s="11">
        <v>32.938856015779102</v>
      </c>
      <c r="G50" s="11"/>
      <c r="I50" s="10" t="s">
        <v>1393</v>
      </c>
      <c r="J50" s="11">
        <v>19.4444444444445</v>
      </c>
      <c r="K50" s="11">
        <v>2.6956000000000002</v>
      </c>
      <c r="M50" s="10" t="s">
        <v>556</v>
      </c>
      <c r="N50" s="7">
        <f t="shared" si="0"/>
        <v>26.043475632335099</v>
      </c>
      <c r="O50" s="11">
        <v>2.6855000000000002</v>
      </c>
    </row>
    <row r="51" spans="1:15" ht="15.6">
      <c r="A51" s="12" t="s">
        <v>1394</v>
      </c>
      <c r="B51" s="12">
        <v>21.315789473684202</v>
      </c>
      <c r="C51" s="12">
        <v>2.6219999999999999</v>
      </c>
      <c r="E51" s="12" t="s">
        <v>1394</v>
      </c>
      <c r="F51" s="12">
        <v>16.404494382022499</v>
      </c>
      <c r="G51" s="12">
        <v>2.7639</v>
      </c>
      <c r="I51" s="12" t="s">
        <v>1394</v>
      </c>
      <c r="J51" s="12">
        <v>14.705882352941201</v>
      </c>
      <c r="K51" s="12">
        <v>2.7204999999999999</v>
      </c>
      <c r="M51" s="12" t="s">
        <v>83</v>
      </c>
      <c r="N51" s="15">
        <f t="shared" si="0"/>
        <v>17.475388736216001</v>
      </c>
      <c r="O51" s="12">
        <v>2.7021333333333302</v>
      </c>
    </row>
    <row r="52" spans="1:15" ht="15.6">
      <c r="A52" s="12" t="s">
        <v>1395</v>
      </c>
      <c r="B52" s="12">
        <v>17.108433734939801</v>
      </c>
      <c r="C52" s="12">
        <v>2.7353999999999998</v>
      </c>
      <c r="E52" s="12" t="s">
        <v>1395</v>
      </c>
      <c r="F52" s="12">
        <v>17.3170731707317</v>
      </c>
      <c r="G52" s="12">
        <v>2.7496</v>
      </c>
      <c r="I52" s="12" t="s">
        <v>1395</v>
      </c>
      <c r="J52" s="12">
        <v>16.8</v>
      </c>
      <c r="K52" s="12">
        <v>2.7374000000000001</v>
      </c>
      <c r="M52" s="12" t="s">
        <v>83</v>
      </c>
      <c r="N52" s="15">
        <f t="shared" si="0"/>
        <v>17.0751689685572</v>
      </c>
      <c r="O52" s="12">
        <v>2.7408000000000001</v>
      </c>
    </row>
    <row r="53" spans="1:15" ht="15.6">
      <c r="A53" s="12" t="s">
        <v>1396</v>
      </c>
      <c r="B53" s="12">
        <v>21.6957605985037</v>
      </c>
      <c r="C53" s="12">
        <v>2.7480000000000002</v>
      </c>
      <c r="E53" s="12" t="s">
        <v>1396</v>
      </c>
      <c r="F53" s="12">
        <v>16.923076923076898</v>
      </c>
      <c r="G53" s="12">
        <v>2.7532999999999999</v>
      </c>
      <c r="I53" s="12" t="s">
        <v>1396</v>
      </c>
      <c r="J53" s="12">
        <v>13.625304136253</v>
      </c>
      <c r="K53" s="12"/>
      <c r="M53" s="12" t="s">
        <v>83</v>
      </c>
      <c r="N53" s="15">
        <f t="shared" si="0"/>
        <v>17.414713885944501</v>
      </c>
      <c r="O53" s="12">
        <v>2.7506499999999998</v>
      </c>
    </row>
    <row r="54" spans="1:15" ht="15.6">
      <c r="A54" s="12" t="s">
        <v>1397</v>
      </c>
      <c r="B54" s="12">
        <v>19.727891156462601</v>
      </c>
      <c r="C54" s="12">
        <v>2.7812000000000001</v>
      </c>
      <c r="E54" s="12" t="s">
        <v>1397</v>
      </c>
      <c r="F54" s="12">
        <v>16.1490683229814</v>
      </c>
      <c r="G54" s="12">
        <v>2.7776000000000001</v>
      </c>
      <c r="I54" s="12" t="s">
        <v>1397</v>
      </c>
      <c r="J54" s="12">
        <v>16.173120728929401</v>
      </c>
      <c r="K54" s="12">
        <v>2.7442000000000002</v>
      </c>
      <c r="M54" s="12" t="s">
        <v>83</v>
      </c>
      <c r="N54" s="15">
        <f t="shared" si="0"/>
        <v>17.350026736124502</v>
      </c>
      <c r="O54" s="12">
        <v>2.7676666666666701</v>
      </c>
    </row>
    <row r="55" spans="1:15" ht="15.6">
      <c r="A55" s="12" t="s">
        <v>1398</v>
      </c>
      <c r="B55" s="12">
        <v>25.634517766497499</v>
      </c>
      <c r="C55" s="12"/>
      <c r="E55" s="12" t="s">
        <v>1398</v>
      </c>
      <c r="F55" s="12">
        <v>25.569620253164601</v>
      </c>
      <c r="G55" s="12">
        <v>2.7406999999999999</v>
      </c>
      <c r="I55" s="12" t="s">
        <v>1398</v>
      </c>
      <c r="J55" s="12">
        <v>17.5131348511384</v>
      </c>
      <c r="K55" s="12">
        <v>2.6091000000000002</v>
      </c>
      <c r="M55" s="12" t="s">
        <v>83</v>
      </c>
      <c r="N55" s="15">
        <f t="shared" si="0"/>
        <v>22.905757623600199</v>
      </c>
      <c r="O55" s="12">
        <v>2.6749000000000001</v>
      </c>
    </row>
    <row r="56" spans="1:15" ht="15.6">
      <c r="A56" s="12" t="s">
        <v>1399</v>
      </c>
      <c r="B56" s="12">
        <v>25.659472422062301</v>
      </c>
      <c r="C56" s="12">
        <v>2.6819000000000002</v>
      </c>
      <c r="E56" s="12" t="s">
        <v>1399</v>
      </c>
      <c r="F56" s="12">
        <v>31.25</v>
      </c>
      <c r="G56" s="12">
        <v>2.7410999999999999</v>
      </c>
      <c r="I56" s="12" t="s">
        <v>1399</v>
      </c>
      <c r="J56" s="12">
        <v>16.3755458515284</v>
      </c>
      <c r="K56" s="12">
        <v>2.7679999999999998</v>
      </c>
      <c r="M56" s="12" t="s">
        <v>83</v>
      </c>
      <c r="N56" s="15">
        <f t="shared" si="0"/>
        <v>24.428339424530201</v>
      </c>
      <c r="O56" s="12">
        <v>2.7303333333333302</v>
      </c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876"/>
  <sheetViews>
    <sheetView zoomScale="85" zoomScaleNormal="85" workbookViewId="0">
      <selection activeCell="T32" sqref="T31:V32"/>
    </sheetView>
  </sheetViews>
  <sheetFormatPr defaultColWidth="9" defaultRowHeight="14.4"/>
  <cols>
    <col min="4" max="4" width="15" customWidth="1"/>
    <col min="5" max="5" width="10.77734375" customWidth="1"/>
    <col min="6" max="6" width="14.77734375" customWidth="1"/>
    <col min="7" max="7" width="15.6640625" customWidth="1"/>
    <col min="8" max="8" width="16.109375" customWidth="1"/>
    <col min="9" max="9" width="14.21875" customWidth="1"/>
    <col min="10" max="10" width="14.77734375" customWidth="1"/>
    <col min="11" max="11" width="11.77734375" customWidth="1"/>
    <col min="12" max="12" width="13.21875" customWidth="1"/>
    <col min="13" max="13" width="14.33203125" customWidth="1"/>
    <col min="14" max="14" width="10.88671875" customWidth="1"/>
    <col min="15" max="15" width="10.77734375" customWidth="1"/>
    <col min="16" max="16" width="10.6640625" customWidth="1"/>
    <col min="17" max="17" width="16.77734375" customWidth="1"/>
    <col min="18" max="18" width="11.21875" customWidth="1"/>
    <col min="20" max="20" width="12.88671875" customWidth="1"/>
    <col min="21" max="21" width="12.21875" customWidth="1"/>
    <col min="22" max="22" width="11.88671875" customWidth="1"/>
    <col min="23" max="23" width="12.21875" customWidth="1"/>
    <col min="24" max="24" width="12" customWidth="1"/>
    <col min="25" max="25" width="10.33203125" customWidth="1"/>
    <col min="26" max="26" width="11" customWidth="1"/>
    <col min="27" max="27" width="10.6640625" customWidth="1"/>
    <col min="28" max="28" width="10.77734375" customWidth="1"/>
    <col min="30" max="30" width="11" customWidth="1"/>
    <col min="31" max="31" width="12.77734375" customWidth="1"/>
    <col min="32" max="32" width="10.88671875" customWidth="1"/>
    <col min="33" max="33" width="10.77734375" customWidth="1"/>
    <col min="34" max="34" width="11.88671875" customWidth="1"/>
  </cols>
  <sheetData>
    <row r="1" spans="3:40">
      <c r="C1" s="1" t="s">
        <v>0</v>
      </c>
      <c r="D1" s="1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1" t="s">
        <v>0</v>
      </c>
      <c r="AC1" s="1" t="s">
        <v>0</v>
      </c>
    </row>
    <row r="2" spans="3:40" ht="16.2">
      <c r="C2" s="1" t="s">
        <v>1</v>
      </c>
      <c r="D2" s="21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21" t="s">
        <v>8</v>
      </c>
      <c r="K2" s="21" t="s">
        <v>9</v>
      </c>
      <c r="L2" s="21" t="s">
        <v>10</v>
      </c>
      <c r="M2" s="21" t="s">
        <v>11</v>
      </c>
      <c r="N2" s="21" t="s">
        <v>12</v>
      </c>
      <c r="O2" s="21" t="s">
        <v>13</v>
      </c>
      <c r="P2" s="21" t="s">
        <v>14</v>
      </c>
      <c r="Q2" s="21" t="s">
        <v>15</v>
      </c>
      <c r="S2" s="1" t="s">
        <v>1</v>
      </c>
      <c r="T2" s="21" t="s">
        <v>16</v>
      </c>
      <c r="U2" s="21" t="s">
        <v>17</v>
      </c>
      <c r="V2" s="21" t="s">
        <v>18</v>
      </c>
      <c r="W2" s="21" t="s">
        <v>19</v>
      </c>
      <c r="X2" s="21" t="s">
        <v>20</v>
      </c>
      <c r="Y2" s="21" t="s">
        <v>21</v>
      </c>
      <c r="Z2" s="21" t="s">
        <v>22</v>
      </c>
      <c r="AA2" s="21" t="s">
        <v>23</v>
      </c>
      <c r="AC2" s="1" t="s">
        <v>1</v>
      </c>
      <c r="AD2" s="21" t="s">
        <v>23</v>
      </c>
      <c r="AE2" s="21" t="s">
        <v>22</v>
      </c>
      <c r="AF2" s="21" t="s">
        <v>24</v>
      </c>
      <c r="AG2" s="21" t="s">
        <v>21</v>
      </c>
      <c r="AH2" s="47" t="s">
        <v>25</v>
      </c>
    </row>
    <row r="3" spans="3:40">
      <c r="C3" s="1" t="s">
        <v>26</v>
      </c>
      <c r="D3" s="46" t="s">
        <v>27</v>
      </c>
      <c r="E3" s="46" t="s">
        <v>28</v>
      </c>
      <c r="F3" s="46" t="s">
        <v>29</v>
      </c>
      <c r="G3" s="46" t="s">
        <v>30</v>
      </c>
      <c r="H3" s="46" t="s">
        <v>31</v>
      </c>
      <c r="I3" s="46" t="s">
        <v>32</v>
      </c>
      <c r="J3" s="46" t="s">
        <v>33</v>
      </c>
      <c r="K3" s="46" t="s">
        <v>34</v>
      </c>
      <c r="L3" s="46" t="s">
        <v>35</v>
      </c>
      <c r="M3" s="46" t="s">
        <v>36</v>
      </c>
      <c r="N3" s="46" t="s">
        <v>37</v>
      </c>
      <c r="O3" s="46" t="s">
        <v>38</v>
      </c>
      <c r="P3" s="46" t="s">
        <v>39</v>
      </c>
      <c r="Q3" s="46" t="s">
        <v>40</v>
      </c>
      <c r="S3" s="1" t="s">
        <v>26</v>
      </c>
      <c r="T3" s="46" t="s">
        <v>41</v>
      </c>
      <c r="U3" s="46" t="s">
        <v>42</v>
      </c>
      <c r="V3" s="46" t="s">
        <v>43</v>
      </c>
      <c r="W3" s="46" t="s">
        <v>44</v>
      </c>
      <c r="X3" s="46" t="s">
        <v>45</v>
      </c>
      <c r="Y3" s="46" t="s">
        <v>46</v>
      </c>
      <c r="Z3" s="46" t="s">
        <v>47</v>
      </c>
      <c r="AA3" s="46" t="s">
        <v>48</v>
      </c>
      <c r="AC3" s="1" t="s">
        <v>49</v>
      </c>
      <c r="AD3" s="46" t="s">
        <v>50</v>
      </c>
      <c r="AE3" s="46" t="s">
        <v>51</v>
      </c>
      <c r="AF3" s="46" t="s">
        <v>52</v>
      </c>
      <c r="AG3" s="46" t="s">
        <v>53</v>
      </c>
      <c r="AH3" s="46" t="s">
        <v>54</v>
      </c>
    </row>
    <row r="4" spans="3:40">
      <c r="C4" s="1" t="s">
        <v>55</v>
      </c>
      <c r="D4" s="46" t="s">
        <v>56</v>
      </c>
      <c r="E4" s="46" t="s">
        <v>57</v>
      </c>
      <c r="F4" s="46" t="s">
        <v>58</v>
      </c>
      <c r="G4" s="46" t="s">
        <v>59</v>
      </c>
      <c r="H4" s="46" t="s">
        <v>60</v>
      </c>
      <c r="I4" s="46" t="s">
        <v>61</v>
      </c>
      <c r="J4" s="46" t="s">
        <v>62</v>
      </c>
      <c r="K4" s="46" t="s">
        <v>63</v>
      </c>
      <c r="L4" s="46" t="s">
        <v>64</v>
      </c>
      <c r="M4" s="46" t="s">
        <v>65</v>
      </c>
      <c r="N4" s="46" t="s">
        <v>66</v>
      </c>
      <c r="O4" s="46" t="s">
        <v>67</v>
      </c>
      <c r="P4" s="46" t="s">
        <v>68</v>
      </c>
      <c r="Q4" s="46" t="s">
        <v>69</v>
      </c>
      <c r="S4" s="1" t="s">
        <v>55</v>
      </c>
      <c r="T4" s="46" t="s">
        <v>70</v>
      </c>
      <c r="U4" s="46" t="s">
        <v>71</v>
      </c>
      <c r="V4" s="46" t="s">
        <v>72</v>
      </c>
      <c r="W4" s="46" t="s">
        <v>73</v>
      </c>
      <c r="X4" s="46" t="s">
        <v>74</v>
      </c>
      <c r="Y4" s="46" t="s">
        <v>46</v>
      </c>
      <c r="Z4" s="46" t="s">
        <v>75</v>
      </c>
      <c r="AA4" s="46" t="s">
        <v>76</v>
      </c>
      <c r="AC4" s="1" t="s">
        <v>77</v>
      </c>
      <c r="AD4" s="46" t="s">
        <v>78</v>
      </c>
      <c r="AE4" s="46" t="s">
        <v>79</v>
      </c>
      <c r="AF4" s="46" t="s">
        <v>80</v>
      </c>
      <c r="AG4" s="46" t="s">
        <v>81</v>
      </c>
      <c r="AH4" s="46" t="s">
        <v>82</v>
      </c>
    </row>
    <row r="5" spans="3:40">
      <c r="C5" s="1" t="s">
        <v>83</v>
      </c>
      <c r="D5" s="46" t="s">
        <v>84</v>
      </c>
      <c r="E5" s="46" t="s">
        <v>85</v>
      </c>
      <c r="F5" s="46" t="s">
        <v>86</v>
      </c>
      <c r="G5" s="46" t="s">
        <v>87</v>
      </c>
      <c r="H5" s="46" t="s">
        <v>88</v>
      </c>
      <c r="I5" s="46" t="s">
        <v>89</v>
      </c>
      <c r="J5" s="46" t="s">
        <v>90</v>
      </c>
      <c r="K5" s="46" t="s">
        <v>91</v>
      </c>
      <c r="L5" s="46" t="s">
        <v>92</v>
      </c>
      <c r="M5" s="46" t="s">
        <v>93</v>
      </c>
      <c r="N5" s="46" t="s">
        <v>94</v>
      </c>
      <c r="O5" s="46" t="s">
        <v>95</v>
      </c>
      <c r="P5" s="46" t="s">
        <v>96</v>
      </c>
      <c r="Q5" s="46" t="s">
        <v>97</v>
      </c>
      <c r="S5" s="1" t="s">
        <v>83</v>
      </c>
      <c r="T5" s="46" t="s">
        <v>98</v>
      </c>
      <c r="U5" s="46" t="s">
        <v>99</v>
      </c>
      <c r="V5" s="53" t="s">
        <v>100</v>
      </c>
      <c r="W5" s="46" t="s">
        <v>101</v>
      </c>
      <c r="X5" s="46" t="s">
        <v>102</v>
      </c>
      <c r="Y5" s="46" t="s">
        <v>103</v>
      </c>
      <c r="Z5" s="46" t="s">
        <v>104</v>
      </c>
      <c r="AA5" s="46" t="s">
        <v>105</v>
      </c>
      <c r="AC5" s="1" t="s">
        <v>83</v>
      </c>
      <c r="AD5" s="46" t="s">
        <v>106</v>
      </c>
      <c r="AE5" s="55">
        <v>29.098240872324102</v>
      </c>
      <c r="AF5" s="55">
        <v>18.9643867491272</v>
      </c>
      <c r="AG5" s="55">
        <v>10.133854123196899</v>
      </c>
      <c r="AH5" s="46" t="s">
        <v>107</v>
      </c>
    </row>
    <row r="6" spans="3:40">
      <c r="C6" s="1" t="s">
        <v>108</v>
      </c>
      <c r="D6" s="46" t="s">
        <v>109</v>
      </c>
      <c r="E6" s="46" t="s">
        <v>110</v>
      </c>
      <c r="F6" s="46" t="s">
        <v>111</v>
      </c>
      <c r="G6" s="46" t="s">
        <v>112</v>
      </c>
      <c r="H6" s="46" t="s">
        <v>113</v>
      </c>
      <c r="I6" s="46" t="s">
        <v>114</v>
      </c>
      <c r="J6" s="46" t="s">
        <v>115</v>
      </c>
      <c r="K6" s="46" t="s">
        <v>116</v>
      </c>
      <c r="L6" s="46" t="s">
        <v>117</v>
      </c>
      <c r="M6" s="46" t="s">
        <v>118</v>
      </c>
      <c r="N6" s="46" t="s">
        <v>119</v>
      </c>
      <c r="O6" s="46" t="s">
        <v>120</v>
      </c>
      <c r="P6" s="46" t="s">
        <v>121</v>
      </c>
      <c r="Q6" s="46" t="s">
        <v>122</v>
      </c>
      <c r="S6" s="1" t="s">
        <v>108</v>
      </c>
      <c r="T6" s="46" t="s">
        <v>123</v>
      </c>
      <c r="U6" s="46" t="s">
        <v>124</v>
      </c>
      <c r="V6" s="53" t="s">
        <v>125</v>
      </c>
      <c r="W6" s="46" t="s">
        <v>126</v>
      </c>
      <c r="X6" s="46" t="s">
        <v>127</v>
      </c>
      <c r="Y6" s="46" t="s">
        <v>128</v>
      </c>
      <c r="Z6" s="46" t="s">
        <v>129</v>
      </c>
      <c r="AA6" s="46" t="s">
        <v>130</v>
      </c>
      <c r="AC6" s="1" t="s">
        <v>108</v>
      </c>
      <c r="AD6" s="46" t="s">
        <v>131</v>
      </c>
      <c r="AE6" s="46" t="s">
        <v>132</v>
      </c>
      <c r="AF6" s="46" t="s">
        <v>133</v>
      </c>
      <c r="AG6" s="46" t="s">
        <v>134</v>
      </c>
      <c r="AH6" s="46" t="s">
        <v>135</v>
      </c>
    </row>
    <row r="7" spans="3:40">
      <c r="C7" s="1"/>
      <c r="D7" s="1"/>
      <c r="E7" s="1"/>
      <c r="F7" s="1"/>
      <c r="G7" s="1"/>
      <c r="H7" s="1"/>
      <c r="I7" s="1"/>
      <c r="J7" s="1"/>
      <c r="K7" s="1"/>
      <c r="L7" s="1"/>
      <c r="M7" s="1"/>
      <c r="S7" s="1"/>
      <c r="V7" s="54"/>
      <c r="AL7">
        <v>29.098240872324102</v>
      </c>
      <c r="AM7">
        <v>18.9643867491272</v>
      </c>
      <c r="AN7">
        <v>10.133854123196899</v>
      </c>
    </row>
    <row r="8" spans="3:40">
      <c r="C8" s="1" t="s">
        <v>136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S8" s="1" t="s">
        <v>136</v>
      </c>
      <c r="AC8" s="1" t="s">
        <v>136</v>
      </c>
    </row>
    <row r="9" spans="3:40" ht="16.2">
      <c r="C9" s="1" t="s">
        <v>1</v>
      </c>
      <c r="D9" s="21" t="s">
        <v>2</v>
      </c>
      <c r="E9" s="21" t="s">
        <v>3</v>
      </c>
      <c r="F9" s="21" t="s">
        <v>4</v>
      </c>
      <c r="G9" s="21" t="s">
        <v>5</v>
      </c>
      <c r="H9" s="21" t="s">
        <v>6</v>
      </c>
      <c r="I9" s="21" t="s">
        <v>7</v>
      </c>
      <c r="J9" s="21" t="s">
        <v>8</v>
      </c>
      <c r="K9" s="21" t="s">
        <v>9</v>
      </c>
      <c r="L9" s="21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15</v>
      </c>
      <c r="S9" s="1" t="s">
        <v>1</v>
      </c>
      <c r="T9" s="21" t="s">
        <v>16</v>
      </c>
      <c r="U9" s="21" t="s">
        <v>17</v>
      </c>
      <c r="V9" s="21" t="s">
        <v>18</v>
      </c>
      <c r="W9" s="21" t="s">
        <v>19</v>
      </c>
      <c r="X9" s="21" t="s">
        <v>20</v>
      </c>
      <c r="Y9" s="21" t="s">
        <v>21</v>
      </c>
      <c r="Z9" s="21" t="s">
        <v>22</v>
      </c>
      <c r="AA9" s="21" t="s">
        <v>23</v>
      </c>
      <c r="AC9" s="1" t="s">
        <v>1</v>
      </c>
      <c r="AD9" s="21" t="s">
        <v>23</v>
      </c>
      <c r="AE9" s="21" t="s">
        <v>22</v>
      </c>
      <c r="AF9" s="21" t="s">
        <v>24</v>
      </c>
      <c r="AG9" s="21" t="s">
        <v>21</v>
      </c>
      <c r="AH9" s="47" t="s">
        <v>25</v>
      </c>
    </row>
    <row r="10" spans="3:40">
      <c r="C10" s="1" t="s">
        <v>26</v>
      </c>
      <c r="D10" s="46" t="s">
        <v>137</v>
      </c>
      <c r="E10" s="46" t="s">
        <v>138</v>
      </c>
      <c r="F10" s="46" t="s">
        <v>139</v>
      </c>
      <c r="G10" s="46" t="s">
        <v>140</v>
      </c>
      <c r="H10" s="46" t="s">
        <v>141</v>
      </c>
      <c r="I10" s="46" t="s">
        <v>142</v>
      </c>
      <c r="J10" s="46" t="s">
        <v>143</v>
      </c>
      <c r="K10" s="46" t="s">
        <v>144</v>
      </c>
      <c r="L10" s="46" t="s">
        <v>145</v>
      </c>
      <c r="M10" s="46" t="s">
        <v>146</v>
      </c>
      <c r="N10" s="46" t="s">
        <v>147</v>
      </c>
      <c r="O10" s="46" t="s">
        <v>148</v>
      </c>
      <c r="P10" s="46" t="s">
        <v>149</v>
      </c>
      <c r="Q10" s="46" t="s">
        <v>150</v>
      </c>
      <c r="S10" s="1" t="s">
        <v>26</v>
      </c>
      <c r="T10" s="46" t="s">
        <v>151</v>
      </c>
      <c r="U10" s="46" t="s">
        <v>152</v>
      </c>
      <c r="V10" s="46" t="s">
        <v>153</v>
      </c>
      <c r="W10" s="46" t="s">
        <v>154</v>
      </c>
      <c r="X10" s="46" t="s">
        <v>155</v>
      </c>
      <c r="Y10" s="57"/>
      <c r="Z10" s="57"/>
      <c r="AA10" s="57"/>
      <c r="AC10" s="1" t="s">
        <v>49</v>
      </c>
      <c r="AD10" s="46" t="s">
        <v>156</v>
      </c>
      <c r="AE10" s="46" t="s">
        <v>157</v>
      </c>
      <c r="AF10" s="46" t="s">
        <v>158</v>
      </c>
      <c r="AG10" s="46" t="s">
        <v>159</v>
      </c>
      <c r="AH10" s="46" t="s">
        <v>160</v>
      </c>
      <c r="AK10">
        <f>AK11*0.8</f>
        <v>0.72799999999999998</v>
      </c>
      <c r="AL10">
        <f>AL11*0.8</f>
        <v>0.69599999999999995</v>
      </c>
      <c r="AM10">
        <f>AM11*0.8</f>
        <v>1.0640000000000001</v>
      </c>
      <c r="AN10">
        <f>AN11*0.8</f>
        <v>1.1040000000000001</v>
      </c>
    </row>
    <row r="11" spans="3:40">
      <c r="C11" s="1" t="s">
        <v>55</v>
      </c>
      <c r="D11" s="46" t="s">
        <v>161</v>
      </c>
      <c r="E11" s="46" t="s">
        <v>162</v>
      </c>
      <c r="F11" s="46" t="s">
        <v>163</v>
      </c>
      <c r="G11" s="46" t="s">
        <v>164</v>
      </c>
      <c r="H11" s="46" t="s">
        <v>165</v>
      </c>
      <c r="I11" s="46" t="s">
        <v>166</v>
      </c>
      <c r="J11" s="46" t="s">
        <v>167</v>
      </c>
      <c r="K11" s="46" t="s">
        <v>168</v>
      </c>
      <c r="L11" s="46" t="s">
        <v>169</v>
      </c>
      <c r="M11" s="46" t="s">
        <v>170</v>
      </c>
      <c r="N11" s="46" t="s">
        <v>171</v>
      </c>
      <c r="O11" s="46" t="s">
        <v>172</v>
      </c>
      <c r="P11" s="46" t="s">
        <v>173</v>
      </c>
      <c r="Q11" s="46" t="s">
        <v>174</v>
      </c>
      <c r="S11" s="1" t="s">
        <v>55</v>
      </c>
      <c r="T11" s="46" t="s">
        <v>175</v>
      </c>
      <c r="U11" s="46" t="s">
        <v>176</v>
      </c>
      <c r="V11" s="46" t="s">
        <v>177</v>
      </c>
      <c r="W11" s="46" t="s">
        <v>178</v>
      </c>
      <c r="X11" s="46" t="s">
        <v>102</v>
      </c>
      <c r="Y11" s="57"/>
      <c r="Z11" s="57"/>
      <c r="AA11" s="57"/>
      <c r="AC11" s="1" t="s">
        <v>77</v>
      </c>
      <c r="AD11" s="46" t="s">
        <v>179</v>
      </c>
      <c r="AE11" s="46" t="s">
        <v>180</v>
      </c>
      <c r="AF11" s="46" t="s">
        <v>181</v>
      </c>
      <c r="AG11" s="46" t="s">
        <v>182</v>
      </c>
      <c r="AH11" s="46" t="s">
        <v>183</v>
      </c>
      <c r="AK11">
        <v>0.91</v>
      </c>
      <c r="AL11">
        <v>0.87</v>
      </c>
      <c r="AM11">
        <v>1.33</v>
      </c>
      <c r="AN11">
        <v>1.38</v>
      </c>
    </row>
    <row r="12" spans="3:40">
      <c r="C12" s="1" t="s">
        <v>83</v>
      </c>
      <c r="D12" s="46" t="s">
        <v>184</v>
      </c>
      <c r="E12" s="46" t="s">
        <v>185</v>
      </c>
      <c r="F12" s="46" t="s">
        <v>186</v>
      </c>
      <c r="G12" s="46" t="s">
        <v>187</v>
      </c>
      <c r="H12" s="46" t="s">
        <v>188</v>
      </c>
      <c r="I12" s="46" t="s">
        <v>189</v>
      </c>
      <c r="J12" s="46" t="s">
        <v>190</v>
      </c>
      <c r="K12" s="46" t="s">
        <v>191</v>
      </c>
      <c r="L12" s="46" t="s">
        <v>192</v>
      </c>
      <c r="M12" s="46" t="s">
        <v>193</v>
      </c>
      <c r="N12" s="46" t="s">
        <v>194</v>
      </c>
      <c r="O12" s="46" t="s">
        <v>195</v>
      </c>
      <c r="P12" s="46" t="s">
        <v>196</v>
      </c>
      <c r="Q12" s="46" t="s">
        <v>197</v>
      </c>
      <c r="S12" s="1" t="s">
        <v>83</v>
      </c>
      <c r="T12" s="46" t="s">
        <v>198</v>
      </c>
      <c r="U12" s="46" t="s">
        <v>199</v>
      </c>
      <c r="V12" s="46" t="s">
        <v>200</v>
      </c>
      <c r="W12" s="46" t="s">
        <v>201</v>
      </c>
      <c r="X12" s="46" t="s">
        <v>202</v>
      </c>
      <c r="Y12" s="57"/>
      <c r="Z12" s="57"/>
      <c r="AA12" s="57"/>
      <c r="AC12" s="1" t="s">
        <v>83</v>
      </c>
      <c r="AD12" s="46" t="s">
        <v>203</v>
      </c>
      <c r="AE12" s="46" t="s">
        <v>204</v>
      </c>
      <c r="AF12" s="46" t="s">
        <v>205</v>
      </c>
      <c r="AG12" s="46" t="s">
        <v>206</v>
      </c>
      <c r="AH12" s="46" t="s">
        <v>207</v>
      </c>
    </row>
    <row r="13" spans="3:40">
      <c r="C13" s="1" t="s">
        <v>108</v>
      </c>
      <c r="D13" s="46" t="s">
        <v>208</v>
      </c>
      <c r="E13" s="46" t="s">
        <v>209</v>
      </c>
      <c r="F13" s="46" t="s">
        <v>210</v>
      </c>
      <c r="G13" s="46" t="s">
        <v>211</v>
      </c>
      <c r="H13" s="46" t="s">
        <v>212</v>
      </c>
      <c r="I13" s="46" t="s">
        <v>213</v>
      </c>
      <c r="J13" s="46" t="s">
        <v>214</v>
      </c>
      <c r="K13" s="46" t="s">
        <v>215</v>
      </c>
      <c r="L13" s="46" t="s">
        <v>216</v>
      </c>
      <c r="M13" s="46" t="s">
        <v>217</v>
      </c>
      <c r="N13" s="46" t="s">
        <v>218</v>
      </c>
      <c r="O13" s="46" t="s">
        <v>219</v>
      </c>
      <c r="P13" s="46" t="s">
        <v>220</v>
      </c>
      <c r="Q13" s="46" t="s">
        <v>221</v>
      </c>
      <c r="S13" s="1" t="s">
        <v>108</v>
      </c>
      <c r="T13" s="46" t="s">
        <v>222</v>
      </c>
      <c r="U13" s="46" t="s">
        <v>223</v>
      </c>
      <c r="V13" s="46" t="s">
        <v>224</v>
      </c>
      <c r="W13" s="46" t="s">
        <v>225</v>
      </c>
      <c r="X13" s="46" t="s">
        <v>226</v>
      </c>
      <c r="Y13" s="57"/>
      <c r="Z13" s="57"/>
      <c r="AA13" s="57"/>
      <c r="AC13" s="1" t="s">
        <v>108</v>
      </c>
      <c r="AD13" s="46" t="s">
        <v>227</v>
      </c>
      <c r="AE13" s="46" t="s">
        <v>228</v>
      </c>
      <c r="AF13" s="46" t="s">
        <v>229</v>
      </c>
      <c r="AG13" s="46" t="s">
        <v>230</v>
      </c>
      <c r="AH13" s="46" t="s">
        <v>231</v>
      </c>
    </row>
    <row r="14" spans="3:40">
      <c r="AF14" s="46"/>
    </row>
    <row r="15" spans="3:40">
      <c r="C15" s="1" t="s">
        <v>232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S15" s="1" t="s">
        <v>232</v>
      </c>
      <c r="AC15" s="1" t="s">
        <v>233</v>
      </c>
    </row>
    <row r="16" spans="3:40" ht="16.2">
      <c r="C16" s="1" t="s">
        <v>1</v>
      </c>
      <c r="D16" s="21" t="s">
        <v>2</v>
      </c>
      <c r="E16" s="21" t="s">
        <v>3</v>
      </c>
      <c r="F16" s="21" t="s">
        <v>4</v>
      </c>
      <c r="G16" s="21" t="s">
        <v>5</v>
      </c>
      <c r="H16" s="21" t="s">
        <v>6</v>
      </c>
      <c r="I16" s="21" t="s">
        <v>7</v>
      </c>
      <c r="J16" s="21" t="s">
        <v>8</v>
      </c>
      <c r="K16" s="21" t="s">
        <v>9</v>
      </c>
      <c r="L16" s="21" t="s">
        <v>10</v>
      </c>
      <c r="M16" s="21" t="s">
        <v>11</v>
      </c>
      <c r="N16" s="21" t="s">
        <v>12</v>
      </c>
      <c r="O16" s="21" t="s">
        <v>13</v>
      </c>
      <c r="P16" s="21" t="s">
        <v>14</v>
      </c>
      <c r="Q16" s="21" t="s">
        <v>15</v>
      </c>
      <c r="S16" s="1" t="s">
        <v>1</v>
      </c>
      <c r="T16" s="21" t="s">
        <v>16</v>
      </c>
      <c r="U16" s="21" t="s">
        <v>17</v>
      </c>
      <c r="V16" s="21" t="s">
        <v>18</v>
      </c>
      <c r="W16" s="21" t="s">
        <v>19</v>
      </c>
      <c r="X16" s="21" t="s">
        <v>20</v>
      </c>
      <c r="Y16" s="21" t="s">
        <v>21</v>
      </c>
      <c r="Z16" s="21" t="s">
        <v>22</v>
      </c>
      <c r="AA16" s="21" t="s">
        <v>23</v>
      </c>
      <c r="AC16" s="1" t="s">
        <v>1</v>
      </c>
      <c r="AD16" s="21" t="s">
        <v>23</v>
      </c>
      <c r="AE16" s="21" t="s">
        <v>22</v>
      </c>
      <c r="AF16" s="21" t="s">
        <v>24</v>
      </c>
      <c r="AG16" s="21" t="s">
        <v>21</v>
      </c>
      <c r="AH16" s="47" t="s">
        <v>25</v>
      </c>
    </row>
    <row r="17" spans="3:34">
      <c r="C17" s="1" t="s">
        <v>26</v>
      </c>
      <c r="D17" s="46" t="s">
        <v>234</v>
      </c>
      <c r="E17" s="46" t="s">
        <v>235</v>
      </c>
      <c r="F17" s="46" t="s">
        <v>236</v>
      </c>
      <c r="G17" s="46" t="s">
        <v>237</v>
      </c>
      <c r="H17" s="46" t="s">
        <v>238</v>
      </c>
      <c r="I17" s="46" t="s">
        <v>239</v>
      </c>
      <c r="J17" s="46" t="s">
        <v>240</v>
      </c>
      <c r="K17" s="46" t="s">
        <v>241</v>
      </c>
      <c r="L17" s="46" t="s">
        <v>242</v>
      </c>
      <c r="M17" s="46" t="s">
        <v>243</v>
      </c>
      <c r="N17" s="46" t="s">
        <v>244</v>
      </c>
      <c r="O17" s="46" t="s">
        <v>245</v>
      </c>
      <c r="P17" s="46" t="s">
        <v>246</v>
      </c>
      <c r="Q17" s="46" t="s">
        <v>247</v>
      </c>
      <c r="S17" s="1" t="s">
        <v>26</v>
      </c>
      <c r="T17" s="46" t="s">
        <v>248</v>
      </c>
      <c r="U17" s="46" t="s">
        <v>249</v>
      </c>
      <c r="V17" s="46" t="s">
        <v>250</v>
      </c>
      <c r="W17" s="46" t="s">
        <v>251</v>
      </c>
      <c r="X17" s="30"/>
      <c r="Y17" s="30"/>
      <c r="Z17" s="30"/>
      <c r="AA17" s="30"/>
      <c r="AC17" s="1" t="s">
        <v>49</v>
      </c>
      <c r="AD17" s="46" t="s">
        <v>252</v>
      </c>
      <c r="AE17" s="46" t="s">
        <v>253</v>
      </c>
      <c r="AF17" s="46" t="s">
        <v>254</v>
      </c>
      <c r="AG17" s="46" t="s">
        <v>255</v>
      </c>
      <c r="AH17" s="46" t="s">
        <v>256</v>
      </c>
    </row>
    <row r="18" spans="3:34">
      <c r="C18" s="1" t="s">
        <v>55</v>
      </c>
      <c r="D18" s="46" t="s">
        <v>257</v>
      </c>
      <c r="E18" s="46" t="s">
        <v>258</v>
      </c>
      <c r="F18" s="46" t="s">
        <v>259</v>
      </c>
      <c r="G18" s="46" t="s">
        <v>260</v>
      </c>
      <c r="H18" s="46" t="s">
        <v>261</v>
      </c>
      <c r="I18" s="46" t="s">
        <v>262</v>
      </c>
      <c r="J18" s="46" t="s">
        <v>263</v>
      </c>
      <c r="K18" s="46" t="s">
        <v>264</v>
      </c>
      <c r="L18" s="46" t="s">
        <v>265</v>
      </c>
      <c r="M18" s="46" t="s">
        <v>266</v>
      </c>
      <c r="N18" s="46" t="s">
        <v>267</v>
      </c>
      <c r="O18" s="46" t="s">
        <v>268</v>
      </c>
      <c r="P18" s="46" t="s">
        <v>269</v>
      </c>
      <c r="Q18" s="46" t="s">
        <v>270</v>
      </c>
      <c r="S18" s="1" t="s">
        <v>55</v>
      </c>
      <c r="T18" s="46" t="s">
        <v>271</v>
      </c>
      <c r="U18" s="46" t="s">
        <v>272</v>
      </c>
      <c r="V18" s="46" t="s">
        <v>273</v>
      </c>
      <c r="W18" s="46" t="s">
        <v>274</v>
      </c>
      <c r="X18" s="30"/>
      <c r="Y18" s="30"/>
      <c r="Z18" s="30"/>
      <c r="AA18" s="30"/>
      <c r="AC18" s="1" t="s">
        <v>77</v>
      </c>
      <c r="AD18" s="46" t="s">
        <v>275</v>
      </c>
      <c r="AE18" s="46" t="s">
        <v>276</v>
      </c>
      <c r="AF18" s="46" t="s">
        <v>277</v>
      </c>
      <c r="AG18" s="46" t="s">
        <v>278</v>
      </c>
      <c r="AH18" s="46" t="s">
        <v>279</v>
      </c>
    </row>
    <row r="19" spans="3:34">
      <c r="C19" s="1" t="s">
        <v>83</v>
      </c>
      <c r="D19" s="46" t="s">
        <v>280</v>
      </c>
      <c r="E19" s="46" t="s">
        <v>281</v>
      </c>
      <c r="F19" s="46" t="s">
        <v>282</v>
      </c>
      <c r="G19" s="46" t="s">
        <v>283</v>
      </c>
      <c r="H19" s="46" t="s">
        <v>284</v>
      </c>
      <c r="I19" s="46" t="s">
        <v>285</v>
      </c>
      <c r="J19" s="46" t="s">
        <v>286</v>
      </c>
      <c r="K19" s="46" t="s">
        <v>287</v>
      </c>
      <c r="L19" s="46" t="s">
        <v>288</v>
      </c>
      <c r="M19" s="46" t="s">
        <v>289</v>
      </c>
      <c r="N19" s="46" t="s">
        <v>290</v>
      </c>
      <c r="O19" s="46" t="s">
        <v>291</v>
      </c>
      <c r="P19" s="46" t="s">
        <v>292</v>
      </c>
      <c r="Q19" s="46" t="s">
        <v>293</v>
      </c>
      <c r="S19" s="1" t="s">
        <v>83</v>
      </c>
      <c r="T19" s="46" t="s">
        <v>294</v>
      </c>
      <c r="U19" s="46" t="s">
        <v>295</v>
      </c>
      <c r="V19" s="46" t="s">
        <v>296</v>
      </c>
      <c r="W19" s="46" t="s">
        <v>297</v>
      </c>
      <c r="X19" s="30"/>
      <c r="Y19" s="30"/>
      <c r="Z19" s="30"/>
      <c r="AA19" s="30"/>
      <c r="AC19" s="1" t="s">
        <v>83</v>
      </c>
      <c r="AD19" s="46" t="s">
        <v>298</v>
      </c>
      <c r="AE19" s="55">
        <v>29.9350078647029</v>
      </c>
      <c r="AF19" s="55">
        <v>19.366576375256699</v>
      </c>
      <c r="AG19" s="55">
        <v>10.568431489446199</v>
      </c>
      <c r="AH19" s="46" t="s">
        <v>299</v>
      </c>
    </row>
    <row r="20" spans="3:34">
      <c r="C20" s="1" t="s">
        <v>108</v>
      </c>
      <c r="D20" s="46" t="s">
        <v>300</v>
      </c>
      <c r="E20" s="46" t="s">
        <v>301</v>
      </c>
      <c r="F20" s="46" t="s">
        <v>302</v>
      </c>
      <c r="G20" s="46" t="s">
        <v>303</v>
      </c>
      <c r="H20" s="46" t="s">
        <v>304</v>
      </c>
      <c r="I20" s="46" t="s">
        <v>305</v>
      </c>
      <c r="J20" s="46" t="s">
        <v>306</v>
      </c>
      <c r="K20" s="46" t="s">
        <v>307</v>
      </c>
      <c r="L20" s="46" t="s">
        <v>308</v>
      </c>
      <c r="M20" s="46" t="s">
        <v>309</v>
      </c>
      <c r="N20" s="46" t="s">
        <v>310</v>
      </c>
      <c r="O20" s="46" t="s">
        <v>311</v>
      </c>
      <c r="P20" s="46" t="s">
        <v>312</v>
      </c>
      <c r="Q20" s="46" t="s">
        <v>313</v>
      </c>
      <c r="S20" s="1" t="s">
        <v>108</v>
      </c>
      <c r="T20" s="46" t="s">
        <v>314</v>
      </c>
      <c r="U20" s="46" t="s">
        <v>315</v>
      </c>
      <c r="V20" s="46" t="s">
        <v>316</v>
      </c>
      <c r="W20" s="46" t="s">
        <v>317</v>
      </c>
      <c r="X20" s="30"/>
      <c r="Y20" s="30"/>
      <c r="Z20" s="30"/>
      <c r="AA20" s="30"/>
      <c r="AC20" s="1" t="s">
        <v>108</v>
      </c>
      <c r="AD20" s="46" t="s">
        <v>318</v>
      </c>
      <c r="AE20" s="46" t="s">
        <v>319</v>
      </c>
      <c r="AF20" s="46" t="s">
        <v>320</v>
      </c>
      <c r="AG20" s="46" t="s">
        <v>321</v>
      </c>
      <c r="AH20" s="46" t="s">
        <v>322</v>
      </c>
    </row>
    <row r="22" spans="3:34">
      <c r="C22" s="1" t="s">
        <v>323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S22" s="1" t="s">
        <v>323</v>
      </c>
    </row>
    <row r="23" spans="3:34" ht="15.6">
      <c r="C23" s="1" t="s">
        <v>1</v>
      </c>
      <c r="D23" s="21" t="s">
        <v>2</v>
      </c>
      <c r="E23" s="21" t="s">
        <v>3</v>
      </c>
      <c r="F23" s="21" t="s">
        <v>4</v>
      </c>
      <c r="G23" s="21" t="s">
        <v>5</v>
      </c>
      <c r="H23" s="21" t="s">
        <v>6</v>
      </c>
      <c r="I23" s="21" t="s">
        <v>7</v>
      </c>
      <c r="J23" s="21" t="s">
        <v>8</v>
      </c>
      <c r="K23" s="21" t="s">
        <v>9</v>
      </c>
      <c r="L23" s="21" t="s">
        <v>10</v>
      </c>
      <c r="M23" s="21" t="s">
        <v>11</v>
      </c>
      <c r="N23" s="21" t="s">
        <v>12</v>
      </c>
      <c r="O23" s="21" t="s">
        <v>13</v>
      </c>
      <c r="P23" s="21" t="s">
        <v>14</v>
      </c>
      <c r="Q23" s="21" t="s">
        <v>15</v>
      </c>
      <c r="S23" s="1" t="s">
        <v>1</v>
      </c>
      <c r="T23" s="21" t="s">
        <v>16</v>
      </c>
      <c r="U23" s="21" t="s">
        <v>17</v>
      </c>
      <c r="V23" s="21" t="s">
        <v>18</v>
      </c>
      <c r="W23" s="21" t="s">
        <v>19</v>
      </c>
      <c r="X23" s="21" t="s">
        <v>20</v>
      </c>
      <c r="Y23" s="21" t="s">
        <v>21</v>
      </c>
      <c r="Z23" s="21" t="s">
        <v>22</v>
      </c>
      <c r="AA23" s="21" t="s">
        <v>23</v>
      </c>
      <c r="AD23">
        <f>(0.81-1.24)/1.24</f>
        <v>-0.34677419354838701</v>
      </c>
    </row>
    <row r="24" spans="3:34">
      <c r="C24" s="1" t="s">
        <v>26</v>
      </c>
      <c r="D24" s="46" t="s">
        <v>324</v>
      </c>
      <c r="E24" s="46" t="s">
        <v>325</v>
      </c>
      <c r="F24" s="46" t="s">
        <v>326</v>
      </c>
      <c r="G24" s="46" t="s">
        <v>327</v>
      </c>
      <c r="H24" s="46" t="s">
        <v>328</v>
      </c>
      <c r="I24" s="46" t="s">
        <v>329</v>
      </c>
      <c r="J24" s="46" t="s">
        <v>330</v>
      </c>
      <c r="K24" s="46" t="s">
        <v>331</v>
      </c>
      <c r="L24" s="46" t="s">
        <v>332</v>
      </c>
      <c r="M24" s="46" t="s">
        <v>333</v>
      </c>
      <c r="N24" s="46" t="s">
        <v>334</v>
      </c>
      <c r="O24" s="46" t="s">
        <v>335</v>
      </c>
      <c r="P24" s="46" t="s">
        <v>336</v>
      </c>
      <c r="Q24" s="46" t="s">
        <v>337</v>
      </c>
      <c r="S24" s="1" t="s">
        <v>26</v>
      </c>
      <c r="T24" s="46" t="s">
        <v>338</v>
      </c>
      <c r="U24" s="46" t="s">
        <v>339</v>
      </c>
      <c r="V24" s="46" t="s">
        <v>340</v>
      </c>
      <c r="W24" s="46" t="s">
        <v>341</v>
      </c>
      <c r="X24" s="30"/>
      <c r="Y24" s="30"/>
      <c r="Z24" s="30"/>
      <c r="AA24" s="30"/>
      <c r="AD24">
        <f>(0.78-1.25)/1.25</f>
        <v>-0.376</v>
      </c>
    </row>
    <row r="25" spans="3:34">
      <c r="C25" s="1" t="s">
        <v>55</v>
      </c>
      <c r="D25" s="46" t="s">
        <v>342</v>
      </c>
      <c r="E25" s="46" t="s">
        <v>343</v>
      </c>
      <c r="F25" s="46" t="s">
        <v>344</v>
      </c>
      <c r="G25" s="46" t="s">
        <v>345</v>
      </c>
      <c r="H25" s="46" t="s">
        <v>346</v>
      </c>
      <c r="I25" s="46" t="s">
        <v>347</v>
      </c>
      <c r="J25" s="46" t="s">
        <v>348</v>
      </c>
      <c r="K25" s="46" t="s">
        <v>349</v>
      </c>
      <c r="L25" s="46" t="s">
        <v>350</v>
      </c>
      <c r="M25" s="46" t="s">
        <v>351</v>
      </c>
      <c r="N25" s="46" t="s">
        <v>352</v>
      </c>
      <c r="O25" s="46" t="s">
        <v>353</v>
      </c>
      <c r="P25" s="46" t="s">
        <v>354</v>
      </c>
      <c r="Q25" s="46" t="s">
        <v>355</v>
      </c>
      <c r="S25" s="1" t="s">
        <v>55</v>
      </c>
      <c r="T25" s="46" t="s">
        <v>356</v>
      </c>
      <c r="U25" s="46" t="s">
        <v>357</v>
      </c>
      <c r="V25" s="46" t="s">
        <v>358</v>
      </c>
      <c r="W25" s="46" t="s">
        <v>359</v>
      </c>
      <c r="X25" s="30"/>
      <c r="Y25" s="30"/>
      <c r="Z25" s="30"/>
      <c r="AA25" s="30"/>
    </row>
    <row r="26" spans="3:34">
      <c r="C26" s="1" t="s">
        <v>83</v>
      </c>
      <c r="D26" s="46" t="s">
        <v>360</v>
      </c>
      <c r="E26" s="46" t="s">
        <v>361</v>
      </c>
      <c r="F26" s="46" t="s">
        <v>362</v>
      </c>
      <c r="G26" s="46" t="s">
        <v>363</v>
      </c>
      <c r="H26" s="46" t="s">
        <v>364</v>
      </c>
      <c r="I26" s="46" t="s">
        <v>365</v>
      </c>
      <c r="J26" s="46" t="s">
        <v>366</v>
      </c>
      <c r="K26" s="46" t="s">
        <v>367</v>
      </c>
      <c r="L26" s="46" t="s">
        <v>368</v>
      </c>
      <c r="M26" s="46" t="s">
        <v>369</v>
      </c>
      <c r="N26" s="46" t="s">
        <v>370</v>
      </c>
      <c r="O26" s="46" t="s">
        <v>371</v>
      </c>
      <c r="P26" s="46" t="s">
        <v>372</v>
      </c>
      <c r="Q26" s="46" t="s">
        <v>373</v>
      </c>
      <c r="S26" s="1" t="s">
        <v>83</v>
      </c>
      <c r="T26" s="46" t="s">
        <v>374</v>
      </c>
      <c r="U26" s="46" t="s">
        <v>375</v>
      </c>
      <c r="V26" s="46" t="s">
        <v>376</v>
      </c>
      <c r="W26" s="46" t="s">
        <v>377</v>
      </c>
      <c r="X26" s="30"/>
      <c r="Y26" s="30"/>
      <c r="Z26" s="30"/>
      <c r="AA26" s="30"/>
    </row>
    <row r="27" spans="3:34">
      <c r="C27" s="1" t="s">
        <v>108</v>
      </c>
      <c r="D27" s="46" t="s">
        <v>378</v>
      </c>
      <c r="E27" s="46" t="s">
        <v>379</v>
      </c>
      <c r="F27" s="46" t="s">
        <v>380</v>
      </c>
      <c r="G27" s="46" t="s">
        <v>381</v>
      </c>
      <c r="H27" s="46" t="s">
        <v>382</v>
      </c>
      <c r="I27" s="46" t="s">
        <v>383</v>
      </c>
      <c r="J27" s="46" t="s">
        <v>384</v>
      </c>
      <c r="K27" s="46" t="s">
        <v>385</v>
      </c>
      <c r="L27" s="46" t="s">
        <v>386</v>
      </c>
      <c r="M27" s="46" t="s">
        <v>387</v>
      </c>
      <c r="N27" s="46" t="s">
        <v>388</v>
      </c>
      <c r="O27" s="46" t="s">
        <v>389</v>
      </c>
      <c r="P27" s="46" t="s">
        <v>390</v>
      </c>
      <c r="Q27" s="46" t="s">
        <v>391</v>
      </c>
      <c r="S27" s="1" t="s">
        <v>108</v>
      </c>
      <c r="T27" s="46" t="s">
        <v>392</v>
      </c>
      <c r="U27" s="46" t="s">
        <v>393</v>
      </c>
      <c r="V27" s="46" t="s">
        <v>394</v>
      </c>
      <c r="W27" s="46" t="s">
        <v>395</v>
      </c>
      <c r="X27" s="30"/>
      <c r="Y27" s="30"/>
      <c r="Z27" s="30"/>
      <c r="AA27" s="30"/>
    </row>
    <row r="29" spans="3:34" ht="15.6">
      <c r="C29" s="1" t="s">
        <v>0</v>
      </c>
      <c r="H29" s="21" t="s">
        <v>2</v>
      </c>
      <c r="S29" s="1" t="s">
        <v>233</v>
      </c>
    </row>
    <row r="30" spans="3:34" ht="16.2">
      <c r="C30" s="1" t="s">
        <v>1</v>
      </c>
      <c r="D30" s="47" t="s">
        <v>396</v>
      </c>
      <c r="E30" s="47" t="s">
        <v>397</v>
      </c>
      <c r="H30" s="1" t="s">
        <v>0</v>
      </c>
      <c r="I30" s="1" t="s">
        <v>136</v>
      </c>
      <c r="J30" s="1" t="s">
        <v>232</v>
      </c>
      <c r="K30" s="1" t="s">
        <v>323</v>
      </c>
      <c r="S30" s="1" t="s">
        <v>1</v>
      </c>
      <c r="T30" s="21" t="s">
        <v>16</v>
      </c>
      <c r="U30" s="21" t="s">
        <v>17</v>
      </c>
      <c r="V30" s="21" t="s">
        <v>18</v>
      </c>
      <c r="W30" s="21" t="s">
        <v>19</v>
      </c>
      <c r="X30" s="21" t="s">
        <v>20</v>
      </c>
      <c r="Y30" s="21" t="s">
        <v>21</v>
      </c>
      <c r="Z30" s="21" t="s">
        <v>22</v>
      </c>
      <c r="AA30" s="21" t="s">
        <v>23</v>
      </c>
    </row>
    <row r="31" spans="3:34">
      <c r="C31" s="1" t="s">
        <v>49</v>
      </c>
      <c r="D31" s="46" t="s">
        <v>398</v>
      </c>
      <c r="E31" s="46" t="s">
        <v>399</v>
      </c>
      <c r="G31" s="1" t="s">
        <v>26</v>
      </c>
      <c r="H31">
        <v>9.17</v>
      </c>
      <c r="I31">
        <v>7.56</v>
      </c>
      <c r="J31">
        <v>4.42</v>
      </c>
      <c r="K31">
        <v>7.05</v>
      </c>
      <c r="L31">
        <v>2.62</v>
      </c>
      <c r="M31">
        <v>2.54</v>
      </c>
      <c r="N31">
        <v>1.86</v>
      </c>
      <c r="O31">
        <v>2.0499999999999998</v>
      </c>
      <c r="S31" s="1" t="s">
        <v>26</v>
      </c>
      <c r="T31" s="46" t="s">
        <v>400</v>
      </c>
      <c r="U31" s="46" t="s">
        <v>401</v>
      </c>
      <c r="V31" s="30"/>
      <c r="W31" s="46" t="s">
        <v>402</v>
      </c>
      <c r="X31" s="46" t="s">
        <v>403</v>
      </c>
      <c r="Y31" s="30"/>
      <c r="Z31" s="30"/>
      <c r="AA31" s="30"/>
    </row>
    <row r="32" spans="3:34">
      <c r="C32" s="1" t="s">
        <v>77</v>
      </c>
      <c r="D32" s="46" t="s">
        <v>404</v>
      </c>
      <c r="E32" s="46" t="s">
        <v>405</v>
      </c>
      <c r="G32" s="1" t="s">
        <v>55</v>
      </c>
      <c r="H32">
        <v>8.76</v>
      </c>
      <c r="I32">
        <v>6.99</v>
      </c>
      <c r="J32">
        <v>4.29</v>
      </c>
      <c r="K32">
        <v>6.81</v>
      </c>
      <c r="L32">
        <v>2.62</v>
      </c>
      <c r="M32">
        <v>2.82</v>
      </c>
      <c r="N32">
        <v>1.42</v>
      </c>
      <c r="O32">
        <v>2.31</v>
      </c>
      <c r="S32" s="1" t="s">
        <v>55</v>
      </c>
      <c r="T32" s="46" t="s">
        <v>406</v>
      </c>
      <c r="U32" s="46" t="s">
        <v>407</v>
      </c>
      <c r="V32" s="30"/>
      <c r="W32" s="46" t="s">
        <v>359</v>
      </c>
      <c r="X32" s="46" t="s">
        <v>408</v>
      </c>
      <c r="Y32" s="30"/>
      <c r="Z32" s="30"/>
      <c r="AA32" s="30"/>
      <c r="AD32" s="1"/>
    </row>
    <row r="33" spans="3:38" ht="15.6">
      <c r="C33" s="1" t="s">
        <v>83</v>
      </c>
      <c r="D33" s="46" t="s">
        <v>409</v>
      </c>
      <c r="E33" s="46" t="s">
        <v>410</v>
      </c>
      <c r="G33" s="1" t="s">
        <v>83</v>
      </c>
      <c r="H33">
        <v>2.73</v>
      </c>
      <c r="I33">
        <v>1.57</v>
      </c>
      <c r="J33">
        <v>1.01</v>
      </c>
      <c r="K33">
        <v>1.77</v>
      </c>
      <c r="L33">
        <v>0.85</v>
      </c>
      <c r="M33">
        <v>0.39</v>
      </c>
      <c r="N33">
        <v>0.21</v>
      </c>
      <c r="O33">
        <v>0.23</v>
      </c>
      <c r="S33" s="1" t="s">
        <v>83</v>
      </c>
      <c r="T33" s="46" t="s">
        <v>411</v>
      </c>
      <c r="U33" s="46" t="s">
        <v>412</v>
      </c>
      <c r="V33" s="30"/>
      <c r="W33" s="46" t="s">
        <v>413</v>
      </c>
      <c r="X33" s="46" t="s">
        <v>414</v>
      </c>
      <c r="Y33" s="30"/>
      <c r="Z33" s="30"/>
      <c r="AA33" s="30"/>
      <c r="AD33" s="1"/>
      <c r="AE33" s="58"/>
      <c r="AF33" s="21"/>
      <c r="AG33" s="21"/>
      <c r="AH33" s="21"/>
      <c r="AI33" s="21"/>
    </row>
    <row r="34" spans="3:38">
      <c r="C34" s="1" t="s">
        <v>108</v>
      </c>
      <c r="D34" s="46" t="s">
        <v>415</v>
      </c>
      <c r="E34" s="46" t="s">
        <v>416</v>
      </c>
      <c r="G34" s="1" t="s">
        <v>108</v>
      </c>
      <c r="H34">
        <v>2.39</v>
      </c>
      <c r="I34">
        <v>1.42</v>
      </c>
      <c r="J34">
        <v>0.93</v>
      </c>
      <c r="K34">
        <v>1.58</v>
      </c>
      <c r="L34">
        <v>0.65</v>
      </c>
      <c r="M34">
        <v>0.57999999999999996</v>
      </c>
      <c r="N34">
        <v>0.33</v>
      </c>
      <c r="O34">
        <v>0.33</v>
      </c>
      <c r="S34" s="1" t="s">
        <v>108</v>
      </c>
      <c r="T34" s="46" t="s">
        <v>417</v>
      </c>
      <c r="U34" s="46" t="s">
        <v>418</v>
      </c>
      <c r="V34" s="30"/>
      <c r="W34" s="46" t="s">
        <v>395</v>
      </c>
      <c r="X34" s="46" t="s">
        <v>127</v>
      </c>
      <c r="Y34" s="30"/>
      <c r="Z34" s="30"/>
      <c r="AA34" s="30"/>
      <c r="AC34" s="1"/>
      <c r="AD34" s="46"/>
      <c r="AE34" s="46"/>
      <c r="AF34" s="46"/>
      <c r="AG34" s="46"/>
      <c r="AH34" s="46"/>
      <c r="AI34" s="46"/>
    </row>
    <row r="35" spans="3:38">
      <c r="AC35" s="1"/>
      <c r="AD35" s="46"/>
      <c r="AE35" s="46"/>
      <c r="AF35" s="46"/>
      <c r="AG35" s="46"/>
      <c r="AH35" s="46"/>
      <c r="AI35" s="46"/>
    </row>
    <row r="36" spans="3:38" ht="15.6">
      <c r="C36" s="1" t="s">
        <v>136</v>
      </c>
      <c r="H36" s="21" t="s">
        <v>2</v>
      </c>
      <c r="I36" s="21" t="s">
        <v>3</v>
      </c>
      <c r="J36" s="21" t="s">
        <v>4</v>
      </c>
      <c r="K36" s="21" t="s">
        <v>5</v>
      </c>
      <c r="L36" s="21" t="s">
        <v>6</v>
      </c>
      <c r="M36" s="21" t="s">
        <v>7</v>
      </c>
      <c r="N36" s="21" t="s">
        <v>8</v>
      </c>
      <c r="O36" s="21" t="s">
        <v>9</v>
      </c>
      <c r="P36" s="21" t="s">
        <v>10</v>
      </c>
      <c r="Q36" s="21" t="s">
        <v>11</v>
      </c>
      <c r="R36" s="21" t="s">
        <v>12</v>
      </c>
      <c r="S36" s="21" t="s">
        <v>13</v>
      </c>
      <c r="T36" s="21" t="s">
        <v>14</v>
      </c>
      <c r="W36">
        <f>(38.06-65.99)/65.99</f>
        <v>-0.423245946355508</v>
      </c>
      <c r="Y36" s="1"/>
      <c r="Z36" s="1"/>
      <c r="AA36" s="1"/>
      <c r="AB36" s="1"/>
      <c r="AC36" s="1"/>
      <c r="AD36" s="46"/>
      <c r="AE36" s="46"/>
      <c r="AF36" s="53"/>
      <c r="AG36" s="46"/>
      <c r="AH36" s="46"/>
      <c r="AI36" s="46"/>
    </row>
    <row r="37" spans="3:38" ht="16.2">
      <c r="C37" s="1" t="s">
        <v>1</v>
      </c>
      <c r="D37" s="47" t="s">
        <v>396</v>
      </c>
      <c r="E37" s="47" t="s">
        <v>397</v>
      </c>
      <c r="F37" t="s">
        <v>26</v>
      </c>
      <c r="G37" t="s">
        <v>0</v>
      </c>
      <c r="H37" s="48" t="s">
        <v>419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W37">
        <f>(65.07-71.15)/71.15</f>
        <v>-8.5453267744202602E-2</v>
      </c>
      <c r="X37" s="1"/>
      <c r="Y37" s="46"/>
      <c r="Z37" s="46"/>
      <c r="AA37" s="46"/>
      <c r="AB37" s="46"/>
      <c r="AC37" s="1"/>
      <c r="AD37" s="46"/>
      <c r="AE37" s="46"/>
      <c r="AF37" s="53"/>
      <c r="AG37" s="46"/>
      <c r="AH37" s="46"/>
      <c r="AI37" s="46"/>
    </row>
    <row r="38" spans="3:38">
      <c r="C38" s="1" t="s">
        <v>49</v>
      </c>
      <c r="D38" s="46" t="s">
        <v>420</v>
      </c>
      <c r="E38" s="46" t="s">
        <v>421</v>
      </c>
      <c r="G38" s="1" t="s">
        <v>136</v>
      </c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</row>
    <row r="39" spans="3:38">
      <c r="C39" s="1" t="s">
        <v>77</v>
      </c>
      <c r="D39" s="46" t="s">
        <v>422</v>
      </c>
      <c r="E39" s="46" t="s">
        <v>421</v>
      </c>
      <c r="G39" s="1" t="s">
        <v>232</v>
      </c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</row>
    <row r="40" spans="3:38">
      <c r="C40" s="1" t="s">
        <v>83</v>
      </c>
      <c r="D40" s="46" t="s">
        <v>423</v>
      </c>
      <c r="E40" s="46" t="s">
        <v>424</v>
      </c>
      <c r="G40" s="1" t="s">
        <v>323</v>
      </c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55" t="s">
        <v>425</v>
      </c>
    </row>
    <row r="41" spans="3:38">
      <c r="C41" s="1" t="s">
        <v>108</v>
      </c>
      <c r="D41" s="46" t="s">
        <v>426</v>
      </c>
      <c r="E41" s="46" t="s">
        <v>399</v>
      </c>
      <c r="F41" s="46" t="s">
        <v>55</v>
      </c>
      <c r="G41" t="s">
        <v>0</v>
      </c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1" t="s">
        <v>0</v>
      </c>
      <c r="AC41" s="1"/>
    </row>
    <row r="42" spans="3:38" ht="16.2">
      <c r="G42" s="1" t="s">
        <v>136</v>
      </c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1" t="s">
        <v>1</v>
      </c>
      <c r="T42" s="21" t="s">
        <v>16</v>
      </c>
      <c r="U42" s="21" t="s">
        <v>427</v>
      </c>
      <c r="V42" s="21" t="s">
        <v>17</v>
      </c>
      <c r="W42" s="47" t="s">
        <v>427</v>
      </c>
      <c r="X42" s="21" t="s">
        <v>18</v>
      </c>
      <c r="Y42" s="47" t="s">
        <v>427</v>
      </c>
      <c r="Z42" s="21" t="s">
        <v>19</v>
      </c>
      <c r="AA42" s="47" t="s">
        <v>427</v>
      </c>
      <c r="AB42" s="21" t="s">
        <v>20</v>
      </c>
      <c r="AC42" s="47" t="s">
        <v>427</v>
      </c>
      <c r="AD42" s="21" t="s">
        <v>21</v>
      </c>
      <c r="AE42" s="47" t="s">
        <v>427</v>
      </c>
      <c r="AF42" s="21" t="s">
        <v>22</v>
      </c>
      <c r="AG42" s="47" t="s">
        <v>427</v>
      </c>
      <c r="AH42" s="21" t="s">
        <v>23</v>
      </c>
      <c r="AI42" s="47" t="s">
        <v>427</v>
      </c>
    </row>
    <row r="43" spans="3:38">
      <c r="C43" s="1" t="s">
        <v>232</v>
      </c>
      <c r="G43" s="1" t="s">
        <v>232</v>
      </c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1" t="s">
        <v>26</v>
      </c>
      <c r="T43" s="46">
        <v>29.04</v>
      </c>
      <c r="U43" s="56">
        <v>8.67</v>
      </c>
      <c r="V43" s="46">
        <v>12.39</v>
      </c>
      <c r="W43" s="46">
        <v>2.85</v>
      </c>
      <c r="X43" s="46">
        <v>58.55</v>
      </c>
      <c r="Y43" s="46">
        <v>6.34</v>
      </c>
      <c r="Z43" s="46">
        <v>35.85</v>
      </c>
      <c r="AA43" s="46">
        <v>15.51</v>
      </c>
      <c r="AB43" s="46">
        <v>0.15</v>
      </c>
      <c r="AC43" s="46">
        <v>0.18</v>
      </c>
      <c r="AD43" s="46">
        <v>0.11</v>
      </c>
      <c r="AE43" s="46">
        <v>0.01</v>
      </c>
      <c r="AF43" s="46">
        <v>0.3</v>
      </c>
      <c r="AG43" s="46">
        <v>0.03</v>
      </c>
      <c r="AH43" s="46">
        <v>0.92</v>
      </c>
      <c r="AI43" s="46">
        <v>0.24</v>
      </c>
      <c r="AJ43">
        <f>(Z43-Z45)/Z45</f>
        <v>-0.46975299511906499</v>
      </c>
      <c r="AL43">
        <f>(AB43-AB45)/AB45</f>
        <v>6.5</v>
      </c>
    </row>
    <row r="44" spans="3:38" ht="16.2">
      <c r="C44" s="1" t="s">
        <v>1</v>
      </c>
      <c r="D44" s="47" t="s">
        <v>396</v>
      </c>
      <c r="E44" s="47" t="s">
        <v>397</v>
      </c>
      <c r="G44" s="1" t="s">
        <v>323</v>
      </c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1" t="s">
        <v>55</v>
      </c>
      <c r="T44" s="46">
        <v>28.34</v>
      </c>
      <c r="U44" s="56">
        <v>6.78</v>
      </c>
      <c r="V44" s="46">
        <v>11.12</v>
      </c>
      <c r="W44" s="46">
        <v>2.09</v>
      </c>
      <c r="X44" s="46">
        <v>60.55</v>
      </c>
      <c r="Y44" s="46">
        <v>4.9400000000000004</v>
      </c>
      <c r="Z44" s="46">
        <v>65</v>
      </c>
      <c r="AA44" s="46">
        <v>19.11</v>
      </c>
      <c r="AB44" s="46">
        <v>0.05</v>
      </c>
      <c r="AC44" s="46">
        <v>0.04</v>
      </c>
      <c r="AD44" s="46">
        <v>0.11</v>
      </c>
      <c r="AE44" s="46">
        <v>0.01</v>
      </c>
      <c r="AF44" s="46">
        <v>0.24</v>
      </c>
      <c r="AG44" s="46">
        <v>0.03</v>
      </c>
      <c r="AH44" s="46">
        <v>0.82</v>
      </c>
      <c r="AI44" s="46">
        <v>0.05</v>
      </c>
      <c r="AJ44">
        <f>(Z44-Z46)/Z46</f>
        <v>-2.1673690547862699E-2</v>
      </c>
      <c r="AL44">
        <f>(AB44-AB46)/AB46</f>
        <v>4</v>
      </c>
    </row>
    <row r="45" spans="3:38">
      <c r="C45" s="1" t="s">
        <v>49</v>
      </c>
      <c r="D45" s="46" t="s">
        <v>428</v>
      </c>
      <c r="E45" s="46" t="s">
        <v>429</v>
      </c>
      <c r="F45" s="46" t="s">
        <v>430</v>
      </c>
      <c r="G45" t="s">
        <v>0</v>
      </c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1" t="s">
        <v>83</v>
      </c>
      <c r="T45" s="46">
        <v>19.350000000000001</v>
      </c>
      <c r="U45" s="56">
        <v>9.5500000000000007</v>
      </c>
      <c r="V45" s="46">
        <v>17.37</v>
      </c>
      <c r="W45" s="46">
        <v>1.47</v>
      </c>
      <c r="X45" s="53">
        <v>64.38</v>
      </c>
      <c r="Y45" s="46">
        <v>6.93</v>
      </c>
      <c r="Z45" s="46">
        <v>67.61</v>
      </c>
      <c r="AA45" s="46">
        <v>17.829999999999998</v>
      </c>
      <c r="AB45" s="46">
        <v>0.02</v>
      </c>
      <c r="AC45" s="46">
        <v>0.02</v>
      </c>
      <c r="AD45" s="46">
        <v>0.12</v>
      </c>
      <c r="AE45" s="46">
        <v>0.02</v>
      </c>
      <c r="AF45" s="46">
        <v>0.28999999999999998</v>
      </c>
      <c r="AG45" s="46">
        <v>0.02</v>
      </c>
      <c r="AH45" s="46">
        <v>1.39</v>
      </c>
      <c r="AI45" s="46">
        <v>0.12</v>
      </c>
    </row>
    <row r="46" spans="3:38">
      <c r="C46" s="1" t="s">
        <v>77</v>
      </c>
      <c r="D46" s="46" t="s">
        <v>431</v>
      </c>
      <c r="E46" s="46" t="s">
        <v>432</v>
      </c>
      <c r="G46" s="1" t="s">
        <v>136</v>
      </c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1" t="s">
        <v>108</v>
      </c>
      <c r="T46" s="46">
        <v>22.36</v>
      </c>
      <c r="U46" s="56">
        <v>2.0299999999999998</v>
      </c>
      <c r="V46" s="46">
        <v>10.96</v>
      </c>
      <c r="W46" s="46">
        <v>2.7</v>
      </c>
      <c r="X46" s="53">
        <v>66.69</v>
      </c>
      <c r="Y46" s="46">
        <v>1.28</v>
      </c>
      <c r="Z46" s="46">
        <v>66.44</v>
      </c>
      <c r="AA46" s="46">
        <v>26.84</v>
      </c>
      <c r="AB46" s="46">
        <v>0.01</v>
      </c>
      <c r="AC46" s="46">
        <v>0.02</v>
      </c>
      <c r="AD46" s="46">
        <v>0.12</v>
      </c>
      <c r="AE46" s="46">
        <v>0.01</v>
      </c>
      <c r="AF46" s="46">
        <v>0.34</v>
      </c>
      <c r="AG46" s="46">
        <v>0.04</v>
      </c>
      <c r="AH46" s="46">
        <v>1.34</v>
      </c>
      <c r="AI46" s="46">
        <v>0.15</v>
      </c>
    </row>
    <row r="47" spans="3:38">
      <c r="C47" s="1" t="s">
        <v>83</v>
      </c>
      <c r="D47" s="46" t="s">
        <v>433</v>
      </c>
      <c r="E47" s="46" t="s">
        <v>434</v>
      </c>
      <c r="G47" s="1" t="s">
        <v>232</v>
      </c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1"/>
    </row>
    <row r="48" spans="3:38">
      <c r="C48" s="1" t="s">
        <v>108</v>
      </c>
      <c r="D48" s="46" t="s">
        <v>435</v>
      </c>
      <c r="E48" s="46" t="s">
        <v>436</v>
      </c>
      <c r="G48" s="1" t="s">
        <v>323</v>
      </c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1" t="s">
        <v>136</v>
      </c>
      <c r="AD48" s="1"/>
    </row>
    <row r="49" spans="2:38" ht="16.2">
      <c r="F49" s="46" t="s">
        <v>437</v>
      </c>
      <c r="G49" t="s">
        <v>0</v>
      </c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1" t="s">
        <v>1</v>
      </c>
      <c r="T49" s="21" t="s">
        <v>16</v>
      </c>
      <c r="U49" s="21" t="s">
        <v>427</v>
      </c>
      <c r="V49" s="21" t="s">
        <v>17</v>
      </c>
      <c r="W49" s="47" t="s">
        <v>427</v>
      </c>
      <c r="X49" s="21" t="s">
        <v>18</v>
      </c>
      <c r="Y49" s="47" t="s">
        <v>427</v>
      </c>
      <c r="Z49" s="21" t="s">
        <v>19</v>
      </c>
      <c r="AA49" s="47" t="s">
        <v>427</v>
      </c>
      <c r="AB49" s="21" t="s">
        <v>20</v>
      </c>
      <c r="AC49" s="47" t="s">
        <v>427</v>
      </c>
      <c r="AD49" s="21" t="s">
        <v>21</v>
      </c>
      <c r="AE49" s="47" t="s">
        <v>427</v>
      </c>
      <c r="AF49" s="21" t="s">
        <v>22</v>
      </c>
      <c r="AG49" s="47" t="s">
        <v>427</v>
      </c>
      <c r="AH49" s="21" t="s">
        <v>23</v>
      </c>
      <c r="AI49" s="47" t="s">
        <v>427</v>
      </c>
    </row>
    <row r="50" spans="2:38">
      <c r="C50" s="1" t="s">
        <v>323</v>
      </c>
      <c r="G50" s="1" t="s">
        <v>136</v>
      </c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1" t="s">
        <v>26</v>
      </c>
      <c r="T50" s="46">
        <v>31</v>
      </c>
      <c r="U50" s="46">
        <v>8.91</v>
      </c>
      <c r="V50" s="46">
        <v>12.49</v>
      </c>
      <c r="W50" s="46">
        <v>2.5</v>
      </c>
      <c r="X50" s="46">
        <v>56.49</v>
      </c>
      <c r="Y50" s="46">
        <v>6.89</v>
      </c>
      <c r="Z50" s="46">
        <v>41.42</v>
      </c>
      <c r="AA50" s="46">
        <v>12.33</v>
      </c>
      <c r="AB50" s="46">
        <v>0.04</v>
      </c>
      <c r="AC50" s="46">
        <v>7.0000000000000007E-2</v>
      </c>
      <c r="AD50" s="59"/>
      <c r="AE50" s="60"/>
      <c r="AF50" s="60"/>
      <c r="AG50" s="60"/>
      <c r="AH50" s="60"/>
      <c r="AI50" s="30"/>
      <c r="AJ50">
        <f>(Z50-Z52)/Z52</f>
        <v>-0.356532546217182</v>
      </c>
      <c r="AL50">
        <f>(AB50-AB52)/AB52</f>
        <v>1</v>
      </c>
    </row>
    <row r="51" spans="2:38" ht="16.2">
      <c r="C51" s="1" t="s">
        <v>1</v>
      </c>
      <c r="D51" s="47" t="s">
        <v>396</v>
      </c>
      <c r="E51" s="47" t="s">
        <v>397</v>
      </c>
      <c r="G51" s="1" t="s">
        <v>232</v>
      </c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1" t="s">
        <v>55</v>
      </c>
      <c r="T51" s="46">
        <v>27.06</v>
      </c>
      <c r="U51" s="46">
        <v>11.85</v>
      </c>
      <c r="V51" s="46">
        <v>11.64</v>
      </c>
      <c r="W51" s="46">
        <v>3.2</v>
      </c>
      <c r="X51" s="46">
        <v>61.28</v>
      </c>
      <c r="Y51" s="46">
        <v>9.48</v>
      </c>
      <c r="Z51" s="46">
        <v>65.14</v>
      </c>
      <c r="AA51" s="46">
        <v>19.62</v>
      </c>
      <c r="AB51" s="46">
        <v>0.02</v>
      </c>
      <c r="AC51" s="46">
        <v>0.02</v>
      </c>
      <c r="AD51" s="59"/>
      <c r="AE51" s="60"/>
      <c r="AF51" s="60"/>
      <c r="AG51" s="60"/>
      <c r="AH51" s="60"/>
      <c r="AI51" s="30"/>
      <c r="AJ51">
        <f>(Z51-Z53)/Z53</f>
        <v>-0.14131294489849699</v>
      </c>
      <c r="AL51">
        <f>(AB51-AB53)/AB53</f>
        <v>1</v>
      </c>
    </row>
    <row r="52" spans="2:38">
      <c r="C52" s="1" t="s">
        <v>26</v>
      </c>
      <c r="D52" s="46" t="s">
        <v>438</v>
      </c>
      <c r="E52" s="46" t="s">
        <v>399</v>
      </c>
      <c r="G52" s="1" t="s">
        <v>323</v>
      </c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1" t="s">
        <v>83</v>
      </c>
      <c r="T52" s="46">
        <v>17.04</v>
      </c>
      <c r="U52" s="46">
        <v>6.73</v>
      </c>
      <c r="V52" s="46">
        <v>16.43</v>
      </c>
      <c r="W52" s="46">
        <v>1.22</v>
      </c>
      <c r="X52" s="46">
        <v>66.52</v>
      </c>
      <c r="Y52" s="46">
        <v>5.64</v>
      </c>
      <c r="Z52" s="46">
        <v>64.37</v>
      </c>
      <c r="AA52" s="46">
        <v>17.059999999999999</v>
      </c>
      <c r="AB52" s="46">
        <v>0.02</v>
      </c>
      <c r="AC52" s="46">
        <v>0.03</v>
      </c>
      <c r="AD52" s="59"/>
      <c r="AE52" s="60"/>
      <c r="AF52" s="60"/>
      <c r="AG52" s="60"/>
      <c r="AH52" s="60"/>
      <c r="AI52" s="30"/>
    </row>
    <row r="53" spans="2:38">
      <c r="C53" s="1" t="s">
        <v>55</v>
      </c>
      <c r="D53" s="46" t="s">
        <v>439</v>
      </c>
      <c r="E53" s="46" t="s">
        <v>440</v>
      </c>
      <c r="S53" s="1" t="s">
        <v>108</v>
      </c>
      <c r="T53" s="46">
        <v>13.86</v>
      </c>
      <c r="U53" s="46">
        <v>4.63</v>
      </c>
      <c r="V53" s="46">
        <v>13.39</v>
      </c>
      <c r="W53" s="46">
        <v>0.86</v>
      </c>
      <c r="X53" s="46">
        <v>73.55</v>
      </c>
      <c r="Y53" s="46">
        <v>4.34</v>
      </c>
      <c r="Z53" s="46">
        <v>75.86</v>
      </c>
      <c r="AA53" s="46">
        <v>12.32</v>
      </c>
      <c r="AB53" s="46">
        <v>0.01</v>
      </c>
      <c r="AC53" s="46">
        <v>0.01</v>
      </c>
      <c r="AD53" s="59"/>
      <c r="AE53" s="60"/>
      <c r="AF53" s="60"/>
      <c r="AG53" s="60"/>
      <c r="AH53" s="60"/>
      <c r="AI53" s="30"/>
    </row>
    <row r="54" spans="2:38">
      <c r="C54" s="1" t="s">
        <v>83</v>
      </c>
      <c r="D54" s="46" t="s">
        <v>441</v>
      </c>
      <c r="E54" s="46" t="s">
        <v>442</v>
      </c>
      <c r="AG54" s="46"/>
    </row>
    <row r="55" spans="2:38">
      <c r="C55" s="1" t="s">
        <v>108</v>
      </c>
      <c r="D55" s="46" t="s">
        <v>443</v>
      </c>
      <c r="E55" s="46" t="s">
        <v>440</v>
      </c>
      <c r="S55" s="1" t="s">
        <v>232</v>
      </c>
      <c r="AD55" s="1"/>
    </row>
    <row r="56" spans="2:38" ht="16.2">
      <c r="S56" s="1" t="s">
        <v>1</v>
      </c>
      <c r="T56" s="21" t="s">
        <v>16</v>
      </c>
      <c r="U56" s="47" t="s">
        <v>427</v>
      </c>
      <c r="V56" s="21" t="s">
        <v>17</v>
      </c>
      <c r="W56" s="47" t="s">
        <v>427</v>
      </c>
      <c r="X56" s="21" t="s">
        <v>18</v>
      </c>
      <c r="Y56" s="47" t="s">
        <v>427</v>
      </c>
      <c r="Z56" s="21" t="s">
        <v>19</v>
      </c>
      <c r="AA56" s="47" t="s">
        <v>427</v>
      </c>
      <c r="AB56" s="21" t="s">
        <v>20</v>
      </c>
      <c r="AC56" s="47" t="s">
        <v>427</v>
      </c>
      <c r="AD56" s="21" t="s">
        <v>21</v>
      </c>
      <c r="AE56" s="47" t="s">
        <v>427</v>
      </c>
      <c r="AF56" s="21" t="s">
        <v>22</v>
      </c>
      <c r="AG56" s="47" t="s">
        <v>427</v>
      </c>
      <c r="AH56" s="21" t="s">
        <v>23</v>
      </c>
      <c r="AI56" s="47" t="s">
        <v>427</v>
      </c>
    </row>
    <row r="57" spans="2:38">
      <c r="B57" t="s">
        <v>444</v>
      </c>
      <c r="C57" s="50" t="s">
        <v>445</v>
      </c>
      <c r="E57" s="50" t="s">
        <v>446</v>
      </c>
      <c r="G57" s="50" t="s">
        <v>447</v>
      </c>
      <c r="S57" s="1" t="s">
        <v>26</v>
      </c>
      <c r="T57" s="46">
        <v>29.56</v>
      </c>
      <c r="U57" s="46">
        <v>10.65</v>
      </c>
      <c r="V57" s="46">
        <v>13.13</v>
      </c>
      <c r="W57" s="46">
        <v>2.4</v>
      </c>
      <c r="X57" s="46">
        <v>57.3</v>
      </c>
      <c r="Y57" s="46">
        <v>8.36</v>
      </c>
      <c r="Z57" s="46">
        <v>42.93</v>
      </c>
      <c r="AA57" s="46">
        <v>9.85</v>
      </c>
      <c r="AB57" s="30"/>
      <c r="AC57" s="30"/>
      <c r="AD57" s="59"/>
      <c r="AE57" s="60"/>
      <c r="AF57" s="60"/>
      <c r="AG57" s="60"/>
      <c r="AH57" s="60"/>
      <c r="AI57" s="30"/>
    </row>
    <row r="58" spans="2:38">
      <c r="S58" s="1" t="s">
        <v>55</v>
      </c>
      <c r="T58" s="46">
        <v>21.96</v>
      </c>
      <c r="U58" s="46">
        <v>9.23</v>
      </c>
      <c r="V58" s="46">
        <v>13.22</v>
      </c>
      <c r="W58" s="46">
        <v>4.53</v>
      </c>
      <c r="X58" s="46">
        <v>64.84</v>
      </c>
      <c r="Y58" s="46">
        <v>8.36</v>
      </c>
      <c r="Z58" s="46">
        <v>61.97</v>
      </c>
      <c r="AA58" s="46">
        <v>16.66</v>
      </c>
      <c r="AB58" s="30"/>
      <c r="AC58" s="30"/>
      <c r="AD58" s="59"/>
      <c r="AE58" s="60"/>
      <c r="AF58" s="60"/>
      <c r="AG58" s="60"/>
      <c r="AH58" s="60"/>
      <c r="AI58" s="30"/>
    </row>
    <row r="59" spans="2:38">
      <c r="B59" s="51" t="s">
        <v>0</v>
      </c>
      <c r="C59" t="s">
        <v>448</v>
      </c>
      <c r="S59" s="1" t="s">
        <v>83</v>
      </c>
      <c r="T59" s="46">
        <v>9.85</v>
      </c>
      <c r="U59" s="46">
        <v>5.54</v>
      </c>
      <c r="V59" s="46">
        <v>18.329999999999998</v>
      </c>
      <c r="W59" s="46">
        <v>0.79</v>
      </c>
      <c r="X59" s="46">
        <v>71.83</v>
      </c>
      <c r="Y59" s="46">
        <v>5.47</v>
      </c>
      <c r="Z59" s="46">
        <v>61.8</v>
      </c>
      <c r="AA59" s="46">
        <v>14.24</v>
      </c>
      <c r="AB59" s="30"/>
      <c r="AC59" s="30"/>
      <c r="AD59" s="59"/>
      <c r="AE59" s="60"/>
      <c r="AF59" s="60"/>
      <c r="AG59" s="60"/>
      <c r="AH59" s="60"/>
      <c r="AI59" s="30"/>
    </row>
    <row r="60" spans="2:38">
      <c r="C60" t="s">
        <v>449</v>
      </c>
      <c r="E60" t="s">
        <v>450</v>
      </c>
      <c r="F60" t="s">
        <v>451</v>
      </c>
      <c r="G60" t="s">
        <v>452</v>
      </c>
      <c r="H60" t="s">
        <v>453</v>
      </c>
      <c r="I60" t="s">
        <v>454</v>
      </c>
      <c r="S60" s="1" t="s">
        <v>108</v>
      </c>
      <c r="T60" s="46">
        <v>17.420000000000002</v>
      </c>
      <c r="U60" s="46">
        <v>5.0199999999999996</v>
      </c>
      <c r="V60" s="46">
        <v>12.13</v>
      </c>
      <c r="W60" s="46">
        <v>2.2599999999999998</v>
      </c>
      <c r="X60" s="46">
        <v>70.45</v>
      </c>
      <c r="Y60" s="46">
        <v>4.13</v>
      </c>
      <c r="Z60" s="46">
        <v>63.22</v>
      </c>
      <c r="AA60" s="46">
        <v>14.1</v>
      </c>
      <c r="AB60" s="30"/>
      <c r="AC60" s="30"/>
      <c r="AD60" s="59"/>
      <c r="AE60" s="60"/>
      <c r="AF60" s="60"/>
      <c r="AG60" s="60"/>
      <c r="AH60" s="60"/>
      <c r="AI60" s="30"/>
    </row>
    <row r="62" spans="2:38">
      <c r="C62" t="s">
        <v>2</v>
      </c>
      <c r="D62" t="s">
        <v>455</v>
      </c>
      <c r="E62">
        <v>1</v>
      </c>
      <c r="S62" s="1" t="s">
        <v>323</v>
      </c>
    </row>
    <row r="63" spans="2:38" ht="16.2">
      <c r="F63">
        <v>3</v>
      </c>
      <c r="G63" t="s">
        <v>456</v>
      </c>
      <c r="H63">
        <v>1.5816300000000001</v>
      </c>
      <c r="I63">
        <v>1E-3</v>
      </c>
      <c r="J63" s="52" t="s">
        <v>457</v>
      </c>
      <c r="S63" s="1" t="s">
        <v>1</v>
      </c>
      <c r="T63" s="21" t="s">
        <v>16</v>
      </c>
      <c r="U63" s="47" t="s">
        <v>427</v>
      </c>
      <c r="V63" s="21" t="s">
        <v>17</v>
      </c>
      <c r="W63" s="47" t="s">
        <v>427</v>
      </c>
      <c r="X63" s="21" t="s">
        <v>18</v>
      </c>
      <c r="Y63" s="47" t="s">
        <v>427</v>
      </c>
      <c r="Z63" s="21" t="s">
        <v>19</v>
      </c>
      <c r="AA63" s="47" t="s">
        <v>427</v>
      </c>
      <c r="AB63" s="21" t="s">
        <v>20</v>
      </c>
      <c r="AC63" s="47" t="s">
        <v>427</v>
      </c>
      <c r="AD63" s="21" t="s">
        <v>21</v>
      </c>
      <c r="AE63" s="47" t="s">
        <v>427</v>
      </c>
      <c r="AF63" s="21" t="s">
        <v>22</v>
      </c>
      <c r="AG63" s="47" t="s">
        <v>427</v>
      </c>
      <c r="AH63" s="21" t="s">
        <v>23</v>
      </c>
      <c r="AI63" s="47" t="s">
        <v>427</v>
      </c>
    </row>
    <row r="64" spans="2:38">
      <c r="F64">
        <v>4</v>
      </c>
      <c r="G64" t="s">
        <v>458</v>
      </c>
      <c r="H64">
        <v>1.4438200000000001</v>
      </c>
      <c r="I64">
        <v>0</v>
      </c>
      <c r="J64" s="52" t="s">
        <v>457</v>
      </c>
      <c r="S64" s="1" t="s">
        <v>26</v>
      </c>
      <c r="T64" s="46">
        <v>28.21</v>
      </c>
      <c r="U64" s="46">
        <v>7.88</v>
      </c>
      <c r="V64" s="46">
        <v>13.24</v>
      </c>
      <c r="W64" s="46">
        <v>2.66</v>
      </c>
      <c r="X64" s="46">
        <v>58.54</v>
      </c>
      <c r="Y64" s="46">
        <v>5.65</v>
      </c>
      <c r="Z64" s="46">
        <v>39.83</v>
      </c>
      <c r="AA64" s="46">
        <v>11.2</v>
      </c>
      <c r="AB64" s="30"/>
      <c r="AC64" s="30"/>
      <c r="AD64" s="30"/>
      <c r="AE64" s="30"/>
      <c r="AF64" s="30"/>
      <c r="AG64" s="30"/>
      <c r="AH64" s="30"/>
      <c r="AI64" s="30"/>
    </row>
    <row r="65" spans="3:39">
      <c r="E65">
        <v>2</v>
      </c>
      <c r="S65" s="1" t="s">
        <v>55</v>
      </c>
      <c r="T65" s="46">
        <v>24.02</v>
      </c>
      <c r="U65" s="46">
        <v>6.93</v>
      </c>
      <c r="V65" s="46">
        <v>12.34</v>
      </c>
      <c r="W65" s="46">
        <v>2.58</v>
      </c>
      <c r="X65" s="46">
        <v>63.65</v>
      </c>
      <c r="Y65" s="46">
        <v>5.26</v>
      </c>
      <c r="Z65" s="46">
        <v>65.069999999999993</v>
      </c>
      <c r="AA65" s="46">
        <v>16.16</v>
      </c>
      <c r="AB65" s="30"/>
      <c r="AC65" s="30"/>
      <c r="AD65" s="30"/>
      <c r="AE65" s="30"/>
      <c r="AF65" s="30"/>
      <c r="AG65" s="30"/>
      <c r="AH65" s="30"/>
      <c r="AI65" s="30"/>
    </row>
    <row r="66" spans="3:39">
      <c r="F66">
        <v>3</v>
      </c>
      <c r="G66" t="s">
        <v>459</v>
      </c>
      <c r="H66">
        <v>1.5142899999999999</v>
      </c>
      <c r="I66">
        <v>1E-3</v>
      </c>
      <c r="J66" s="52" t="s">
        <v>457</v>
      </c>
      <c r="S66" s="1" t="s">
        <v>83</v>
      </c>
      <c r="T66" s="46">
        <v>15.7</v>
      </c>
      <c r="U66" s="46">
        <v>4.7699999999999996</v>
      </c>
      <c r="V66" s="46">
        <v>17.260000000000002</v>
      </c>
      <c r="W66" s="46">
        <v>0.79</v>
      </c>
      <c r="X66" s="46">
        <v>67.34</v>
      </c>
      <c r="Y66" s="46">
        <v>3.94</v>
      </c>
      <c r="Z66" s="46">
        <v>64.59</v>
      </c>
      <c r="AA66" s="46">
        <v>14.76</v>
      </c>
      <c r="AB66" s="30"/>
      <c r="AC66" s="30"/>
      <c r="AD66" s="30"/>
      <c r="AE66" s="30"/>
      <c r="AF66" s="30"/>
      <c r="AG66" s="30"/>
      <c r="AH66" s="30"/>
      <c r="AI66" s="30"/>
    </row>
    <row r="67" spans="3:39">
      <c r="F67">
        <v>4</v>
      </c>
      <c r="G67" t="s">
        <v>460</v>
      </c>
      <c r="H67">
        <v>1.3697299999999999</v>
      </c>
      <c r="I67">
        <v>0</v>
      </c>
      <c r="J67" s="52" t="s">
        <v>457</v>
      </c>
      <c r="S67" s="1" t="s">
        <v>108</v>
      </c>
      <c r="T67" s="46">
        <v>17.600000000000001</v>
      </c>
      <c r="U67" s="46">
        <v>4.03</v>
      </c>
      <c r="V67" s="46">
        <v>12.09</v>
      </c>
      <c r="W67" s="46">
        <v>1.75</v>
      </c>
      <c r="X67" s="46">
        <v>70.5</v>
      </c>
      <c r="Y67" s="46">
        <v>3.41</v>
      </c>
      <c r="Z67" s="46">
        <v>71.150000000000006</v>
      </c>
      <c r="AA67" s="46">
        <v>17.32</v>
      </c>
      <c r="AB67" s="30"/>
      <c r="AC67" s="30"/>
      <c r="AD67" s="30"/>
      <c r="AE67" s="30"/>
      <c r="AF67" s="30"/>
      <c r="AG67" s="30"/>
      <c r="AH67" s="30"/>
      <c r="AI67" s="30"/>
    </row>
    <row r="68" spans="3:39">
      <c r="E68">
        <v>3</v>
      </c>
      <c r="F68">
        <v>1</v>
      </c>
      <c r="G68" t="s">
        <v>461</v>
      </c>
      <c r="H68">
        <v>1.5816300000000001</v>
      </c>
      <c r="I68">
        <v>1E-3</v>
      </c>
      <c r="J68" s="52" t="s">
        <v>457</v>
      </c>
      <c r="AB68" s="61"/>
      <c r="AC68" s="61"/>
      <c r="AD68" s="61"/>
      <c r="AE68" s="61"/>
      <c r="AF68" s="61"/>
      <c r="AG68" s="61"/>
      <c r="AH68" s="61"/>
      <c r="AI68" s="61"/>
    </row>
    <row r="69" spans="3:39">
      <c r="F69">
        <v>2</v>
      </c>
      <c r="G69" t="s">
        <v>462</v>
      </c>
      <c r="H69">
        <v>1.5142899999999999</v>
      </c>
      <c r="I69">
        <v>1E-3</v>
      </c>
      <c r="J69" s="52" t="s">
        <v>457</v>
      </c>
      <c r="S69" s="1" t="s">
        <v>233</v>
      </c>
    </row>
    <row r="70" spans="3:39" ht="16.2">
      <c r="S70" s="1" t="s">
        <v>1</v>
      </c>
      <c r="T70" s="21" t="s">
        <v>16</v>
      </c>
      <c r="U70" s="47" t="s">
        <v>427</v>
      </c>
      <c r="V70" s="21" t="s">
        <v>17</v>
      </c>
      <c r="W70" s="47" t="s">
        <v>427</v>
      </c>
      <c r="X70" s="21" t="s">
        <v>18</v>
      </c>
      <c r="Y70" s="47" t="s">
        <v>427</v>
      </c>
      <c r="Z70" s="21" t="s">
        <v>19</v>
      </c>
      <c r="AA70" s="47" t="s">
        <v>427</v>
      </c>
      <c r="AB70" s="21" t="s">
        <v>20</v>
      </c>
      <c r="AC70" s="47" t="s">
        <v>427</v>
      </c>
      <c r="AD70" s="21" t="s">
        <v>21</v>
      </c>
      <c r="AE70" s="47" t="s">
        <v>427</v>
      </c>
      <c r="AF70" s="21" t="s">
        <v>22</v>
      </c>
      <c r="AG70" s="47" t="s">
        <v>427</v>
      </c>
      <c r="AH70" s="21" t="s">
        <v>23</v>
      </c>
      <c r="AI70" s="47" t="s">
        <v>427</v>
      </c>
    </row>
    <row r="71" spans="3:39">
      <c r="E71">
        <v>4</v>
      </c>
      <c r="F71">
        <v>1</v>
      </c>
      <c r="G71" t="s">
        <v>463</v>
      </c>
      <c r="H71">
        <v>1.4438200000000001</v>
      </c>
      <c r="I71">
        <v>0</v>
      </c>
      <c r="J71" s="52" t="s">
        <v>457</v>
      </c>
      <c r="S71" s="1" t="s">
        <v>26</v>
      </c>
      <c r="T71" s="46">
        <v>29.35</v>
      </c>
      <c r="U71" s="46">
        <v>6.85</v>
      </c>
      <c r="V71" s="46">
        <v>12.66</v>
      </c>
      <c r="W71" s="46">
        <v>2.21</v>
      </c>
      <c r="X71" s="60"/>
      <c r="Y71" s="60"/>
      <c r="Z71" s="46">
        <v>38.06</v>
      </c>
      <c r="AA71" s="46">
        <v>11.85</v>
      </c>
      <c r="AB71">
        <v>9.5000000000000001E-2</v>
      </c>
      <c r="AC71" s="46">
        <v>0.1</v>
      </c>
      <c r="AD71" s="30"/>
      <c r="AE71" s="30"/>
      <c r="AF71" s="30"/>
      <c r="AG71" s="30"/>
      <c r="AH71" s="30"/>
      <c r="AI71" s="30"/>
      <c r="AJ71">
        <f>(Z71-Z73)/Z73</f>
        <v>-0.423245946355508</v>
      </c>
      <c r="AL71">
        <f>(AB71-AB73)/AB73</f>
        <v>3.75</v>
      </c>
      <c r="AM71">
        <f>AVERAGE(AB43,AB50)</f>
        <v>9.5000000000000001E-2</v>
      </c>
    </row>
    <row r="72" spans="3:39">
      <c r="F72">
        <v>2</v>
      </c>
      <c r="G72" t="s">
        <v>464</v>
      </c>
      <c r="H72">
        <v>1.3697299999999999</v>
      </c>
      <c r="I72">
        <v>0</v>
      </c>
      <c r="J72" s="52" t="s">
        <v>457</v>
      </c>
      <c r="S72" s="1" t="s">
        <v>55</v>
      </c>
      <c r="T72" s="46">
        <v>27.47</v>
      </c>
      <c r="U72" s="46">
        <v>5.61</v>
      </c>
      <c r="V72" s="46">
        <v>11.56</v>
      </c>
      <c r="W72" s="46">
        <v>2.19</v>
      </c>
      <c r="X72" s="60"/>
      <c r="Y72" s="60"/>
      <c r="Z72" s="46">
        <v>65.069999999999993</v>
      </c>
      <c r="AA72" s="46">
        <v>16.16</v>
      </c>
      <c r="AB72">
        <v>3.5000000000000003E-2</v>
      </c>
      <c r="AC72" s="46">
        <v>0.02</v>
      </c>
      <c r="AD72" s="30"/>
      <c r="AE72" s="30"/>
      <c r="AF72" s="30"/>
      <c r="AG72" s="30"/>
      <c r="AH72" s="30"/>
      <c r="AI72" s="30"/>
      <c r="AJ72">
        <f>(Z72-Z74)/Z74</f>
        <v>-8.5453267744202602E-2</v>
      </c>
      <c r="AL72">
        <f>(AB72-AB74)/AB74</f>
        <v>2.5</v>
      </c>
      <c r="AM72">
        <f>AVERAGE(AB44,AB51)</f>
        <v>3.5000000000000003E-2</v>
      </c>
    </row>
    <row r="73" spans="3:39">
      <c r="S73" s="1" t="s">
        <v>83</v>
      </c>
      <c r="T73" s="46">
        <v>17.57</v>
      </c>
      <c r="U73" s="46">
        <v>5.56</v>
      </c>
      <c r="V73" s="46">
        <v>17.04</v>
      </c>
      <c r="W73" s="46">
        <v>1.22</v>
      </c>
      <c r="X73" s="60"/>
      <c r="Y73" s="60"/>
      <c r="Z73" s="46">
        <v>65.989999999999995</v>
      </c>
      <c r="AA73" s="46">
        <v>16.260000000000002</v>
      </c>
      <c r="AB73">
        <v>0.02</v>
      </c>
      <c r="AC73" s="46">
        <v>0.12</v>
      </c>
      <c r="AD73" s="30"/>
      <c r="AE73" s="30"/>
      <c r="AF73" s="30"/>
      <c r="AG73" s="30"/>
      <c r="AH73" s="30"/>
      <c r="AI73" s="30"/>
      <c r="AM73">
        <f>AVERAGE(AB45,AB52)</f>
        <v>0.02</v>
      </c>
    </row>
    <row r="74" spans="3:39">
      <c r="C74" t="s">
        <v>465</v>
      </c>
      <c r="D74" t="s">
        <v>455</v>
      </c>
      <c r="E74">
        <v>1</v>
      </c>
      <c r="S74" s="1" t="s">
        <v>108</v>
      </c>
      <c r="T74" s="46">
        <v>17.93</v>
      </c>
      <c r="U74" s="46">
        <v>2.15</v>
      </c>
      <c r="V74" s="46">
        <v>12.32</v>
      </c>
      <c r="W74" s="46">
        <v>1.19</v>
      </c>
      <c r="X74" s="60"/>
      <c r="Y74" s="60"/>
      <c r="Z74" s="46">
        <v>71.150000000000006</v>
      </c>
      <c r="AA74" s="46">
        <v>17.32</v>
      </c>
      <c r="AB74">
        <v>0.01</v>
      </c>
      <c r="AC74" s="46">
        <v>0.02</v>
      </c>
      <c r="AD74" s="30"/>
      <c r="AE74" s="30"/>
      <c r="AF74" s="30"/>
      <c r="AG74" s="30"/>
      <c r="AH74" s="30"/>
      <c r="AI74" s="30"/>
      <c r="AM74">
        <f>AVERAGE(AB46,AB53)</f>
        <v>0.01</v>
      </c>
    </row>
    <row r="75" spans="3:39">
      <c r="F75">
        <v>3</v>
      </c>
      <c r="G75" t="s">
        <v>466</v>
      </c>
      <c r="H75">
        <v>0.18945999999999999</v>
      </c>
      <c r="I75">
        <v>2E-3</v>
      </c>
      <c r="J75" s="52" t="s">
        <v>467</v>
      </c>
      <c r="T75" s="46"/>
    </row>
    <row r="76" spans="3:39">
      <c r="F76">
        <v>4</v>
      </c>
      <c r="G76" t="s">
        <v>468</v>
      </c>
      <c r="H76">
        <v>0.17294999999999999</v>
      </c>
      <c r="I76">
        <v>1E-3</v>
      </c>
      <c r="J76" s="52" t="s">
        <v>457</v>
      </c>
      <c r="S76" s="1" t="s">
        <v>0</v>
      </c>
    </row>
    <row r="77" spans="3:39" ht="16.2">
      <c r="E77">
        <v>2</v>
      </c>
      <c r="S77" s="1" t="s">
        <v>1</v>
      </c>
      <c r="T77" s="21" t="s">
        <v>23</v>
      </c>
      <c r="U77" s="47" t="s">
        <v>427</v>
      </c>
      <c r="V77" s="21" t="s">
        <v>22</v>
      </c>
      <c r="W77" s="47" t="s">
        <v>427</v>
      </c>
      <c r="X77" s="21" t="s">
        <v>24</v>
      </c>
      <c r="Y77" s="47" t="s">
        <v>427</v>
      </c>
      <c r="Z77" s="21" t="s">
        <v>21</v>
      </c>
      <c r="AA77" s="47" t="s">
        <v>427</v>
      </c>
      <c r="AB77" s="47" t="s">
        <v>25</v>
      </c>
      <c r="AC77" s="47" t="s">
        <v>427</v>
      </c>
    </row>
    <row r="78" spans="3:39">
      <c r="F78">
        <v>3</v>
      </c>
      <c r="G78" t="s">
        <v>469</v>
      </c>
      <c r="H78">
        <v>0.18139</v>
      </c>
      <c r="I78">
        <v>8.0000000000000002E-3</v>
      </c>
      <c r="J78" s="52" t="s">
        <v>467</v>
      </c>
      <c r="S78" s="1" t="s">
        <v>49</v>
      </c>
      <c r="T78" s="46">
        <v>0.72</v>
      </c>
      <c r="U78" s="46">
        <v>0.12</v>
      </c>
      <c r="V78" s="46">
        <v>25.06</v>
      </c>
      <c r="W78" s="46">
        <v>2.38</v>
      </c>
      <c r="X78" s="46">
        <v>15.82</v>
      </c>
      <c r="Y78" s="46">
        <v>1.97</v>
      </c>
      <c r="Z78" s="46">
        <v>9.24</v>
      </c>
      <c r="AA78" s="46">
        <v>1.62</v>
      </c>
      <c r="AB78" s="46">
        <v>0.73</v>
      </c>
      <c r="AC78" s="46">
        <v>0.05</v>
      </c>
    </row>
    <row r="79" spans="3:39">
      <c r="F79">
        <v>4</v>
      </c>
      <c r="G79" t="s">
        <v>470</v>
      </c>
      <c r="H79">
        <v>0.16406999999999999</v>
      </c>
      <c r="I79">
        <v>5.0000000000000001E-3</v>
      </c>
      <c r="J79" s="52" t="s">
        <v>467</v>
      </c>
      <c r="S79" s="1" t="s">
        <v>77</v>
      </c>
      <c r="T79" s="46">
        <v>0.68</v>
      </c>
      <c r="U79" s="46">
        <v>0.12</v>
      </c>
      <c r="V79" s="46">
        <v>26.17</v>
      </c>
      <c r="W79" s="46">
        <v>2.7</v>
      </c>
      <c r="X79" s="46">
        <v>14.85</v>
      </c>
      <c r="Y79" s="46">
        <v>2.27</v>
      </c>
      <c r="Z79" s="46">
        <v>11.31</v>
      </c>
      <c r="AA79" s="46">
        <v>1.1100000000000001</v>
      </c>
      <c r="AB79" s="46">
        <v>0.74</v>
      </c>
      <c r="AC79" s="46">
        <v>0.04</v>
      </c>
    </row>
    <row r="80" spans="3:39">
      <c r="E80">
        <v>3</v>
      </c>
      <c r="F80">
        <v>1</v>
      </c>
      <c r="G80" t="s">
        <v>471</v>
      </c>
      <c r="H80">
        <v>0.18945999999999999</v>
      </c>
      <c r="I80">
        <v>2E-3</v>
      </c>
      <c r="J80" s="52" t="s">
        <v>467</v>
      </c>
      <c r="S80" s="1" t="s">
        <v>83</v>
      </c>
      <c r="T80" s="46">
        <v>1.1599999999999999</v>
      </c>
      <c r="U80" s="46">
        <v>0.19</v>
      </c>
      <c r="V80" s="46">
        <v>25.2</v>
      </c>
      <c r="W80" s="46">
        <v>11</v>
      </c>
      <c r="X80" s="46">
        <v>16.32</v>
      </c>
      <c r="Y80" s="46">
        <v>8.6199999999999992</v>
      </c>
      <c r="Z80" s="46">
        <v>8.8800000000000008</v>
      </c>
      <c r="AA80" s="46">
        <v>3.23</v>
      </c>
      <c r="AB80" s="46">
        <v>0.56000000000000005</v>
      </c>
      <c r="AC80" s="46">
        <v>7.0000000000000007E-2</v>
      </c>
    </row>
    <row r="81" spans="3:29">
      <c r="F81">
        <v>2</v>
      </c>
      <c r="G81" t="s">
        <v>472</v>
      </c>
      <c r="H81">
        <v>0.18139</v>
      </c>
      <c r="I81">
        <v>8.0000000000000002E-3</v>
      </c>
      <c r="J81" s="52" t="s">
        <v>467</v>
      </c>
      <c r="S81" s="1" t="s">
        <v>108</v>
      </c>
      <c r="T81" s="46">
        <v>1.1200000000000001</v>
      </c>
      <c r="U81" s="46">
        <v>0.04</v>
      </c>
      <c r="V81" s="46">
        <v>31.52</v>
      </c>
      <c r="W81" s="46">
        <v>2.17</v>
      </c>
      <c r="X81" s="46">
        <v>16.899999999999999</v>
      </c>
      <c r="Y81" s="46">
        <v>1.52</v>
      </c>
      <c r="Z81" s="46">
        <v>14.61</v>
      </c>
      <c r="AA81" s="46">
        <v>2.42</v>
      </c>
      <c r="AB81" s="46">
        <v>0.57999999999999996</v>
      </c>
      <c r="AC81" s="46">
        <v>0.01</v>
      </c>
    </row>
    <row r="83" spans="3:29">
      <c r="E83">
        <v>4</v>
      </c>
      <c r="F83">
        <v>1</v>
      </c>
      <c r="G83" t="s">
        <v>473</v>
      </c>
      <c r="H83">
        <v>0.17294999999999999</v>
      </c>
      <c r="I83">
        <v>1E-3</v>
      </c>
      <c r="J83" s="52" t="s">
        <v>457</v>
      </c>
      <c r="S83" s="1" t="s">
        <v>136</v>
      </c>
    </row>
    <row r="84" spans="3:29" ht="16.2">
      <c r="F84">
        <v>2</v>
      </c>
      <c r="G84" t="s">
        <v>474</v>
      </c>
      <c r="H84">
        <v>0.16406999999999999</v>
      </c>
      <c r="I84">
        <v>5.0000000000000001E-3</v>
      </c>
      <c r="J84" s="52" t="s">
        <v>467</v>
      </c>
      <c r="S84" s="1" t="s">
        <v>1</v>
      </c>
      <c r="T84" s="21" t="s">
        <v>23</v>
      </c>
      <c r="U84" s="47" t="s">
        <v>427</v>
      </c>
      <c r="V84" s="21" t="s">
        <v>22</v>
      </c>
      <c r="W84" s="47" t="s">
        <v>427</v>
      </c>
      <c r="X84" s="21" t="s">
        <v>24</v>
      </c>
      <c r="Y84" s="47" t="s">
        <v>427</v>
      </c>
      <c r="Z84" s="21" t="s">
        <v>21</v>
      </c>
      <c r="AA84" s="47" t="s">
        <v>427</v>
      </c>
      <c r="AB84" s="47" t="s">
        <v>25</v>
      </c>
      <c r="AC84" s="47" t="s">
        <v>427</v>
      </c>
    </row>
    <row r="85" spans="3:29">
      <c r="S85" s="1" t="s">
        <v>49</v>
      </c>
      <c r="T85" s="46">
        <v>0.91</v>
      </c>
      <c r="U85" s="46">
        <v>0.13</v>
      </c>
      <c r="V85" s="46">
        <v>30.08</v>
      </c>
      <c r="W85" s="46">
        <v>2.4700000000000002</v>
      </c>
      <c r="X85" s="46">
        <v>19.71</v>
      </c>
      <c r="Y85" s="46">
        <v>1.91</v>
      </c>
      <c r="Z85" s="46">
        <v>10.37</v>
      </c>
      <c r="AA85" s="46">
        <v>1.77</v>
      </c>
      <c r="AB85" s="46">
        <v>0.66</v>
      </c>
      <c r="AC85" s="46">
        <v>0.47</v>
      </c>
    </row>
    <row r="86" spans="3:29">
      <c r="C86" t="s">
        <v>4</v>
      </c>
      <c r="D86" t="s">
        <v>455</v>
      </c>
      <c r="E86">
        <v>1</v>
      </c>
      <c r="F86">
        <v>2</v>
      </c>
      <c r="G86" t="s">
        <v>475</v>
      </c>
      <c r="H86">
        <v>63.61</v>
      </c>
      <c r="I86">
        <v>0</v>
      </c>
      <c r="J86" s="52" t="s">
        <v>457</v>
      </c>
      <c r="S86" s="1" t="s">
        <v>77</v>
      </c>
      <c r="T86" s="46">
        <v>0.87</v>
      </c>
      <c r="U86" s="46">
        <v>0.12</v>
      </c>
      <c r="V86" s="46">
        <v>28.61</v>
      </c>
      <c r="W86" s="46">
        <v>3.53</v>
      </c>
      <c r="X86" s="46">
        <v>15.96</v>
      </c>
      <c r="Y86" s="46">
        <v>2.77</v>
      </c>
      <c r="Z86" s="46">
        <v>12.65</v>
      </c>
      <c r="AA86" s="46">
        <v>1.03</v>
      </c>
      <c r="AB86" s="46">
        <v>0.67</v>
      </c>
      <c r="AC86" s="46">
        <v>0.44</v>
      </c>
    </row>
    <row r="87" spans="3:29">
      <c r="F87">
        <v>3</v>
      </c>
      <c r="G87" t="s">
        <v>476</v>
      </c>
      <c r="H87">
        <v>83.285049999999998</v>
      </c>
      <c r="I87">
        <v>0</v>
      </c>
      <c r="J87" s="52" t="s">
        <v>457</v>
      </c>
      <c r="S87" s="1" t="s">
        <v>83</v>
      </c>
      <c r="T87" s="46">
        <v>1.33</v>
      </c>
      <c r="U87" s="46">
        <v>0.16</v>
      </c>
      <c r="V87" s="46">
        <v>29.95</v>
      </c>
      <c r="W87" s="46">
        <v>4.49</v>
      </c>
      <c r="X87" s="46">
        <v>19.07</v>
      </c>
      <c r="Y87" s="46">
        <v>3.33</v>
      </c>
      <c r="Z87" s="46">
        <v>10.87</v>
      </c>
      <c r="AA87" s="46">
        <v>1.53</v>
      </c>
      <c r="AB87" s="46">
        <v>0.5</v>
      </c>
      <c r="AC87" s="46">
        <v>0.06</v>
      </c>
    </row>
    <row r="88" spans="3:29">
      <c r="F88">
        <v>4</v>
      </c>
      <c r="G88" t="s">
        <v>477</v>
      </c>
      <c r="H88">
        <v>76.028499999999994</v>
      </c>
      <c r="I88">
        <v>0</v>
      </c>
      <c r="J88" s="52" t="s">
        <v>457</v>
      </c>
      <c r="S88" s="1" t="s">
        <v>108</v>
      </c>
      <c r="T88" s="46">
        <v>1.38</v>
      </c>
      <c r="U88" s="46">
        <v>0.1</v>
      </c>
      <c r="V88" s="46">
        <v>29.41</v>
      </c>
      <c r="W88" s="46">
        <v>1.47</v>
      </c>
      <c r="X88" s="46">
        <v>13.95</v>
      </c>
      <c r="Y88" s="46">
        <v>1.76</v>
      </c>
      <c r="Z88" s="46">
        <v>15.46</v>
      </c>
      <c r="AA88" s="46">
        <v>1.51</v>
      </c>
      <c r="AB88" s="46">
        <v>0.48</v>
      </c>
      <c r="AC88" s="46">
        <v>0.04</v>
      </c>
    </row>
    <row r="89" spans="3:29">
      <c r="E89">
        <v>2</v>
      </c>
      <c r="F89">
        <v>1</v>
      </c>
      <c r="G89" t="s">
        <v>478</v>
      </c>
      <c r="H89">
        <v>63.61</v>
      </c>
      <c r="I89">
        <v>0</v>
      </c>
      <c r="J89" s="52" t="s">
        <v>457</v>
      </c>
    </row>
    <row r="90" spans="3:29">
      <c r="F90">
        <v>3</v>
      </c>
      <c r="G90" t="s">
        <v>479</v>
      </c>
      <c r="H90">
        <v>79.739360000000005</v>
      </c>
      <c r="I90">
        <v>0</v>
      </c>
      <c r="J90" s="52" t="s">
        <v>457</v>
      </c>
      <c r="S90" s="1" t="s">
        <v>233</v>
      </c>
    </row>
    <row r="91" spans="3:29" ht="16.2">
      <c r="F91">
        <v>4</v>
      </c>
      <c r="G91" t="s">
        <v>480</v>
      </c>
      <c r="H91">
        <v>72.12697</v>
      </c>
      <c r="I91">
        <v>0</v>
      </c>
      <c r="J91" s="52" t="s">
        <v>457</v>
      </c>
      <c r="S91" s="1" t="s">
        <v>1</v>
      </c>
      <c r="T91" s="21" t="s">
        <v>23</v>
      </c>
      <c r="U91" s="47" t="s">
        <v>427</v>
      </c>
      <c r="V91" s="21" t="s">
        <v>22</v>
      </c>
      <c r="W91" s="47" t="s">
        <v>427</v>
      </c>
      <c r="X91" s="21" t="s">
        <v>24</v>
      </c>
      <c r="Y91" s="47" t="s">
        <v>427</v>
      </c>
      <c r="Z91" s="21" t="s">
        <v>21</v>
      </c>
      <c r="AA91" s="47" t="s">
        <v>427</v>
      </c>
      <c r="AB91" s="47" t="s">
        <v>25</v>
      </c>
      <c r="AC91" s="47" t="s">
        <v>427</v>
      </c>
    </row>
    <row r="92" spans="3:29">
      <c r="E92">
        <v>3</v>
      </c>
      <c r="F92">
        <v>1</v>
      </c>
      <c r="G92" t="s">
        <v>481</v>
      </c>
      <c r="H92">
        <v>83.285049999999998</v>
      </c>
      <c r="I92">
        <v>0</v>
      </c>
      <c r="J92" s="52" t="s">
        <v>457</v>
      </c>
      <c r="S92" s="1" t="s">
        <v>49</v>
      </c>
      <c r="T92" s="46">
        <v>0.81</v>
      </c>
      <c r="U92" s="46">
        <v>0.11</v>
      </c>
      <c r="V92" s="46">
        <v>27.57</v>
      </c>
      <c r="W92" s="46">
        <v>1.89</v>
      </c>
      <c r="X92" s="46">
        <v>17.77</v>
      </c>
      <c r="Y92" s="46">
        <v>1.72</v>
      </c>
      <c r="Z92" s="46">
        <v>9.8000000000000007</v>
      </c>
      <c r="AA92" s="46">
        <v>1.05</v>
      </c>
      <c r="AB92" s="46">
        <v>0.69</v>
      </c>
      <c r="AC92" s="46">
        <v>0.04</v>
      </c>
    </row>
    <row r="93" spans="3:29">
      <c r="F93">
        <v>2</v>
      </c>
      <c r="G93" t="s">
        <v>482</v>
      </c>
      <c r="H93">
        <v>79.739360000000005</v>
      </c>
      <c r="I93">
        <v>0</v>
      </c>
      <c r="J93" s="52" t="s">
        <v>457</v>
      </c>
      <c r="S93" s="1" t="s">
        <v>77</v>
      </c>
      <c r="T93" s="46">
        <v>0.78</v>
      </c>
      <c r="U93" s="46">
        <v>0.09</v>
      </c>
      <c r="V93" s="46">
        <v>27.39</v>
      </c>
      <c r="W93" s="46">
        <v>2.4</v>
      </c>
      <c r="X93" s="46">
        <v>15.41</v>
      </c>
      <c r="Y93" s="46">
        <v>1.9</v>
      </c>
      <c r="Z93" s="46">
        <v>11.98</v>
      </c>
      <c r="AA93" s="46">
        <v>0.83</v>
      </c>
      <c r="AB93" s="46">
        <v>0.71</v>
      </c>
      <c r="AC93" s="46">
        <v>0.03</v>
      </c>
    </row>
    <row r="94" spans="3:29">
      <c r="S94" s="1" t="s">
        <v>83</v>
      </c>
      <c r="T94" s="46">
        <v>1.24</v>
      </c>
      <c r="U94" s="46">
        <v>0.13</v>
      </c>
      <c r="V94" s="46">
        <v>27.57</v>
      </c>
      <c r="W94" s="46">
        <v>7.36</v>
      </c>
      <c r="X94" s="46">
        <v>17.7</v>
      </c>
      <c r="Y94" s="46">
        <v>5.82</v>
      </c>
      <c r="Z94" s="46">
        <v>9.8800000000000008</v>
      </c>
      <c r="AA94" s="46">
        <v>1.91</v>
      </c>
      <c r="AB94" s="46">
        <v>0.53</v>
      </c>
      <c r="AC94" s="46">
        <v>0.05</v>
      </c>
    </row>
    <row r="95" spans="3:29">
      <c r="E95">
        <v>4</v>
      </c>
      <c r="F95">
        <v>1</v>
      </c>
      <c r="G95" t="s">
        <v>483</v>
      </c>
      <c r="H95">
        <v>76.028499999999994</v>
      </c>
      <c r="I95">
        <v>0</v>
      </c>
      <c r="J95" s="52" t="s">
        <v>457</v>
      </c>
      <c r="S95" s="1" t="s">
        <v>108</v>
      </c>
      <c r="T95" s="46">
        <v>1.25</v>
      </c>
      <c r="U95" s="46">
        <v>0.06</v>
      </c>
      <c r="V95" s="46">
        <v>30.46</v>
      </c>
      <c r="W95" s="46">
        <v>1.1599999999999999</v>
      </c>
      <c r="X95" s="46">
        <v>15.43</v>
      </c>
      <c r="Y95" s="46">
        <v>1.59</v>
      </c>
      <c r="Z95" s="46">
        <v>15.04</v>
      </c>
      <c r="AA95" s="46">
        <v>1.64</v>
      </c>
      <c r="AB95" s="46">
        <v>0.53</v>
      </c>
      <c r="AC95" s="46">
        <v>0.02</v>
      </c>
    </row>
    <row r="96" spans="3:29">
      <c r="F96">
        <v>2</v>
      </c>
      <c r="G96" t="s">
        <v>484</v>
      </c>
      <c r="H96">
        <v>72.12697</v>
      </c>
      <c r="I96">
        <v>0</v>
      </c>
      <c r="J96" s="52" t="s">
        <v>457</v>
      </c>
    </row>
    <row r="98" spans="3:36">
      <c r="C98" t="s">
        <v>5</v>
      </c>
      <c r="D98" t="s">
        <v>455</v>
      </c>
      <c r="E98">
        <v>1</v>
      </c>
      <c r="F98">
        <v>2</v>
      </c>
      <c r="G98" t="s">
        <v>485</v>
      </c>
      <c r="H98">
        <v>257.53174999999999</v>
      </c>
      <c r="I98">
        <v>5.0000000000000001E-3</v>
      </c>
      <c r="J98" s="52" t="s">
        <v>467</v>
      </c>
      <c r="Q98" t="s">
        <v>444</v>
      </c>
      <c r="R98" s="50" t="s">
        <v>445</v>
      </c>
      <c r="T98" s="50" t="s">
        <v>446</v>
      </c>
      <c r="V98" s="50" t="s">
        <v>447</v>
      </c>
    </row>
    <row r="99" spans="3:36">
      <c r="F99">
        <v>3</v>
      </c>
      <c r="G99" t="s">
        <v>486</v>
      </c>
      <c r="H99">
        <v>337.18821000000003</v>
      </c>
      <c r="I99">
        <v>2E-3</v>
      </c>
      <c r="J99" s="52" t="s">
        <v>467</v>
      </c>
    </row>
    <row r="100" spans="3:36">
      <c r="F100">
        <v>4</v>
      </c>
      <c r="G100" t="s">
        <v>487</v>
      </c>
      <c r="H100">
        <v>307.80930999999998</v>
      </c>
      <c r="I100">
        <v>1E-3</v>
      </c>
      <c r="J100" s="52" t="s">
        <v>457</v>
      </c>
      <c r="Q100" s="51" t="s">
        <v>0</v>
      </c>
      <c r="R100" t="s">
        <v>448</v>
      </c>
    </row>
    <row r="101" spans="3:36">
      <c r="E101">
        <v>2</v>
      </c>
      <c r="F101">
        <v>1</v>
      </c>
      <c r="G101" t="s">
        <v>488</v>
      </c>
      <c r="H101">
        <v>257.53174999999999</v>
      </c>
      <c r="I101">
        <v>5.0000000000000001E-3</v>
      </c>
      <c r="J101" s="52" t="s">
        <v>467</v>
      </c>
      <c r="R101" t="s">
        <v>449</v>
      </c>
      <c r="T101" t="s">
        <v>450</v>
      </c>
      <c r="U101" t="s">
        <v>451</v>
      </c>
      <c r="V101" t="s">
        <v>452</v>
      </c>
      <c r="W101" t="s">
        <v>453</v>
      </c>
      <c r="X101" t="s">
        <v>454</v>
      </c>
    </row>
    <row r="103" spans="3:36">
      <c r="R103" t="s">
        <v>16</v>
      </c>
      <c r="S103" t="s">
        <v>455</v>
      </c>
      <c r="T103">
        <v>1</v>
      </c>
    </row>
    <row r="104" spans="3:36">
      <c r="E104">
        <v>3</v>
      </c>
      <c r="F104">
        <v>1</v>
      </c>
      <c r="G104" t="s">
        <v>489</v>
      </c>
      <c r="H104">
        <v>337.18821000000003</v>
      </c>
      <c r="I104">
        <v>2E-3</v>
      </c>
      <c r="J104" s="52" t="s">
        <v>467</v>
      </c>
      <c r="U104">
        <v>3</v>
      </c>
      <c r="V104" t="s">
        <v>490</v>
      </c>
      <c r="W104">
        <v>4.0510799999999998</v>
      </c>
      <c r="X104">
        <v>2.3E-2</v>
      </c>
      <c r="Y104" s="52" t="s">
        <v>491</v>
      </c>
    </row>
    <row r="105" spans="3:36">
      <c r="J105" s="52"/>
    </row>
    <row r="106" spans="3:36">
      <c r="J106" s="52"/>
      <c r="T106">
        <v>2</v>
      </c>
    </row>
    <row r="107" spans="3:36">
      <c r="E107">
        <v>4</v>
      </c>
      <c r="F107">
        <v>1</v>
      </c>
      <c r="G107" t="s">
        <v>492</v>
      </c>
      <c r="H107">
        <v>307.80930999999998</v>
      </c>
      <c r="I107">
        <v>1E-3</v>
      </c>
      <c r="J107" s="52" t="s">
        <v>457</v>
      </c>
      <c r="U107">
        <v>3</v>
      </c>
      <c r="V107" t="s">
        <v>493</v>
      </c>
      <c r="W107">
        <v>4.1939399999999996</v>
      </c>
      <c r="X107">
        <v>0.04</v>
      </c>
      <c r="Y107" s="52" t="s">
        <v>491</v>
      </c>
    </row>
    <row r="108" spans="3:36" ht="18" customHeight="1">
      <c r="AC108" s="136" t="s">
        <v>494</v>
      </c>
      <c r="AD108" s="142" t="s">
        <v>495</v>
      </c>
      <c r="AE108" s="138" t="s">
        <v>496</v>
      </c>
      <c r="AF108" s="138"/>
      <c r="AG108" s="138"/>
      <c r="AH108" s="138" t="s">
        <v>497</v>
      </c>
      <c r="AI108" s="138"/>
      <c r="AJ108" s="136" t="s">
        <v>498</v>
      </c>
    </row>
    <row r="109" spans="3:36">
      <c r="T109">
        <v>3</v>
      </c>
      <c r="U109">
        <v>1</v>
      </c>
      <c r="V109" t="s">
        <v>499</v>
      </c>
      <c r="W109">
        <v>4.0510799999999998</v>
      </c>
      <c r="X109">
        <v>2.3E-2</v>
      </c>
      <c r="Y109" s="52" t="s">
        <v>491</v>
      </c>
      <c r="AC109" s="137"/>
      <c r="AD109" s="141"/>
      <c r="AE109" s="62" t="s">
        <v>500</v>
      </c>
      <c r="AF109" s="62" t="s">
        <v>501</v>
      </c>
      <c r="AG109" s="62" t="s">
        <v>502</v>
      </c>
      <c r="AH109" s="62" t="s">
        <v>503</v>
      </c>
      <c r="AI109" s="62" t="s">
        <v>504</v>
      </c>
      <c r="AJ109" s="137"/>
    </row>
    <row r="110" spans="3:36">
      <c r="C110" t="s">
        <v>6</v>
      </c>
      <c r="D110" t="s">
        <v>455</v>
      </c>
      <c r="E110">
        <v>1</v>
      </c>
      <c r="U110">
        <v>2</v>
      </c>
      <c r="V110" t="s">
        <v>505</v>
      </c>
      <c r="W110">
        <v>4.1939399999999996</v>
      </c>
      <c r="X110">
        <v>0.04</v>
      </c>
      <c r="Y110" s="52" t="s">
        <v>491</v>
      </c>
      <c r="AC110" s="139" t="s">
        <v>506</v>
      </c>
      <c r="AD110" s="139" t="s">
        <v>507</v>
      </c>
      <c r="AE110" s="63" t="s">
        <v>508</v>
      </c>
      <c r="AF110" s="63" t="s">
        <v>509</v>
      </c>
      <c r="AG110" s="63" t="s">
        <v>510</v>
      </c>
      <c r="AH110" s="63" t="s">
        <v>511</v>
      </c>
      <c r="AI110" s="63" t="s">
        <v>512</v>
      </c>
      <c r="AJ110" s="63" t="s">
        <v>513</v>
      </c>
    </row>
    <row r="111" spans="3:36">
      <c r="F111">
        <v>3</v>
      </c>
      <c r="G111" t="s">
        <v>514</v>
      </c>
      <c r="H111">
        <v>1095.16761</v>
      </c>
      <c r="I111">
        <v>0</v>
      </c>
      <c r="J111" s="52" t="s">
        <v>457</v>
      </c>
      <c r="AC111" s="140"/>
      <c r="AD111" s="140"/>
      <c r="AE111" s="63" t="s">
        <v>515</v>
      </c>
      <c r="AF111" s="63" t="s">
        <v>516</v>
      </c>
      <c r="AG111" s="63" t="s">
        <v>517</v>
      </c>
      <c r="AH111" s="63" t="s">
        <v>518</v>
      </c>
      <c r="AI111" s="63" t="s">
        <v>519</v>
      </c>
      <c r="AJ111" s="63" t="s">
        <v>519</v>
      </c>
    </row>
    <row r="112" spans="3:36">
      <c r="F112">
        <v>4</v>
      </c>
      <c r="G112" t="s">
        <v>520</v>
      </c>
      <c r="H112">
        <v>999.74666999999999</v>
      </c>
      <c r="I112">
        <v>0</v>
      </c>
      <c r="J112" s="52" t="s">
        <v>457</v>
      </c>
      <c r="T112">
        <v>4</v>
      </c>
      <c r="AC112" s="140"/>
      <c r="AD112" s="140" t="s">
        <v>521</v>
      </c>
      <c r="AE112" s="63" t="s">
        <v>522</v>
      </c>
      <c r="AF112" s="63" t="s">
        <v>523</v>
      </c>
      <c r="AG112" s="63" t="s">
        <v>524</v>
      </c>
      <c r="AH112" s="63" t="s">
        <v>525</v>
      </c>
      <c r="AI112" s="63" t="s">
        <v>512</v>
      </c>
      <c r="AJ112" s="63" t="s">
        <v>526</v>
      </c>
    </row>
    <row r="113" spans="3:36">
      <c r="E113">
        <v>2</v>
      </c>
      <c r="AC113" s="140"/>
      <c r="AD113" s="140"/>
      <c r="AE113" s="63" t="s">
        <v>527</v>
      </c>
      <c r="AF113" s="63" t="s">
        <v>528</v>
      </c>
      <c r="AG113" s="63" t="s">
        <v>529</v>
      </c>
      <c r="AH113" s="63" t="s">
        <v>530</v>
      </c>
      <c r="AI113" s="63" t="s">
        <v>519</v>
      </c>
      <c r="AJ113" s="63" t="s">
        <v>519</v>
      </c>
    </row>
    <row r="114" spans="3:36">
      <c r="F114">
        <v>3</v>
      </c>
      <c r="G114" t="s">
        <v>531</v>
      </c>
      <c r="H114">
        <v>1048.5431599999999</v>
      </c>
      <c r="I114">
        <v>0</v>
      </c>
      <c r="J114" s="52" t="s">
        <v>457</v>
      </c>
      <c r="AC114" s="140"/>
      <c r="AD114" s="140" t="s">
        <v>532</v>
      </c>
      <c r="AE114" s="63" t="s">
        <v>533</v>
      </c>
      <c r="AF114" s="63" t="s">
        <v>534</v>
      </c>
      <c r="AG114" s="63" t="s">
        <v>535</v>
      </c>
      <c r="AH114" s="63" t="s">
        <v>536</v>
      </c>
      <c r="AI114" s="63" t="s">
        <v>512</v>
      </c>
      <c r="AJ114" s="63" t="s">
        <v>537</v>
      </c>
    </row>
    <row r="115" spans="3:36">
      <c r="F115">
        <v>4</v>
      </c>
      <c r="G115" t="s">
        <v>538</v>
      </c>
      <c r="H115">
        <v>948.44296999999995</v>
      </c>
      <c r="I115">
        <v>0</v>
      </c>
      <c r="J115" s="52" t="s">
        <v>457</v>
      </c>
      <c r="R115" t="s">
        <v>17</v>
      </c>
      <c r="S115" t="s">
        <v>455</v>
      </c>
      <c r="T115">
        <v>1</v>
      </c>
      <c r="AC115" s="140"/>
      <c r="AD115" s="140"/>
      <c r="AE115" s="63" t="s">
        <v>539</v>
      </c>
      <c r="AF115" s="63" t="s">
        <v>540</v>
      </c>
      <c r="AG115" s="63" t="s">
        <v>541</v>
      </c>
      <c r="AH115" s="63" t="s">
        <v>542</v>
      </c>
      <c r="AI115" s="63" t="s">
        <v>519</v>
      </c>
      <c r="AJ115" s="63" t="s">
        <v>519</v>
      </c>
    </row>
    <row r="116" spans="3:36">
      <c r="E116">
        <v>3</v>
      </c>
      <c r="F116">
        <v>1</v>
      </c>
      <c r="G116" t="s">
        <v>543</v>
      </c>
      <c r="H116">
        <v>1095.16761</v>
      </c>
      <c r="I116">
        <v>0</v>
      </c>
      <c r="J116" s="52" t="s">
        <v>457</v>
      </c>
      <c r="U116">
        <v>3</v>
      </c>
      <c r="V116" t="s">
        <v>544</v>
      </c>
      <c r="W116">
        <v>1.2756000000000001</v>
      </c>
      <c r="X116">
        <v>1E-3</v>
      </c>
      <c r="Y116" s="52" t="s">
        <v>457</v>
      </c>
      <c r="AC116" s="140"/>
      <c r="AD116" s="140" t="s">
        <v>545</v>
      </c>
      <c r="AE116" s="63" t="s">
        <v>546</v>
      </c>
      <c r="AF116" s="63" t="s">
        <v>547</v>
      </c>
      <c r="AG116" s="63" t="s">
        <v>548</v>
      </c>
      <c r="AH116" s="63" t="s">
        <v>549</v>
      </c>
      <c r="AI116" s="63" t="s">
        <v>512</v>
      </c>
      <c r="AJ116" s="63" t="s">
        <v>550</v>
      </c>
    </row>
    <row r="117" spans="3:36">
      <c r="F117">
        <v>2</v>
      </c>
      <c r="G117" t="s">
        <v>551</v>
      </c>
      <c r="H117">
        <v>1048.5431599999999</v>
      </c>
      <c r="I117">
        <v>0</v>
      </c>
      <c r="J117" s="52" t="s">
        <v>457</v>
      </c>
      <c r="AC117" s="140"/>
      <c r="AD117" s="140"/>
      <c r="AE117" s="63" t="s">
        <v>552</v>
      </c>
      <c r="AF117" s="63" t="s">
        <v>553</v>
      </c>
      <c r="AG117" s="63" t="s">
        <v>554</v>
      </c>
      <c r="AH117" s="63" t="s">
        <v>555</v>
      </c>
      <c r="AI117" s="63" t="s">
        <v>519</v>
      </c>
      <c r="AJ117" s="63" t="s">
        <v>519</v>
      </c>
    </row>
    <row r="118" spans="3:36">
      <c r="J118" s="52"/>
      <c r="T118">
        <v>2</v>
      </c>
      <c r="AC118" s="140"/>
      <c r="AD118" s="140" t="s">
        <v>556</v>
      </c>
      <c r="AE118" s="63" t="s">
        <v>557</v>
      </c>
      <c r="AF118" s="63" t="s">
        <v>558</v>
      </c>
      <c r="AG118" s="63" t="s">
        <v>559</v>
      </c>
      <c r="AH118" s="63" t="s">
        <v>560</v>
      </c>
      <c r="AI118" s="63" t="s">
        <v>512</v>
      </c>
      <c r="AJ118" s="63" t="s">
        <v>561</v>
      </c>
    </row>
    <row r="119" spans="3:36">
      <c r="E119">
        <v>4</v>
      </c>
      <c r="F119">
        <v>1</v>
      </c>
      <c r="G119" t="s">
        <v>562</v>
      </c>
      <c r="H119">
        <v>999.74666999999999</v>
      </c>
      <c r="I119">
        <v>0</v>
      </c>
      <c r="J119" s="52" t="s">
        <v>457</v>
      </c>
      <c r="U119">
        <v>3</v>
      </c>
      <c r="V119" t="s">
        <v>563</v>
      </c>
      <c r="W119">
        <v>1.3205800000000001</v>
      </c>
      <c r="X119">
        <v>0</v>
      </c>
      <c r="Y119" s="52" t="s">
        <v>457</v>
      </c>
      <c r="AC119" s="141"/>
      <c r="AD119" s="141"/>
      <c r="AE119" s="62" t="s">
        <v>564</v>
      </c>
      <c r="AF119" s="62" t="s">
        <v>565</v>
      </c>
      <c r="AG119" s="62" t="s">
        <v>566</v>
      </c>
      <c r="AH119" s="62" t="s">
        <v>567</v>
      </c>
      <c r="AI119" s="62" t="s">
        <v>568</v>
      </c>
      <c r="AJ119" s="62" t="s">
        <v>568</v>
      </c>
    </row>
    <row r="120" spans="3:36">
      <c r="F120">
        <v>2</v>
      </c>
      <c r="G120" t="s">
        <v>569</v>
      </c>
      <c r="H120">
        <v>948.44296999999995</v>
      </c>
      <c r="I120">
        <v>0</v>
      </c>
      <c r="J120" s="52" t="s">
        <v>457</v>
      </c>
      <c r="AC120" s="139" t="s">
        <v>570</v>
      </c>
      <c r="AD120" s="139" t="s">
        <v>507</v>
      </c>
      <c r="AE120" s="63" t="s">
        <v>571</v>
      </c>
      <c r="AF120" s="63" t="s">
        <v>572</v>
      </c>
      <c r="AG120" s="63" t="s">
        <v>573</v>
      </c>
      <c r="AH120" s="63" t="s">
        <v>574</v>
      </c>
      <c r="AI120" s="63" t="s">
        <v>575</v>
      </c>
      <c r="AJ120" s="63" t="s">
        <v>576</v>
      </c>
    </row>
    <row r="121" spans="3:36">
      <c r="J121" s="52"/>
      <c r="T121">
        <v>3</v>
      </c>
      <c r="U121">
        <v>1</v>
      </c>
      <c r="V121" t="s">
        <v>577</v>
      </c>
      <c r="W121">
        <v>1.2756000000000001</v>
      </c>
      <c r="X121">
        <v>1E-3</v>
      </c>
      <c r="Y121" s="52" t="s">
        <v>457</v>
      </c>
      <c r="AC121" s="140"/>
      <c r="AD121" s="140"/>
      <c r="AE121" s="63" t="s">
        <v>578</v>
      </c>
      <c r="AF121" s="63" t="s">
        <v>579</v>
      </c>
      <c r="AG121" s="63" t="s">
        <v>580</v>
      </c>
      <c r="AH121" s="63" t="s">
        <v>581</v>
      </c>
      <c r="AI121" s="63" t="s">
        <v>582</v>
      </c>
      <c r="AJ121" s="63" t="s">
        <v>519</v>
      </c>
    </row>
    <row r="122" spans="3:36">
      <c r="C122" t="s">
        <v>7</v>
      </c>
      <c r="D122" t="s">
        <v>455</v>
      </c>
      <c r="E122">
        <v>1</v>
      </c>
      <c r="F122">
        <v>2</v>
      </c>
      <c r="G122" t="s">
        <v>583</v>
      </c>
      <c r="H122">
        <v>105.94378</v>
      </c>
      <c r="I122">
        <v>6.0000000000000001E-3</v>
      </c>
      <c r="J122" s="52" t="s">
        <v>467</v>
      </c>
      <c r="U122">
        <v>2</v>
      </c>
      <c r="V122" t="s">
        <v>584</v>
      </c>
      <c r="W122">
        <v>1.3205800000000001</v>
      </c>
      <c r="X122">
        <v>0</v>
      </c>
      <c r="Y122" s="52" t="s">
        <v>457</v>
      </c>
      <c r="AC122" s="140"/>
      <c r="AD122" s="140" t="s">
        <v>521</v>
      </c>
      <c r="AE122" s="63" t="s">
        <v>585</v>
      </c>
      <c r="AF122" s="63" t="s">
        <v>586</v>
      </c>
      <c r="AG122" s="63" t="s">
        <v>587</v>
      </c>
      <c r="AH122" s="63" t="s">
        <v>588</v>
      </c>
      <c r="AI122" s="63" t="s">
        <v>589</v>
      </c>
      <c r="AJ122" s="63" t="s">
        <v>590</v>
      </c>
    </row>
    <row r="123" spans="3:36">
      <c r="F123">
        <v>3</v>
      </c>
      <c r="G123" t="s">
        <v>591</v>
      </c>
      <c r="H123">
        <v>138.71297000000001</v>
      </c>
      <c r="I123">
        <v>0</v>
      </c>
      <c r="J123" s="52" t="s">
        <v>457</v>
      </c>
      <c r="U123">
        <v>4</v>
      </c>
      <c r="V123" t="s">
        <v>592</v>
      </c>
      <c r="W123">
        <v>1.64245</v>
      </c>
      <c r="X123">
        <v>1E-3</v>
      </c>
      <c r="Y123" s="52" t="s">
        <v>457</v>
      </c>
      <c r="AC123" s="140"/>
      <c r="AD123" s="140"/>
      <c r="AE123" s="63" t="s">
        <v>593</v>
      </c>
      <c r="AF123" s="63" t="s">
        <v>594</v>
      </c>
      <c r="AG123" s="63" t="s">
        <v>595</v>
      </c>
      <c r="AH123" s="63" t="s">
        <v>596</v>
      </c>
      <c r="AI123" s="63" t="s">
        <v>597</v>
      </c>
      <c r="AJ123" s="63" t="s">
        <v>519</v>
      </c>
    </row>
    <row r="124" spans="3:36">
      <c r="F124">
        <v>4</v>
      </c>
      <c r="G124" t="s">
        <v>598</v>
      </c>
      <c r="H124">
        <v>126.62703999999999</v>
      </c>
      <c r="I124">
        <v>0</v>
      </c>
      <c r="J124" s="52" t="s">
        <v>457</v>
      </c>
      <c r="T124">
        <v>4</v>
      </c>
      <c r="AC124" s="140"/>
      <c r="AD124" s="140" t="s">
        <v>532</v>
      </c>
      <c r="AE124" s="63" t="s">
        <v>599</v>
      </c>
      <c r="AF124" s="63" t="s">
        <v>600</v>
      </c>
      <c r="AG124" s="63" t="s">
        <v>601</v>
      </c>
      <c r="AH124" s="63" t="s">
        <v>602</v>
      </c>
      <c r="AI124" s="63" t="s">
        <v>603</v>
      </c>
      <c r="AJ124" s="63" t="s">
        <v>590</v>
      </c>
    </row>
    <row r="125" spans="3:36">
      <c r="E125">
        <v>2</v>
      </c>
      <c r="F125">
        <v>1</v>
      </c>
      <c r="G125" t="s">
        <v>604</v>
      </c>
      <c r="H125">
        <v>105.94378</v>
      </c>
      <c r="I125">
        <v>6.0000000000000001E-3</v>
      </c>
      <c r="J125" s="52" t="s">
        <v>467</v>
      </c>
      <c r="AC125" s="140"/>
      <c r="AD125" s="140"/>
      <c r="AE125" s="63" t="s">
        <v>605</v>
      </c>
      <c r="AF125" s="63" t="s">
        <v>606</v>
      </c>
      <c r="AG125" s="63" t="s">
        <v>607</v>
      </c>
      <c r="AH125" s="63" t="s">
        <v>608</v>
      </c>
      <c r="AI125" s="63" t="s">
        <v>609</v>
      </c>
      <c r="AJ125" s="63" t="s">
        <v>519</v>
      </c>
    </row>
    <row r="126" spans="3:36">
      <c r="F126">
        <v>3</v>
      </c>
      <c r="G126" t="s">
        <v>610</v>
      </c>
      <c r="H126">
        <v>132.80756</v>
      </c>
      <c r="I126">
        <v>1.7999999999999999E-2</v>
      </c>
      <c r="J126" s="52" t="s">
        <v>491</v>
      </c>
      <c r="U126">
        <v>3</v>
      </c>
      <c r="V126" t="s">
        <v>611</v>
      </c>
      <c r="W126">
        <v>1.64245</v>
      </c>
      <c r="X126">
        <v>1E-3</v>
      </c>
      <c r="Y126" s="52" t="s">
        <v>457</v>
      </c>
      <c r="AC126" s="140"/>
      <c r="AD126" s="140" t="s">
        <v>545</v>
      </c>
      <c r="AE126" s="63" t="s">
        <v>612</v>
      </c>
      <c r="AF126" s="63" t="s">
        <v>613</v>
      </c>
      <c r="AG126" s="63" t="s">
        <v>614</v>
      </c>
      <c r="AH126" s="63" t="s">
        <v>615</v>
      </c>
      <c r="AI126" s="63" t="s">
        <v>616</v>
      </c>
      <c r="AJ126" s="63" t="s">
        <v>617</v>
      </c>
    </row>
    <row r="127" spans="3:36">
      <c r="F127">
        <v>4</v>
      </c>
      <c r="G127" t="s">
        <v>618</v>
      </c>
      <c r="H127">
        <v>120.12895</v>
      </c>
      <c r="I127">
        <v>6.0000000000000001E-3</v>
      </c>
      <c r="J127" s="52" t="s">
        <v>467</v>
      </c>
      <c r="R127" t="s">
        <v>18</v>
      </c>
      <c r="S127" t="s">
        <v>455</v>
      </c>
      <c r="T127">
        <v>1</v>
      </c>
      <c r="AC127" s="140"/>
      <c r="AD127" s="140"/>
      <c r="AE127" s="63" t="s">
        <v>619</v>
      </c>
      <c r="AF127" s="63" t="s">
        <v>620</v>
      </c>
      <c r="AG127" s="63" t="s">
        <v>621</v>
      </c>
      <c r="AH127" s="63" t="s">
        <v>622</v>
      </c>
      <c r="AI127" s="63" t="s">
        <v>623</v>
      </c>
      <c r="AJ127" s="63" t="s">
        <v>519</v>
      </c>
    </row>
    <row r="128" spans="3:36">
      <c r="E128">
        <v>3</v>
      </c>
      <c r="F128">
        <v>1</v>
      </c>
      <c r="G128" t="s">
        <v>624</v>
      </c>
      <c r="H128">
        <v>138.71297000000001</v>
      </c>
      <c r="I128">
        <v>0</v>
      </c>
      <c r="J128" s="52" t="s">
        <v>457</v>
      </c>
      <c r="AC128" s="140"/>
      <c r="AD128" s="140" t="s">
        <v>556</v>
      </c>
      <c r="AE128" s="63" t="s">
        <v>625</v>
      </c>
      <c r="AF128" s="63" t="s">
        <v>626</v>
      </c>
      <c r="AG128" s="63" t="s">
        <v>627</v>
      </c>
      <c r="AH128" s="63" t="s">
        <v>628</v>
      </c>
      <c r="AI128" s="63" t="s">
        <v>629</v>
      </c>
      <c r="AJ128" s="63" t="s">
        <v>576</v>
      </c>
    </row>
    <row r="129" spans="3:36">
      <c r="F129">
        <v>2</v>
      </c>
      <c r="G129" t="s">
        <v>630</v>
      </c>
      <c r="H129">
        <v>132.80756</v>
      </c>
      <c r="I129">
        <v>1.7999999999999999E-2</v>
      </c>
      <c r="J129" s="52" t="s">
        <v>491</v>
      </c>
      <c r="U129">
        <v>4</v>
      </c>
      <c r="V129" t="s">
        <v>631</v>
      </c>
      <c r="W129">
        <v>3.21299</v>
      </c>
      <c r="X129">
        <v>1.7000000000000001E-2</v>
      </c>
      <c r="Y129" s="52" t="s">
        <v>491</v>
      </c>
      <c r="AC129" s="141"/>
      <c r="AD129" s="141"/>
      <c r="AE129" s="62" t="s">
        <v>632</v>
      </c>
      <c r="AF129" s="62" t="s">
        <v>633</v>
      </c>
      <c r="AG129" s="62" t="s">
        <v>634</v>
      </c>
      <c r="AH129" s="62" t="s">
        <v>635</v>
      </c>
      <c r="AI129" s="62" t="s">
        <v>636</v>
      </c>
      <c r="AJ129" s="62" t="s">
        <v>568</v>
      </c>
    </row>
    <row r="130" spans="3:36">
      <c r="T130">
        <v>2</v>
      </c>
    </row>
    <row r="131" spans="3:36">
      <c r="E131">
        <v>4</v>
      </c>
      <c r="F131">
        <v>1</v>
      </c>
      <c r="G131" t="s">
        <v>637</v>
      </c>
      <c r="H131">
        <v>126.62703999999999</v>
      </c>
      <c r="I131">
        <v>0</v>
      </c>
      <c r="J131" s="52" t="s">
        <v>457</v>
      </c>
    </row>
    <row r="132" spans="3:36">
      <c r="F132">
        <v>2</v>
      </c>
      <c r="G132" t="s">
        <v>638</v>
      </c>
      <c r="H132">
        <v>120.12895</v>
      </c>
      <c r="I132">
        <v>6.0000000000000001E-3</v>
      </c>
      <c r="J132" s="52" t="s">
        <v>467</v>
      </c>
    </row>
    <row r="133" spans="3:36">
      <c r="J133" s="52"/>
      <c r="T133">
        <v>3</v>
      </c>
    </row>
    <row r="134" spans="3:36">
      <c r="C134" t="s">
        <v>8</v>
      </c>
      <c r="D134" t="s">
        <v>455</v>
      </c>
      <c r="E134">
        <v>1</v>
      </c>
      <c r="F134">
        <v>2</v>
      </c>
      <c r="G134" t="s">
        <v>639</v>
      </c>
      <c r="H134">
        <v>385.47946999999999</v>
      </c>
      <c r="I134">
        <v>8.0000000000000002E-3</v>
      </c>
      <c r="J134" s="52" t="s">
        <v>467</v>
      </c>
    </row>
    <row r="135" spans="3:36">
      <c r="F135">
        <v>3</v>
      </c>
      <c r="G135" t="s">
        <v>640</v>
      </c>
      <c r="H135">
        <v>504.71109999999999</v>
      </c>
      <c r="I135">
        <v>1E-3</v>
      </c>
      <c r="J135" s="52" t="s">
        <v>457</v>
      </c>
    </row>
    <row r="136" spans="3:36">
      <c r="F136">
        <v>4</v>
      </c>
      <c r="G136" t="s">
        <v>641</v>
      </c>
      <c r="H136">
        <v>460.73608999999999</v>
      </c>
      <c r="I136">
        <v>0</v>
      </c>
      <c r="J136" s="52" t="s">
        <v>457</v>
      </c>
      <c r="T136">
        <v>4</v>
      </c>
      <c r="U136">
        <v>1</v>
      </c>
      <c r="V136" t="s">
        <v>642</v>
      </c>
      <c r="W136">
        <v>3.21299</v>
      </c>
      <c r="X136">
        <v>1.7000000000000001E-2</v>
      </c>
      <c r="Y136" s="52" t="s">
        <v>491</v>
      </c>
    </row>
    <row r="137" spans="3:36">
      <c r="E137">
        <v>2</v>
      </c>
      <c r="F137">
        <v>1</v>
      </c>
      <c r="G137" t="s">
        <v>643</v>
      </c>
      <c r="H137">
        <v>385.47946999999999</v>
      </c>
      <c r="I137">
        <v>8.0000000000000002E-3</v>
      </c>
      <c r="J137" s="52" t="s">
        <v>457</v>
      </c>
    </row>
    <row r="138" spans="3:36">
      <c r="J138" s="52"/>
      <c r="Q138" s="51" t="s">
        <v>0</v>
      </c>
      <c r="R138" t="s">
        <v>448</v>
      </c>
    </row>
    <row r="139" spans="3:36">
      <c r="J139" s="52"/>
      <c r="R139" t="s">
        <v>644</v>
      </c>
    </row>
    <row r="140" spans="3:36">
      <c r="E140">
        <v>3</v>
      </c>
      <c r="F140">
        <v>1</v>
      </c>
      <c r="G140" t="s">
        <v>645</v>
      </c>
      <c r="H140">
        <v>504.71109999999999</v>
      </c>
      <c r="I140">
        <v>1E-3</v>
      </c>
      <c r="J140" s="52" t="s">
        <v>457</v>
      </c>
      <c r="S140" t="s">
        <v>450</v>
      </c>
      <c r="T140" t="s">
        <v>451</v>
      </c>
      <c r="U140" t="s">
        <v>452</v>
      </c>
      <c r="V140" t="s">
        <v>453</v>
      </c>
      <c r="W140" t="s">
        <v>454</v>
      </c>
    </row>
    <row r="141" spans="3:36">
      <c r="J141" s="52"/>
    </row>
    <row r="142" spans="3:36">
      <c r="J142" s="52"/>
      <c r="R142" t="s">
        <v>455</v>
      </c>
      <c r="S142">
        <v>1</v>
      </c>
      <c r="T142">
        <v>2</v>
      </c>
      <c r="U142" t="s">
        <v>646</v>
      </c>
      <c r="V142">
        <v>6.3525299999999998</v>
      </c>
      <c r="W142">
        <v>0</v>
      </c>
      <c r="X142" s="52" t="s">
        <v>457</v>
      </c>
    </row>
    <row r="143" spans="3:36">
      <c r="E143">
        <v>4</v>
      </c>
      <c r="F143">
        <v>1</v>
      </c>
      <c r="G143" t="s">
        <v>647</v>
      </c>
      <c r="H143">
        <v>460.73608999999999</v>
      </c>
      <c r="I143">
        <v>0</v>
      </c>
      <c r="J143" s="52" t="s">
        <v>457</v>
      </c>
      <c r="T143">
        <v>3</v>
      </c>
      <c r="U143" t="s">
        <v>648</v>
      </c>
      <c r="V143">
        <v>8.6570400000000003</v>
      </c>
      <c r="W143">
        <v>1E-3</v>
      </c>
      <c r="X143" s="52" t="s">
        <v>457</v>
      </c>
    </row>
    <row r="144" spans="3:36">
      <c r="J144" s="52"/>
      <c r="T144">
        <v>4</v>
      </c>
      <c r="U144" t="s">
        <v>649</v>
      </c>
      <c r="V144">
        <v>8.6570400000000003</v>
      </c>
      <c r="W144">
        <v>1E-3</v>
      </c>
      <c r="X144" s="52" t="s">
        <v>457</v>
      </c>
    </row>
    <row r="145" spans="3:24">
      <c r="J145" s="52"/>
      <c r="S145">
        <v>2</v>
      </c>
      <c r="T145">
        <v>1</v>
      </c>
      <c r="U145" t="s">
        <v>650</v>
      </c>
      <c r="V145">
        <v>6.3525299999999998</v>
      </c>
      <c r="W145">
        <v>0</v>
      </c>
      <c r="X145" s="52" t="s">
        <v>457</v>
      </c>
    </row>
    <row r="146" spans="3:24">
      <c r="C146" t="s">
        <v>9</v>
      </c>
      <c r="D146" t="s">
        <v>455</v>
      </c>
      <c r="E146">
        <v>1</v>
      </c>
      <c r="F146">
        <v>2</v>
      </c>
      <c r="G146" t="s">
        <v>651</v>
      </c>
      <c r="H146">
        <v>2.7121</v>
      </c>
      <c r="I146">
        <v>0</v>
      </c>
      <c r="J146" s="52" t="s">
        <v>457</v>
      </c>
    </row>
    <row r="147" spans="3:24">
      <c r="F147">
        <v>3</v>
      </c>
      <c r="G147" t="s">
        <v>652</v>
      </c>
      <c r="H147">
        <v>3.55097</v>
      </c>
      <c r="I147">
        <v>0</v>
      </c>
      <c r="J147" s="52" t="s">
        <v>457</v>
      </c>
    </row>
    <row r="148" spans="3:24">
      <c r="F148">
        <v>4</v>
      </c>
      <c r="G148" t="s">
        <v>653</v>
      </c>
      <c r="H148">
        <v>3.2415799999999999</v>
      </c>
      <c r="I148">
        <v>0</v>
      </c>
      <c r="J148" s="52" t="s">
        <v>457</v>
      </c>
      <c r="S148">
        <v>3</v>
      </c>
      <c r="T148">
        <v>1</v>
      </c>
      <c r="U148" t="s">
        <v>654</v>
      </c>
      <c r="V148">
        <v>8.6570400000000003</v>
      </c>
      <c r="W148">
        <v>1E-3</v>
      </c>
      <c r="X148" s="52" t="s">
        <v>457</v>
      </c>
    </row>
    <row r="149" spans="3:24">
      <c r="E149">
        <v>2</v>
      </c>
      <c r="F149">
        <v>1</v>
      </c>
      <c r="G149" t="s">
        <v>655</v>
      </c>
      <c r="H149">
        <v>2.7121</v>
      </c>
      <c r="I149">
        <v>0</v>
      </c>
      <c r="J149" s="52" t="s">
        <v>457</v>
      </c>
    </row>
    <row r="150" spans="3:24">
      <c r="F150">
        <v>3</v>
      </c>
      <c r="G150" t="s">
        <v>656</v>
      </c>
      <c r="H150">
        <v>3.3997899999999999</v>
      </c>
      <c r="I150">
        <v>2E-3</v>
      </c>
      <c r="J150" s="52" t="s">
        <v>467</v>
      </c>
    </row>
    <row r="151" spans="3:24">
      <c r="F151">
        <v>4</v>
      </c>
      <c r="G151" t="s">
        <v>657</v>
      </c>
      <c r="H151">
        <v>3.0752299999999999</v>
      </c>
      <c r="I151">
        <v>3.0000000000000001E-3</v>
      </c>
      <c r="J151" s="52" t="s">
        <v>467</v>
      </c>
      <c r="S151">
        <v>4</v>
      </c>
      <c r="T151">
        <v>1</v>
      </c>
      <c r="U151" t="s">
        <v>658</v>
      </c>
      <c r="V151">
        <v>8.6570400000000003</v>
      </c>
      <c r="W151">
        <v>1E-3</v>
      </c>
      <c r="X151" s="52" t="s">
        <v>457</v>
      </c>
    </row>
    <row r="152" spans="3:24">
      <c r="E152">
        <v>3</v>
      </c>
      <c r="F152">
        <v>1</v>
      </c>
      <c r="G152" t="s">
        <v>659</v>
      </c>
      <c r="H152">
        <v>3.55097</v>
      </c>
      <c r="I152">
        <v>0</v>
      </c>
      <c r="J152" s="52" t="s">
        <v>457</v>
      </c>
    </row>
    <row r="153" spans="3:24">
      <c r="F153">
        <v>2</v>
      </c>
      <c r="G153" t="s">
        <v>660</v>
      </c>
      <c r="H153">
        <v>3.3997899999999999</v>
      </c>
      <c r="I153">
        <v>2E-3</v>
      </c>
      <c r="J153" s="52" t="s">
        <v>467</v>
      </c>
      <c r="Q153" s="51" t="s">
        <v>0</v>
      </c>
      <c r="R153" t="s">
        <v>448</v>
      </c>
    </row>
    <row r="154" spans="3:24">
      <c r="J154" s="52"/>
      <c r="R154" t="s">
        <v>661</v>
      </c>
    </row>
    <row r="155" spans="3:24">
      <c r="E155">
        <v>4</v>
      </c>
      <c r="F155">
        <v>1</v>
      </c>
      <c r="G155" t="s">
        <v>662</v>
      </c>
      <c r="H155">
        <v>3.2415799999999999</v>
      </c>
      <c r="I155">
        <v>0</v>
      </c>
      <c r="J155" s="52" t="s">
        <v>457</v>
      </c>
      <c r="S155" t="s">
        <v>450</v>
      </c>
      <c r="T155" t="s">
        <v>451</v>
      </c>
      <c r="U155" t="s">
        <v>452</v>
      </c>
      <c r="V155" t="s">
        <v>453</v>
      </c>
      <c r="W155" t="s">
        <v>454</v>
      </c>
    </row>
    <row r="156" spans="3:24">
      <c r="F156">
        <v>2</v>
      </c>
      <c r="G156" t="s">
        <v>663</v>
      </c>
      <c r="H156">
        <v>3.0752299999999999</v>
      </c>
      <c r="I156">
        <v>3.0000000000000001E-3</v>
      </c>
      <c r="J156" s="52" t="s">
        <v>467</v>
      </c>
    </row>
    <row r="157" spans="3:24">
      <c r="J157" s="52"/>
      <c r="R157" t="s">
        <v>455</v>
      </c>
      <c r="S157">
        <v>1</v>
      </c>
      <c r="T157">
        <v>2</v>
      </c>
      <c r="U157" t="s">
        <v>664</v>
      </c>
      <c r="V157">
        <v>3.9449999999999999E-2</v>
      </c>
      <c r="W157">
        <v>1.9E-2</v>
      </c>
      <c r="X157" s="52" t="s">
        <v>491</v>
      </c>
    </row>
    <row r="158" spans="3:24">
      <c r="C158" t="s">
        <v>10</v>
      </c>
      <c r="D158" t="s">
        <v>455</v>
      </c>
      <c r="E158">
        <v>1</v>
      </c>
      <c r="J158" s="52"/>
      <c r="T158">
        <v>3</v>
      </c>
      <c r="U158" t="s">
        <v>665</v>
      </c>
      <c r="V158">
        <v>5.7750000000000003E-2</v>
      </c>
      <c r="W158">
        <v>3.1E-2</v>
      </c>
      <c r="X158" s="52" t="s">
        <v>491</v>
      </c>
    </row>
    <row r="159" spans="3:24">
      <c r="F159">
        <v>3</v>
      </c>
      <c r="G159" t="s">
        <v>666</v>
      </c>
      <c r="H159">
        <v>19.350549999999998</v>
      </c>
      <c r="I159">
        <v>3.0000000000000001E-3</v>
      </c>
      <c r="J159" s="52" t="s">
        <v>467</v>
      </c>
      <c r="T159">
        <v>4</v>
      </c>
      <c r="U159" t="s">
        <v>667</v>
      </c>
      <c r="V159">
        <v>6.2199999999999998E-2</v>
      </c>
      <c r="W159">
        <v>0.04</v>
      </c>
      <c r="X159" s="52" t="s">
        <v>491</v>
      </c>
    </row>
    <row r="160" spans="3:24">
      <c r="J160" s="52"/>
      <c r="S160">
        <v>2</v>
      </c>
      <c r="T160">
        <v>1</v>
      </c>
      <c r="U160" t="s">
        <v>668</v>
      </c>
      <c r="V160">
        <v>3.9449999999999999E-2</v>
      </c>
      <c r="W160">
        <v>1.9E-2</v>
      </c>
      <c r="X160" s="52" t="s">
        <v>491</v>
      </c>
    </row>
    <row r="161" spans="3:24">
      <c r="E161">
        <v>2</v>
      </c>
      <c r="J161" s="52"/>
    </row>
    <row r="162" spans="3:24">
      <c r="F162">
        <v>3</v>
      </c>
      <c r="G162" t="s">
        <v>669</v>
      </c>
      <c r="H162">
        <v>18.52674</v>
      </c>
      <c r="I162">
        <v>2E-3</v>
      </c>
      <c r="J162" s="52" t="s">
        <v>467</v>
      </c>
    </row>
    <row r="163" spans="3:24">
      <c r="J163" s="52"/>
      <c r="S163">
        <v>3</v>
      </c>
      <c r="T163">
        <v>1</v>
      </c>
      <c r="U163" t="s">
        <v>670</v>
      </c>
      <c r="V163">
        <v>5.7750000000000003E-2</v>
      </c>
      <c r="W163">
        <v>3.1E-2</v>
      </c>
      <c r="X163" s="52" t="s">
        <v>491</v>
      </c>
    </row>
    <row r="164" spans="3:24">
      <c r="E164">
        <v>3</v>
      </c>
      <c r="F164">
        <v>1</v>
      </c>
      <c r="G164" t="s">
        <v>671</v>
      </c>
      <c r="H164">
        <v>19.350549999999998</v>
      </c>
      <c r="I164">
        <v>3.0000000000000001E-3</v>
      </c>
      <c r="J164" s="52" t="s">
        <v>467</v>
      </c>
    </row>
    <row r="165" spans="3:24">
      <c r="F165">
        <v>2</v>
      </c>
      <c r="G165" t="s">
        <v>672</v>
      </c>
      <c r="H165">
        <v>18.52674</v>
      </c>
      <c r="I165">
        <v>2E-3</v>
      </c>
      <c r="J165" s="52" t="s">
        <v>467</v>
      </c>
    </row>
    <row r="166" spans="3:24">
      <c r="F166">
        <v>4</v>
      </c>
      <c r="G166" t="s">
        <v>673</v>
      </c>
      <c r="H166">
        <v>20.90099</v>
      </c>
      <c r="I166">
        <v>2.8000000000000001E-2</v>
      </c>
      <c r="J166" s="52" t="s">
        <v>491</v>
      </c>
      <c r="S166">
        <v>4</v>
      </c>
      <c r="T166">
        <v>1</v>
      </c>
      <c r="U166" t="s">
        <v>674</v>
      </c>
      <c r="V166">
        <v>6.2199999999999998E-2</v>
      </c>
      <c r="W166">
        <v>0.04</v>
      </c>
      <c r="X166" s="52" t="s">
        <v>491</v>
      </c>
    </row>
    <row r="167" spans="3:24">
      <c r="E167">
        <v>4</v>
      </c>
      <c r="J167" s="52"/>
    </row>
    <row r="168" spans="3:24">
      <c r="J168" s="52"/>
      <c r="Q168" s="51" t="s">
        <v>0</v>
      </c>
      <c r="R168" t="s">
        <v>448</v>
      </c>
    </row>
    <row r="169" spans="3:24">
      <c r="F169">
        <v>3</v>
      </c>
      <c r="G169" t="s">
        <v>675</v>
      </c>
      <c r="H169">
        <v>20.90099</v>
      </c>
      <c r="I169">
        <v>2.8000000000000001E-2</v>
      </c>
      <c r="J169" s="52" t="s">
        <v>491</v>
      </c>
      <c r="R169" t="s">
        <v>676</v>
      </c>
    </row>
    <row r="170" spans="3:24">
      <c r="C170" t="s">
        <v>11</v>
      </c>
      <c r="D170" t="s">
        <v>455</v>
      </c>
      <c r="E170">
        <v>1</v>
      </c>
      <c r="S170" t="s">
        <v>450</v>
      </c>
      <c r="T170" t="s">
        <v>451</v>
      </c>
      <c r="U170" t="s">
        <v>452</v>
      </c>
      <c r="V170" t="s">
        <v>453</v>
      </c>
      <c r="W170" t="s">
        <v>454</v>
      </c>
    </row>
    <row r="171" spans="3:24">
      <c r="F171">
        <v>3</v>
      </c>
      <c r="G171" t="s">
        <v>677</v>
      </c>
      <c r="H171">
        <v>40.142420000000001</v>
      </c>
      <c r="I171">
        <v>3.5999999999999997E-2</v>
      </c>
      <c r="J171" s="52" t="s">
        <v>491</v>
      </c>
    </row>
    <row r="172" spans="3:24">
      <c r="J172" s="52"/>
      <c r="R172" t="s">
        <v>455</v>
      </c>
      <c r="S172">
        <v>1</v>
      </c>
    </row>
    <row r="173" spans="3:24">
      <c r="E173">
        <v>2</v>
      </c>
    </row>
    <row r="175" spans="3:24">
      <c r="S175">
        <v>2</v>
      </c>
    </row>
    <row r="176" spans="3:24">
      <c r="E176">
        <v>3</v>
      </c>
      <c r="F176">
        <v>1</v>
      </c>
      <c r="G176" t="s">
        <v>678</v>
      </c>
      <c r="H176">
        <v>40.142420000000001</v>
      </c>
      <c r="I176">
        <v>3.5999999999999997E-2</v>
      </c>
      <c r="J176" s="52" t="s">
        <v>491</v>
      </c>
    </row>
    <row r="178" spans="3:25">
      <c r="S178">
        <v>3</v>
      </c>
    </row>
    <row r="179" spans="3:25">
      <c r="E179">
        <v>4</v>
      </c>
    </row>
    <row r="181" spans="3:25">
      <c r="S181">
        <v>4</v>
      </c>
    </row>
    <row r="182" spans="3:25">
      <c r="C182" t="s">
        <v>12</v>
      </c>
      <c r="D182" t="s">
        <v>455</v>
      </c>
      <c r="E182">
        <v>1</v>
      </c>
      <c r="F182">
        <v>2</v>
      </c>
      <c r="G182" t="s">
        <v>679</v>
      </c>
      <c r="H182">
        <v>0.7631</v>
      </c>
      <c r="I182">
        <v>0</v>
      </c>
      <c r="J182" s="52" t="s">
        <v>457</v>
      </c>
    </row>
    <row r="183" spans="3:25">
      <c r="F183">
        <v>3</v>
      </c>
      <c r="G183" t="s">
        <v>680</v>
      </c>
      <c r="H183">
        <v>0.99914000000000003</v>
      </c>
      <c r="I183">
        <v>0</v>
      </c>
      <c r="J183" s="52" t="s">
        <v>457</v>
      </c>
      <c r="Q183" s="51" t="s">
        <v>0</v>
      </c>
      <c r="R183" t="s">
        <v>448</v>
      </c>
    </row>
    <row r="184" spans="3:25">
      <c r="F184">
        <v>4</v>
      </c>
      <c r="G184" t="s">
        <v>681</v>
      </c>
      <c r="H184">
        <v>0.91208</v>
      </c>
      <c r="I184">
        <v>0</v>
      </c>
      <c r="J184" s="52" t="s">
        <v>457</v>
      </c>
      <c r="R184" t="s">
        <v>449</v>
      </c>
      <c r="T184" t="s">
        <v>450</v>
      </c>
      <c r="U184" t="s">
        <v>451</v>
      </c>
      <c r="V184" t="s">
        <v>452</v>
      </c>
      <c r="W184" t="s">
        <v>453</v>
      </c>
      <c r="X184" t="s">
        <v>454</v>
      </c>
    </row>
    <row r="185" spans="3:25">
      <c r="E185">
        <v>2</v>
      </c>
      <c r="F185">
        <v>1</v>
      </c>
      <c r="G185" t="s">
        <v>682</v>
      </c>
      <c r="H185">
        <v>0.7631</v>
      </c>
      <c r="I185">
        <v>0</v>
      </c>
      <c r="J185" s="52" t="s">
        <v>457</v>
      </c>
    </row>
    <row r="186" spans="3:25">
      <c r="R186" t="s">
        <v>22</v>
      </c>
      <c r="S186" t="s">
        <v>455</v>
      </c>
      <c r="T186">
        <v>1</v>
      </c>
      <c r="U186">
        <v>2</v>
      </c>
      <c r="V186" t="s">
        <v>683</v>
      </c>
      <c r="W186">
        <v>1.9869999999999999E-2</v>
      </c>
      <c r="X186">
        <v>1.7000000000000001E-2</v>
      </c>
      <c r="Y186" s="52" t="s">
        <v>491</v>
      </c>
    </row>
    <row r="188" spans="3:25">
      <c r="E188">
        <v>3</v>
      </c>
      <c r="F188">
        <v>1</v>
      </c>
      <c r="G188" t="s">
        <v>684</v>
      </c>
      <c r="H188">
        <v>0.99914000000000003</v>
      </c>
      <c r="I188">
        <v>0</v>
      </c>
      <c r="J188" s="52" t="s">
        <v>457</v>
      </c>
    </row>
    <row r="189" spans="3:25">
      <c r="J189" s="52"/>
      <c r="T189">
        <v>2</v>
      </c>
      <c r="U189">
        <v>1</v>
      </c>
      <c r="V189" t="s">
        <v>685</v>
      </c>
      <c r="W189">
        <v>1.9869999999999999E-2</v>
      </c>
      <c r="X189">
        <v>1.7000000000000001E-2</v>
      </c>
      <c r="Y189" s="52" t="s">
        <v>491</v>
      </c>
    </row>
    <row r="190" spans="3:25">
      <c r="J190" s="52"/>
      <c r="U190">
        <v>3</v>
      </c>
      <c r="V190" t="s">
        <v>686</v>
      </c>
      <c r="W190">
        <v>2.163E-2</v>
      </c>
      <c r="X190">
        <v>4.3999999999999997E-2</v>
      </c>
      <c r="Y190" s="52" t="s">
        <v>491</v>
      </c>
    </row>
    <row r="191" spans="3:25">
      <c r="E191">
        <v>4</v>
      </c>
      <c r="F191">
        <v>1</v>
      </c>
      <c r="G191" t="s">
        <v>687</v>
      </c>
      <c r="H191">
        <v>0.91208</v>
      </c>
      <c r="I191">
        <v>0</v>
      </c>
      <c r="J191" s="52" t="s">
        <v>457</v>
      </c>
      <c r="U191">
        <v>4</v>
      </c>
      <c r="V191" t="s">
        <v>688</v>
      </c>
      <c r="W191">
        <v>2.163E-2</v>
      </c>
      <c r="X191">
        <v>1E-3</v>
      </c>
      <c r="Y191" s="52" t="s">
        <v>457</v>
      </c>
    </row>
    <row r="192" spans="3:25">
      <c r="T192">
        <v>3</v>
      </c>
    </row>
    <row r="193" spans="2:25">
      <c r="U193">
        <v>2</v>
      </c>
      <c r="V193" t="s">
        <v>689</v>
      </c>
      <c r="W193">
        <v>2.163E-2</v>
      </c>
      <c r="X193">
        <v>4.3999999999999997E-2</v>
      </c>
      <c r="Y193" s="52" t="s">
        <v>491</v>
      </c>
    </row>
    <row r="194" spans="2:25">
      <c r="C194" t="s">
        <v>13</v>
      </c>
      <c r="D194" t="s">
        <v>455</v>
      </c>
      <c r="E194">
        <v>1</v>
      </c>
      <c r="F194">
        <v>2</v>
      </c>
      <c r="G194" t="s">
        <v>690</v>
      </c>
      <c r="H194">
        <v>0.49179</v>
      </c>
      <c r="I194">
        <v>1.7999999999999999E-2</v>
      </c>
      <c r="J194" s="52" t="s">
        <v>491</v>
      </c>
    </row>
    <row r="195" spans="2:25">
      <c r="F195">
        <v>3</v>
      </c>
      <c r="G195" t="s">
        <v>691</v>
      </c>
      <c r="H195">
        <v>0.64390000000000003</v>
      </c>
      <c r="I195">
        <v>0</v>
      </c>
      <c r="J195" s="52" t="s">
        <v>457</v>
      </c>
      <c r="T195">
        <v>4</v>
      </c>
    </row>
    <row r="196" spans="2:25">
      <c r="F196">
        <v>4</v>
      </c>
      <c r="G196" t="s">
        <v>692</v>
      </c>
      <c r="H196">
        <v>0.58779999999999999</v>
      </c>
      <c r="I196">
        <v>0</v>
      </c>
      <c r="J196" s="52" t="s">
        <v>457</v>
      </c>
      <c r="U196">
        <v>2</v>
      </c>
      <c r="V196" t="s">
        <v>693</v>
      </c>
      <c r="W196">
        <v>2.163E-2</v>
      </c>
      <c r="X196">
        <v>1E-3</v>
      </c>
      <c r="Y196" s="52" t="s">
        <v>457</v>
      </c>
    </row>
    <row r="197" spans="2:25">
      <c r="E197">
        <v>2</v>
      </c>
      <c r="F197">
        <v>1</v>
      </c>
      <c r="G197" t="s">
        <v>694</v>
      </c>
      <c r="H197">
        <v>0.49179</v>
      </c>
      <c r="I197">
        <v>1.7999999999999999E-2</v>
      </c>
      <c r="J197" s="52" t="s">
        <v>491</v>
      </c>
    </row>
    <row r="198" spans="2:25">
      <c r="F198">
        <v>3</v>
      </c>
      <c r="G198" t="s">
        <v>695</v>
      </c>
      <c r="H198">
        <v>0.61648999999999998</v>
      </c>
      <c r="I198">
        <v>0</v>
      </c>
      <c r="J198" s="52" t="s">
        <v>457</v>
      </c>
      <c r="R198" t="s">
        <v>23</v>
      </c>
      <c r="S198" t="s">
        <v>455</v>
      </c>
      <c r="T198">
        <v>1</v>
      </c>
    </row>
    <row r="199" spans="2:25">
      <c r="F199">
        <v>4</v>
      </c>
      <c r="G199" t="s">
        <v>696</v>
      </c>
      <c r="H199">
        <v>0.55764000000000002</v>
      </c>
      <c r="I199">
        <v>0</v>
      </c>
      <c r="J199" s="52" t="s">
        <v>457</v>
      </c>
      <c r="U199">
        <v>3</v>
      </c>
      <c r="V199" t="s">
        <v>697</v>
      </c>
      <c r="W199">
        <v>0.11595</v>
      </c>
      <c r="X199">
        <v>2E-3</v>
      </c>
      <c r="Y199" s="52" t="s">
        <v>467</v>
      </c>
    </row>
    <row r="200" spans="2:25">
      <c r="E200">
        <v>3</v>
      </c>
      <c r="F200">
        <v>1</v>
      </c>
      <c r="G200" t="s">
        <v>698</v>
      </c>
      <c r="H200">
        <v>0.64390000000000003</v>
      </c>
      <c r="I200">
        <v>0</v>
      </c>
      <c r="J200" s="52" t="s">
        <v>457</v>
      </c>
      <c r="U200">
        <v>4</v>
      </c>
      <c r="V200" t="s">
        <v>699</v>
      </c>
      <c r="W200">
        <v>0.11595</v>
      </c>
      <c r="X200">
        <v>4.0000000000000001E-3</v>
      </c>
      <c r="Y200" s="52" t="s">
        <v>467</v>
      </c>
    </row>
    <row r="201" spans="2:25">
      <c r="F201">
        <v>2</v>
      </c>
      <c r="G201" t="s">
        <v>700</v>
      </c>
      <c r="H201">
        <v>0.61648999999999998</v>
      </c>
      <c r="I201">
        <v>0</v>
      </c>
      <c r="J201" s="52" t="s">
        <v>457</v>
      </c>
      <c r="T201">
        <v>2</v>
      </c>
    </row>
    <row r="202" spans="2:25">
      <c r="J202" s="52"/>
      <c r="U202">
        <v>3</v>
      </c>
      <c r="V202" t="s">
        <v>701</v>
      </c>
      <c r="W202">
        <v>0.11087</v>
      </c>
      <c r="X202">
        <v>0</v>
      </c>
      <c r="Y202" s="52" t="s">
        <v>457</v>
      </c>
    </row>
    <row r="203" spans="2:25">
      <c r="E203">
        <v>4</v>
      </c>
      <c r="F203">
        <v>1</v>
      </c>
      <c r="G203" t="s">
        <v>702</v>
      </c>
      <c r="H203">
        <v>0.58779999999999999</v>
      </c>
      <c r="I203">
        <v>0</v>
      </c>
      <c r="J203" s="52" t="s">
        <v>457</v>
      </c>
      <c r="U203">
        <v>4</v>
      </c>
      <c r="V203" t="s">
        <v>703</v>
      </c>
      <c r="W203">
        <v>0.11087</v>
      </c>
      <c r="X203">
        <v>1E-3</v>
      </c>
      <c r="Y203" s="52" t="s">
        <v>457</v>
      </c>
    </row>
    <row r="204" spans="2:25">
      <c r="F204">
        <v>2</v>
      </c>
      <c r="G204" t="s">
        <v>704</v>
      </c>
      <c r="H204">
        <v>0.55764000000000002</v>
      </c>
      <c r="I204">
        <v>0</v>
      </c>
      <c r="J204" s="52" t="s">
        <v>457</v>
      </c>
      <c r="T204">
        <v>3</v>
      </c>
      <c r="U204">
        <v>1</v>
      </c>
      <c r="V204" t="s">
        <v>705</v>
      </c>
      <c r="W204">
        <v>0.11595</v>
      </c>
      <c r="X204">
        <v>2E-3</v>
      </c>
      <c r="Y204" s="52" t="s">
        <v>467</v>
      </c>
    </row>
    <row r="205" spans="2:25">
      <c r="U205">
        <v>2</v>
      </c>
      <c r="V205" t="s">
        <v>706</v>
      </c>
      <c r="W205">
        <v>0.11087</v>
      </c>
      <c r="X205">
        <v>0</v>
      </c>
      <c r="Y205" s="52" t="s">
        <v>457</v>
      </c>
    </row>
    <row r="206" spans="2:25">
      <c r="B206" s="51" t="s">
        <v>0</v>
      </c>
      <c r="C206" t="s">
        <v>448</v>
      </c>
    </row>
    <row r="207" spans="2:25">
      <c r="C207" t="s">
        <v>449</v>
      </c>
      <c r="E207" t="s">
        <v>450</v>
      </c>
      <c r="F207" t="s">
        <v>451</v>
      </c>
      <c r="G207" t="s">
        <v>452</v>
      </c>
      <c r="H207" t="s">
        <v>453</v>
      </c>
      <c r="I207" t="s">
        <v>454</v>
      </c>
      <c r="T207">
        <v>4</v>
      </c>
      <c r="U207">
        <v>1</v>
      </c>
      <c r="V207" t="s">
        <v>707</v>
      </c>
      <c r="W207">
        <v>0.11595</v>
      </c>
      <c r="X207">
        <v>4.0000000000000001E-3</v>
      </c>
      <c r="Y207" s="52" t="s">
        <v>467</v>
      </c>
    </row>
    <row r="208" spans="2:25">
      <c r="U208">
        <v>2</v>
      </c>
      <c r="V208" t="s">
        <v>708</v>
      </c>
      <c r="W208">
        <v>0.11087</v>
      </c>
      <c r="X208">
        <v>1E-3</v>
      </c>
      <c r="Y208" s="52" t="s">
        <v>457</v>
      </c>
    </row>
    <row r="209" spans="3:25">
      <c r="C209" t="s">
        <v>14</v>
      </c>
      <c r="D209" t="s">
        <v>455</v>
      </c>
      <c r="E209">
        <v>1</v>
      </c>
      <c r="F209">
        <v>2</v>
      </c>
      <c r="G209" t="s">
        <v>709</v>
      </c>
      <c r="H209">
        <v>0.12488</v>
      </c>
      <c r="I209">
        <v>1.0999999999999999E-2</v>
      </c>
      <c r="J209" s="52" t="s">
        <v>491</v>
      </c>
    </row>
    <row r="210" spans="3:25">
      <c r="F210">
        <v>3</v>
      </c>
      <c r="G210" t="s">
        <v>710</v>
      </c>
      <c r="H210">
        <v>0.1525</v>
      </c>
      <c r="I210">
        <v>0</v>
      </c>
      <c r="J210" s="52" t="s">
        <v>457</v>
      </c>
      <c r="Q210" s="51" t="s">
        <v>136</v>
      </c>
      <c r="R210" t="s">
        <v>448</v>
      </c>
    </row>
    <row r="211" spans="3:25">
      <c r="F211">
        <v>4</v>
      </c>
      <c r="G211" t="s">
        <v>711</v>
      </c>
      <c r="H211">
        <v>0.13589000000000001</v>
      </c>
      <c r="I211">
        <v>0</v>
      </c>
      <c r="J211" s="52" t="s">
        <v>457</v>
      </c>
      <c r="R211" t="s">
        <v>449</v>
      </c>
      <c r="T211" t="s">
        <v>450</v>
      </c>
      <c r="U211" t="s">
        <v>451</v>
      </c>
      <c r="V211" t="s">
        <v>452</v>
      </c>
      <c r="W211" t="s">
        <v>453</v>
      </c>
      <c r="X211" t="s">
        <v>454</v>
      </c>
    </row>
    <row r="212" spans="3:25">
      <c r="E212">
        <v>2</v>
      </c>
      <c r="F212">
        <v>1</v>
      </c>
      <c r="G212" t="s">
        <v>712</v>
      </c>
      <c r="H212">
        <v>0.12488</v>
      </c>
      <c r="I212">
        <v>1.0999999999999999E-2</v>
      </c>
      <c r="J212" s="52" t="s">
        <v>491</v>
      </c>
    </row>
    <row r="213" spans="3:25">
      <c r="F213">
        <v>3</v>
      </c>
      <c r="G213" t="s">
        <v>713</v>
      </c>
      <c r="H213">
        <v>0.17505000000000001</v>
      </c>
      <c r="I213">
        <v>0</v>
      </c>
      <c r="J213" s="52" t="s">
        <v>457</v>
      </c>
      <c r="R213" t="s">
        <v>17</v>
      </c>
      <c r="S213" t="s">
        <v>455</v>
      </c>
      <c r="T213">
        <v>1</v>
      </c>
    </row>
    <row r="214" spans="3:25">
      <c r="F214">
        <v>4</v>
      </c>
      <c r="G214" t="s">
        <v>714</v>
      </c>
      <c r="H214">
        <v>0.16078999999999999</v>
      </c>
      <c r="I214">
        <v>0</v>
      </c>
      <c r="J214" s="52" t="s">
        <v>457</v>
      </c>
      <c r="U214">
        <v>3</v>
      </c>
      <c r="V214" t="s">
        <v>715</v>
      </c>
      <c r="W214">
        <v>1.2321800000000001</v>
      </c>
      <c r="X214">
        <v>3.0000000000000001E-3</v>
      </c>
      <c r="Y214" s="52" t="s">
        <v>467</v>
      </c>
    </row>
    <row r="215" spans="3:25">
      <c r="E215">
        <v>3</v>
      </c>
      <c r="F215">
        <v>1</v>
      </c>
      <c r="G215" t="s">
        <v>716</v>
      </c>
      <c r="H215">
        <v>0.1525</v>
      </c>
      <c r="I215">
        <v>0</v>
      </c>
      <c r="J215" s="52" t="s">
        <v>457</v>
      </c>
    </row>
    <row r="216" spans="3:25">
      <c r="F216">
        <v>2</v>
      </c>
      <c r="G216" t="s">
        <v>717</v>
      </c>
      <c r="H216">
        <v>0.17505000000000001</v>
      </c>
      <c r="I216">
        <v>0</v>
      </c>
      <c r="J216" s="52" t="s">
        <v>457</v>
      </c>
      <c r="T216">
        <v>2</v>
      </c>
    </row>
    <row r="217" spans="3:25">
      <c r="U217">
        <v>3</v>
      </c>
      <c r="V217" t="s">
        <v>718</v>
      </c>
      <c r="W217">
        <v>1.2670600000000001</v>
      </c>
      <c r="X217">
        <v>1E-3</v>
      </c>
      <c r="Y217" s="52" t="s">
        <v>457</v>
      </c>
    </row>
    <row r="218" spans="3:25">
      <c r="E218">
        <v>4</v>
      </c>
      <c r="F218">
        <v>1</v>
      </c>
      <c r="G218" t="s">
        <v>719</v>
      </c>
      <c r="H218">
        <v>0.13589000000000001</v>
      </c>
      <c r="I218">
        <v>0</v>
      </c>
      <c r="J218" s="52" t="s">
        <v>457</v>
      </c>
    </row>
    <row r="219" spans="3:25">
      <c r="F219">
        <v>2</v>
      </c>
      <c r="G219" t="s">
        <v>720</v>
      </c>
      <c r="H219">
        <v>0.16078999999999999</v>
      </c>
      <c r="I219">
        <v>0</v>
      </c>
      <c r="J219" s="52" t="s">
        <v>457</v>
      </c>
      <c r="T219">
        <v>3</v>
      </c>
      <c r="U219">
        <v>1</v>
      </c>
      <c r="V219" t="s">
        <v>721</v>
      </c>
      <c r="W219">
        <v>1.2321800000000001</v>
      </c>
      <c r="X219">
        <v>3.0000000000000001E-3</v>
      </c>
      <c r="Y219" s="52" t="s">
        <v>467</v>
      </c>
    </row>
    <row r="220" spans="3:25">
      <c r="U220">
        <v>2</v>
      </c>
      <c r="V220" t="s">
        <v>722</v>
      </c>
      <c r="W220">
        <v>1.2670600000000001</v>
      </c>
      <c r="X220">
        <v>1E-3</v>
      </c>
      <c r="Y220" s="52" t="s">
        <v>457</v>
      </c>
    </row>
    <row r="221" spans="3:25">
      <c r="C221" t="s">
        <v>15</v>
      </c>
      <c r="D221" t="s">
        <v>455</v>
      </c>
      <c r="E221">
        <v>1</v>
      </c>
    </row>
    <row r="222" spans="3:25">
      <c r="T222">
        <v>4</v>
      </c>
    </row>
    <row r="224" spans="3:25">
      <c r="E224">
        <v>2</v>
      </c>
    </row>
    <row r="225" spans="2:25">
      <c r="R225" t="s">
        <v>18</v>
      </c>
      <c r="S225" t="s">
        <v>455</v>
      </c>
      <c r="T225">
        <v>1</v>
      </c>
    </row>
    <row r="226" spans="2:25">
      <c r="U226">
        <v>3</v>
      </c>
      <c r="V226" t="s">
        <v>723</v>
      </c>
      <c r="W226">
        <v>3.6969799999999999</v>
      </c>
      <c r="X226">
        <v>1.0999999999999999E-2</v>
      </c>
      <c r="Y226" s="52" t="s">
        <v>491</v>
      </c>
    </row>
    <row r="227" spans="2:25">
      <c r="E227">
        <v>3</v>
      </c>
      <c r="U227">
        <v>4</v>
      </c>
      <c r="V227" t="s">
        <v>724</v>
      </c>
      <c r="W227">
        <v>4.2829199999999998</v>
      </c>
      <c r="X227">
        <v>0</v>
      </c>
      <c r="Y227" s="52" t="s">
        <v>457</v>
      </c>
    </row>
    <row r="228" spans="2:25">
      <c r="T228">
        <v>2</v>
      </c>
    </row>
    <row r="230" spans="2:25">
      <c r="E230">
        <v>4</v>
      </c>
      <c r="U230">
        <v>4</v>
      </c>
      <c r="V230" t="s">
        <v>725</v>
      </c>
      <c r="W230">
        <v>4.37357</v>
      </c>
      <c r="X230">
        <v>8.9999999999999993E-3</v>
      </c>
      <c r="Y230" s="52" t="s">
        <v>467</v>
      </c>
    </row>
    <row r="231" spans="2:25">
      <c r="T231">
        <v>3</v>
      </c>
      <c r="U231">
        <v>1</v>
      </c>
      <c r="V231" t="s">
        <v>726</v>
      </c>
      <c r="W231">
        <v>3.6969799999999999</v>
      </c>
      <c r="X231">
        <v>1.0999999999999999E-2</v>
      </c>
    </row>
    <row r="232" spans="2:25">
      <c r="B232" s="51" t="s">
        <v>136</v>
      </c>
      <c r="C232" t="s">
        <v>448</v>
      </c>
    </row>
    <row r="233" spans="2:25">
      <c r="C233" t="s">
        <v>449</v>
      </c>
      <c r="E233" t="s">
        <v>450</v>
      </c>
      <c r="F233" t="s">
        <v>451</v>
      </c>
      <c r="G233" t="s">
        <v>452</v>
      </c>
      <c r="H233" t="s">
        <v>453</v>
      </c>
      <c r="I233" t="s">
        <v>454</v>
      </c>
    </row>
    <row r="234" spans="2:25">
      <c r="T234">
        <v>4</v>
      </c>
      <c r="U234">
        <v>1</v>
      </c>
      <c r="V234" t="s">
        <v>727</v>
      </c>
      <c r="W234">
        <v>4.2829199999999998</v>
      </c>
      <c r="X234">
        <v>0</v>
      </c>
      <c r="Y234" s="52" t="s">
        <v>457</v>
      </c>
    </row>
    <row r="235" spans="2:25">
      <c r="C235" t="s">
        <v>2</v>
      </c>
      <c r="D235" t="s">
        <v>455</v>
      </c>
      <c r="E235">
        <v>1</v>
      </c>
      <c r="U235">
        <v>2</v>
      </c>
      <c r="V235" t="s">
        <v>728</v>
      </c>
      <c r="W235">
        <v>4.37357</v>
      </c>
      <c r="X235">
        <v>8.9999999999999993E-3</v>
      </c>
      <c r="Y235" s="52" t="s">
        <v>467</v>
      </c>
    </row>
    <row r="236" spans="2:25">
      <c r="F236">
        <v>3</v>
      </c>
      <c r="G236" t="s">
        <v>729</v>
      </c>
      <c r="H236">
        <v>1.6210899999999999</v>
      </c>
      <c r="I236">
        <v>2E-3</v>
      </c>
      <c r="J236" s="52" t="s">
        <v>467</v>
      </c>
    </row>
    <row r="237" spans="2:25">
      <c r="F237">
        <v>4</v>
      </c>
      <c r="G237" t="s">
        <v>730</v>
      </c>
      <c r="H237">
        <v>1.47984</v>
      </c>
      <c r="I237">
        <v>1E-3</v>
      </c>
      <c r="J237" s="52" t="s">
        <v>457</v>
      </c>
      <c r="R237" t="s">
        <v>16</v>
      </c>
      <c r="S237" t="s">
        <v>455</v>
      </c>
      <c r="T237">
        <v>1</v>
      </c>
    </row>
    <row r="238" spans="2:25">
      <c r="E238">
        <v>2</v>
      </c>
      <c r="J238" s="52"/>
      <c r="U238">
        <v>3</v>
      </c>
      <c r="V238" t="s">
        <v>731</v>
      </c>
      <c r="W238">
        <v>4.6365299999999996</v>
      </c>
      <c r="X238">
        <v>5.0000000000000001E-3</v>
      </c>
      <c r="Y238" s="52" t="s">
        <v>467</v>
      </c>
    </row>
    <row r="239" spans="2:25">
      <c r="F239">
        <v>3</v>
      </c>
      <c r="G239" t="s">
        <v>732</v>
      </c>
      <c r="H239">
        <v>1.5520700000000001</v>
      </c>
      <c r="I239">
        <v>3.0000000000000001E-3</v>
      </c>
      <c r="J239" s="52" t="s">
        <v>467</v>
      </c>
      <c r="U239">
        <v>4</v>
      </c>
      <c r="V239" t="s">
        <v>733</v>
      </c>
      <c r="W239">
        <v>5.3713899999999999</v>
      </c>
      <c r="X239">
        <v>3.0000000000000001E-3</v>
      </c>
      <c r="Y239" s="52" t="s">
        <v>467</v>
      </c>
    </row>
    <row r="240" spans="2:25">
      <c r="F240">
        <v>4</v>
      </c>
      <c r="G240" t="s">
        <v>734</v>
      </c>
      <c r="H240">
        <v>1.4038999999999999</v>
      </c>
      <c r="I240">
        <v>1E-3</v>
      </c>
      <c r="J240" s="52" t="s">
        <v>457</v>
      </c>
      <c r="T240">
        <v>2</v>
      </c>
    </row>
    <row r="241" spans="3:25">
      <c r="E241">
        <v>3</v>
      </c>
      <c r="F241">
        <v>1</v>
      </c>
      <c r="G241" t="s">
        <v>735</v>
      </c>
      <c r="H241">
        <v>1.6210899999999999</v>
      </c>
      <c r="I241">
        <v>2E-3</v>
      </c>
      <c r="J241" s="52" t="s">
        <v>467</v>
      </c>
      <c r="U241">
        <v>3</v>
      </c>
      <c r="V241" t="s">
        <v>736</v>
      </c>
      <c r="W241">
        <v>4.7677800000000001</v>
      </c>
      <c r="X241">
        <v>4.3999999999999997E-2</v>
      </c>
      <c r="Y241" s="52" t="s">
        <v>491</v>
      </c>
    </row>
    <row r="242" spans="3:25">
      <c r="F242">
        <v>2</v>
      </c>
      <c r="G242" t="s">
        <v>737</v>
      </c>
      <c r="H242">
        <v>1.5520700000000001</v>
      </c>
      <c r="I242">
        <v>3.0000000000000001E-3</v>
      </c>
      <c r="J242" s="52" t="s">
        <v>467</v>
      </c>
      <c r="U242">
        <v>4</v>
      </c>
      <c r="V242" t="s">
        <v>738</v>
      </c>
      <c r="W242">
        <v>5.48508</v>
      </c>
      <c r="X242">
        <v>2.1999999999999999E-2</v>
      </c>
      <c r="Y242" s="52" t="s">
        <v>491</v>
      </c>
    </row>
    <row r="243" spans="3:25">
      <c r="J243" s="52"/>
      <c r="T243">
        <v>3</v>
      </c>
      <c r="U243">
        <v>1</v>
      </c>
      <c r="V243" t="s">
        <v>739</v>
      </c>
      <c r="W243">
        <v>4.6365299999999996</v>
      </c>
      <c r="X243">
        <v>5.0000000000000001E-3</v>
      </c>
      <c r="Y243" s="52" t="s">
        <v>467</v>
      </c>
    </row>
    <row r="244" spans="3:25">
      <c r="E244">
        <v>4</v>
      </c>
      <c r="F244">
        <v>1</v>
      </c>
      <c r="G244" t="s">
        <v>740</v>
      </c>
      <c r="H244">
        <v>1.47984</v>
      </c>
      <c r="I244">
        <v>1E-3</v>
      </c>
      <c r="J244" s="52" t="s">
        <v>457</v>
      </c>
      <c r="U244">
        <v>2</v>
      </c>
      <c r="V244" t="s">
        <v>741</v>
      </c>
      <c r="W244">
        <v>4.7677800000000001</v>
      </c>
      <c r="X244">
        <v>4.3999999999999997E-2</v>
      </c>
      <c r="Y244" s="52" t="s">
        <v>491</v>
      </c>
    </row>
    <row r="245" spans="3:25">
      <c r="F245">
        <v>2</v>
      </c>
      <c r="G245" t="s">
        <v>742</v>
      </c>
      <c r="H245">
        <v>1.4038999999999999</v>
      </c>
      <c r="I245">
        <v>1E-3</v>
      </c>
      <c r="J245" s="52" t="s">
        <v>457</v>
      </c>
    </row>
    <row r="246" spans="3:25">
      <c r="T246">
        <v>4</v>
      </c>
      <c r="U246">
        <v>1</v>
      </c>
      <c r="V246" t="s">
        <v>743</v>
      </c>
      <c r="W246">
        <v>5.3713899999999999</v>
      </c>
      <c r="X246">
        <v>3.0000000000000001E-3</v>
      </c>
      <c r="Y246" s="52" t="s">
        <v>467</v>
      </c>
    </row>
    <row r="247" spans="3:25">
      <c r="C247" t="s">
        <v>465</v>
      </c>
      <c r="D247" t="s">
        <v>455</v>
      </c>
      <c r="E247">
        <v>1</v>
      </c>
      <c r="U247">
        <v>2</v>
      </c>
      <c r="V247" t="s">
        <v>744</v>
      </c>
      <c r="W247">
        <v>5.48508</v>
      </c>
      <c r="X247">
        <v>2.1999999999999999E-2</v>
      </c>
      <c r="Y247" s="52" t="s">
        <v>491</v>
      </c>
    </row>
    <row r="248" spans="3:25">
      <c r="F248">
        <v>3</v>
      </c>
      <c r="G248" t="s">
        <v>745</v>
      </c>
      <c r="H248">
        <v>0.15417</v>
      </c>
      <c r="I248">
        <v>1.0999999999999999E-2</v>
      </c>
      <c r="J248" s="52" t="s">
        <v>491</v>
      </c>
    </row>
    <row r="249" spans="3:25">
      <c r="F249">
        <v>4</v>
      </c>
      <c r="G249" t="s">
        <v>746</v>
      </c>
      <c r="H249">
        <v>0.14074</v>
      </c>
      <c r="I249">
        <v>1E-3</v>
      </c>
      <c r="J249" s="52" t="s">
        <v>457</v>
      </c>
      <c r="Q249" s="51" t="s">
        <v>136</v>
      </c>
      <c r="R249" t="s">
        <v>448</v>
      </c>
    </row>
    <row r="250" spans="3:25">
      <c r="E250">
        <v>2</v>
      </c>
      <c r="J250" s="52"/>
      <c r="R250" t="s">
        <v>644</v>
      </c>
    </row>
    <row r="251" spans="3:25">
      <c r="J251" s="52"/>
      <c r="S251" t="s">
        <v>450</v>
      </c>
      <c r="T251" t="s">
        <v>451</v>
      </c>
      <c r="U251" t="s">
        <v>452</v>
      </c>
      <c r="V251" t="s">
        <v>453</v>
      </c>
      <c r="W251" t="s">
        <v>454</v>
      </c>
    </row>
    <row r="252" spans="3:25">
      <c r="F252">
        <v>4</v>
      </c>
      <c r="G252" t="s">
        <v>747</v>
      </c>
      <c r="H252">
        <v>0.13350999999999999</v>
      </c>
      <c r="I252">
        <v>8.0000000000000002E-3</v>
      </c>
      <c r="J252" s="52" t="s">
        <v>467</v>
      </c>
    </row>
    <row r="253" spans="3:25">
      <c r="E253">
        <v>3</v>
      </c>
      <c r="F253">
        <v>1</v>
      </c>
      <c r="G253" t="s">
        <v>748</v>
      </c>
      <c r="H253">
        <v>0.15417</v>
      </c>
      <c r="I253">
        <v>1.0999999999999999E-2</v>
      </c>
      <c r="J253" s="52" t="s">
        <v>491</v>
      </c>
      <c r="R253" t="s">
        <v>455</v>
      </c>
      <c r="S253">
        <v>1</v>
      </c>
      <c r="T253">
        <v>2</v>
      </c>
      <c r="U253" t="s">
        <v>749</v>
      </c>
      <c r="V253">
        <v>5.4191500000000001</v>
      </c>
      <c r="W253">
        <v>0</v>
      </c>
      <c r="X253" s="52" t="s">
        <v>457</v>
      </c>
    </row>
    <row r="254" spans="3:25">
      <c r="T254">
        <v>3</v>
      </c>
      <c r="U254" t="s">
        <v>750</v>
      </c>
      <c r="V254">
        <v>7.3473699999999997</v>
      </c>
      <c r="W254">
        <v>3.0000000000000001E-3</v>
      </c>
      <c r="X254" s="52" t="s">
        <v>467</v>
      </c>
    </row>
    <row r="255" spans="3:25">
      <c r="T255">
        <v>4</v>
      </c>
      <c r="U255" t="s">
        <v>751</v>
      </c>
      <c r="V255">
        <v>7.3473699999999997</v>
      </c>
      <c r="W255">
        <v>0</v>
      </c>
      <c r="X255" s="52" t="s">
        <v>457</v>
      </c>
    </row>
    <row r="256" spans="3:25">
      <c r="E256">
        <v>4</v>
      </c>
      <c r="F256">
        <v>1</v>
      </c>
      <c r="G256" t="s">
        <v>752</v>
      </c>
      <c r="H256">
        <v>0.14074</v>
      </c>
      <c r="I256">
        <v>1E-3</v>
      </c>
      <c r="J256" s="52" t="s">
        <v>457</v>
      </c>
      <c r="S256">
        <v>2</v>
      </c>
      <c r="T256">
        <v>1</v>
      </c>
      <c r="U256" t="s">
        <v>753</v>
      </c>
      <c r="V256">
        <v>5.4191500000000001</v>
      </c>
      <c r="W256">
        <v>0</v>
      </c>
      <c r="X256" s="52" t="s">
        <v>457</v>
      </c>
    </row>
    <row r="257" spans="3:24">
      <c r="F257">
        <v>2</v>
      </c>
      <c r="G257" t="s">
        <v>754</v>
      </c>
      <c r="H257">
        <v>0.13350999999999999</v>
      </c>
      <c r="I257">
        <v>8.0000000000000002E-3</v>
      </c>
      <c r="J257" s="52" t="s">
        <v>467</v>
      </c>
    </row>
    <row r="258" spans="3:24">
      <c r="J258" s="52"/>
    </row>
    <row r="259" spans="3:24">
      <c r="C259" t="s">
        <v>4</v>
      </c>
      <c r="D259" t="s">
        <v>455</v>
      </c>
      <c r="E259">
        <v>1</v>
      </c>
      <c r="F259">
        <v>2</v>
      </c>
      <c r="G259" t="s">
        <v>755</v>
      </c>
      <c r="H259">
        <v>69.542420000000007</v>
      </c>
      <c r="I259">
        <v>0</v>
      </c>
      <c r="J259" s="52" t="s">
        <v>457</v>
      </c>
      <c r="S259">
        <v>3</v>
      </c>
      <c r="T259">
        <v>1</v>
      </c>
      <c r="U259" t="s">
        <v>756</v>
      </c>
      <c r="V259">
        <v>7.3473699999999997</v>
      </c>
      <c r="W259">
        <v>3.0000000000000001E-3</v>
      </c>
      <c r="X259" s="52" t="s">
        <v>467</v>
      </c>
    </row>
    <row r="260" spans="3:24">
      <c r="F260">
        <v>3</v>
      </c>
      <c r="G260" t="s">
        <v>757</v>
      </c>
      <c r="H260">
        <v>91.052400000000006</v>
      </c>
      <c r="I260">
        <v>0</v>
      </c>
      <c r="J260" s="52" t="s">
        <v>457</v>
      </c>
    </row>
    <row r="261" spans="3:24">
      <c r="F261">
        <v>4</v>
      </c>
      <c r="G261" t="s">
        <v>758</v>
      </c>
      <c r="H261">
        <v>83.11909</v>
      </c>
      <c r="I261">
        <v>0</v>
      </c>
      <c r="J261" s="52" t="s">
        <v>457</v>
      </c>
    </row>
    <row r="262" spans="3:24">
      <c r="E262">
        <v>2</v>
      </c>
      <c r="F262">
        <v>1</v>
      </c>
      <c r="G262" t="s">
        <v>759</v>
      </c>
      <c r="H262">
        <v>69.542420000000007</v>
      </c>
      <c r="I262">
        <v>0</v>
      </c>
      <c r="J262" s="52" t="s">
        <v>457</v>
      </c>
      <c r="S262">
        <v>4</v>
      </c>
      <c r="T262">
        <v>1</v>
      </c>
      <c r="U262" t="s">
        <v>760</v>
      </c>
      <c r="V262">
        <v>7.3473699999999997</v>
      </c>
      <c r="W262">
        <v>0</v>
      </c>
      <c r="X262" s="52" t="s">
        <v>457</v>
      </c>
    </row>
    <row r="263" spans="3:24">
      <c r="F263">
        <v>3</v>
      </c>
      <c r="G263" t="s">
        <v>761</v>
      </c>
      <c r="H263">
        <v>87.17604</v>
      </c>
      <c r="I263">
        <v>3.0000000000000001E-3</v>
      </c>
      <c r="J263" s="52" t="s">
        <v>467</v>
      </c>
    </row>
    <row r="264" spans="3:24">
      <c r="F264">
        <v>4</v>
      </c>
      <c r="G264" t="s">
        <v>762</v>
      </c>
      <c r="H264">
        <v>78.85369</v>
      </c>
      <c r="I264">
        <v>1E-3</v>
      </c>
      <c r="J264" s="52" t="s">
        <v>457</v>
      </c>
      <c r="Q264" s="51" t="s">
        <v>136</v>
      </c>
      <c r="R264" t="s">
        <v>448</v>
      </c>
    </row>
    <row r="265" spans="3:24">
      <c r="E265">
        <v>3</v>
      </c>
      <c r="F265">
        <v>1</v>
      </c>
      <c r="G265" t="s">
        <v>763</v>
      </c>
      <c r="H265">
        <v>91.052400000000006</v>
      </c>
      <c r="I265">
        <v>0</v>
      </c>
      <c r="J265" s="52" t="s">
        <v>457</v>
      </c>
      <c r="R265" t="s">
        <v>661</v>
      </c>
    </row>
    <row r="266" spans="3:24">
      <c r="F266">
        <v>2</v>
      </c>
      <c r="G266" t="s">
        <v>764</v>
      </c>
      <c r="H266">
        <v>87.17604</v>
      </c>
      <c r="I266">
        <v>3.0000000000000001E-3</v>
      </c>
      <c r="J266" s="52" t="s">
        <v>467</v>
      </c>
      <c r="S266" t="s">
        <v>450</v>
      </c>
      <c r="T266" t="s">
        <v>451</v>
      </c>
      <c r="U266" t="s">
        <v>452</v>
      </c>
      <c r="V266" t="s">
        <v>453</v>
      </c>
      <c r="W266" t="s">
        <v>454</v>
      </c>
    </row>
    <row r="268" spans="3:24">
      <c r="E268">
        <v>4</v>
      </c>
      <c r="F268">
        <v>1</v>
      </c>
      <c r="G268" t="s">
        <v>765</v>
      </c>
      <c r="H268">
        <v>83.11909</v>
      </c>
      <c r="I268">
        <v>0</v>
      </c>
      <c r="J268" s="52" t="s">
        <v>457</v>
      </c>
      <c r="R268" t="s">
        <v>455</v>
      </c>
      <c r="S268">
        <v>1</v>
      </c>
    </row>
    <row r="269" spans="3:24">
      <c r="F269">
        <v>2</v>
      </c>
      <c r="G269" t="s">
        <v>766</v>
      </c>
      <c r="H269">
        <v>78.85369</v>
      </c>
      <c r="I269">
        <v>1E-3</v>
      </c>
      <c r="J269" s="52" t="s">
        <v>457</v>
      </c>
    </row>
    <row r="270" spans="3:24">
      <c r="J270" s="52"/>
    </row>
    <row r="271" spans="3:24">
      <c r="C271" t="s">
        <v>5</v>
      </c>
      <c r="D271" t="s">
        <v>455</v>
      </c>
      <c r="E271">
        <v>1</v>
      </c>
      <c r="F271">
        <v>2</v>
      </c>
      <c r="G271" t="s">
        <v>767</v>
      </c>
      <c r="H271">
        <v>47.243360000000003</v>
      </c>
      <c r="I271">
        <v>0</v>
      </c>
      <c r="J271" s="52" t="s">
        <v>457</v>
      </c>
      <c r="S271">
        <v>2</v>
      </c>
    </row>
    <row r="272" spans="3:24">
      <c r="F272">
        <v>3</v>
      </c>
      <c r="G272" t="s">
        <v>768</v>
      </c>
      <c r="H272">
        <v>60.519930000000002</v>
      </c>
      <c r="I272">
        <v>1E-3</v>
      </c>
      <c r="J272" s="52" t="s">
        <v>457</v>
      </c>
    </row>
    <row r="273" spans="3:25">
      <c r="F273">
        <v>4</v>
      </c>
      <c r="G273" t="s">
        <v>769</v>
      </c>
      <c r="H273">
        <v>55.59111</v>
      </c>
      <c r="I273">
        <v>0</v>
      </c>
      <c r="J273" s="52" t="s">
        <v>457</v>
      </c>
    </row>
    <row r="274" spans="3:25">
      <c r="E274">
        <v>2</v>
      </c>
      <c r="F274">
        <v>1</v>
      </c>
      <c r="G274" t="s">
        <v>770</v>
      </c>
      <c r="H274">
        <v>47.243360000000003</v>
      </c>
      <c r="I274">
        <v>0</v>
      </c>
      <c r="J274" s="52" t="s">
        <v>457</v>
      </c>
      <c r="S274">
        <v>3</v>
      </c>
    </row>
    <row r="275" spans="3:25">
      <c r="J275" s="52"/>
    </row>
    <row r="276" spans="3:25">
      <c r="J276" s="52"/>
    </row>
    <row r="277" spans="3:25">
      <c r="E277">
        <v>3</v>
      </c>
      <c r="F277">
        <v>1</v>
      </c>
      <c r="G277" t="s">
        <v>771</v>
      </c>
      <c r="H277">
        <v>60.519930000000002</v>
      </c>
      <c r="I277">
        <v>1E-3</v>
      </c>
      <c r="J277" s="52" t="s">
        <v>457</v>
      </c>
      <c r="S277">
        <v>4</v>
      </c>
    </row>
    <row r="278" spans="3:25">
      <c r="J278" s="52"/>
    </row>
    <row r="279" spans="3:25">
      <c r="J279" s="52"/>
      <c r="Q279" s="51" t="s">
        <v>232</v>
      </c>
      <c r="R279" t="s">
        <v>448</v>
      </c>
    </row>
    <row r="280" spans="3:25">
      <c r="E280">
        <v>4</v>
      </c>
      <c r="F280">
        <v>1</v>
      </c>
      <c r="G280" t="s">
        <v>772</v>
      </c>
      <c r="H280">
        <v>55.59111</v>
      </c>
      <c r="I280">
        <v>0</v>
      </c>
      <c r="J280" s="52" t="s">
        <v>457</v>
      </c>
      <c r="R280" t="s">
        <v>449</v>
      </c>
      <c r="T280" t="s">
        <v>450</v>
      </c>
      <c r="U280" t="s">
        <v>451</v>
      </c>
      <c r="V280" t="s">
        <v>452</v>
      </c>
      <c r="W280" t="s">
        <v>453</v>
      </c>
      <c r="X280" t="s">
        <v>454</v>
      </c>
    </row>
    <row r="282" spans="3:25">
      <c r="R282" t="s">
        <v>16</v>
      </c>
      <c r="S282" t="s">
        <v>455</v>
      </c>
      <c r="T282">
        <v>1</v>
      </c>
      <c r="U282">
        <v>2</v>
      </c>
      <c r="V282" t="s">
        <v>773</v>
      </c>
      <c r="W282">
        <v>3.4435500000000001</v>
      </c>
      <c r="X282">
        <v>3.4000000000000002E-2</v>
      </c>
      <c r="Y282" s="52" t="s">
        <v>491</v>
      </c>
    </row>
    <row r="283" spans="3:25">
      <c r="C283" t="s">
        <v>6</v>
      </c>
      <c r="D283" t="s">
        <v>455</v>
      </c>
      <c r="E283">
        <v>1</v>
      </c>
      <c r="U283">
        <v>3</v>
      </c>
      <c r="V283" t="s">
        <v>774</v>
      </c>
      <c r="W283">
        <v>4.70479</v>
      </c>
      <c r="X283">
        <v>0</v>
      </c>
      <c r="Y283" s="52" t="s">
        <v>457</v>
      </c>
    </row>
    <row r="284" spans="3:25">
      <c r="F284">
        <v>3</v>
      </c>
      <c r="G284" t="s">
        <v>775</v>
      </c>
      <c r="H284">
        <v>1037.5724700000001</v>
      </c>
      <c r="I284">
        <v>0</v>
      </c>
      <c r="J284" s="52" t="s">
        <v>457</v>
      </c>
      <c r="U284">
        <v>4</v>
      </c>
      <c r="V284" t="s">
        <v>776</v>
      </c>
      <c r="W284">
        <v>4.41256</v>
      </c>
      <c r="X284">
        <v>8.9999999999999993E-3</v>
      </c>
      <c r="Y284" s="52" t="s">
        <v>467</v>
      </c>
    </row>
    <row r="285" spans="3:25">
      <c r="F285">
        <v>4</v>
      </c>
      <c r="G285" t="s">
        <v>777</v>
      </c>
      <c r="H285">
        <v>947.16974000000005</v>
      </c>
      <c r="I285">
        <v>0</v>
      </c>
      <c r="J285" s="52" t="s">
        <v>457</v>
      </c>
      <c r="T285">
        <v>2</v>
      </c>
      <c r="U285">
        <v>1</v>
      </c>
      <c r="V285" t="s">
        <v>778</v>
      </c>
      <c r="W285">
        <v>3.4435500000000001</v>
      </c>
      <c r="X285">
        <v>3.4000000000000002E-2</v>
      </c>
      <c r="Y285" s="52" t="s">
        <v>491</v>
      </c>
    </row>
    <row r="286" spans="3:25">
      <c r="E286">
        <v>2</v>
      </c>
      <c r="J286" s="52"/>
      <c r="U286">
        <v>3</v>
      </c>
      <c r="V286" t="s">
        <v>779</v>
      </c>
      <c r="W286">
        <v>4.6578799999999996</v>
      </c>
      <c r="X286">
        <v>1.4E-2</v>
      </c>
      <c r="Y286" s="52" t="s">
        <v>491</v>
      </c>
    </row>
    <row r="287" spans="3:25">
      <c r="F287">
        <v>3</v>
      </c>
      <c r="G287" t="s">
        <v>780</v>
      </c>
      <c r="H287">
        <v>993.40000999999995</v>
      </c>
      <c r="I287">
        <v>0</v>
      </c>
      <c r="J287" s="52" t="s">
        <v>457</v>
      </c>
    </row>
    <row r="288" spans="3:25">
      <c r="F288">
        <v>4</v>
      </c>
      <c r="G288" t="s">
        <v>781</v>
      </c>
      <c r="H288">
        <v>898.56411000000003</v>
      </c>
      <c r="I288">
        <v>0</v>
      </c>
      <c r="J288" s="52" t="s">
        <v>457</v>
      </c>
      <c r="T288">
        <v>3</v>
      </c>
      <c r="U288">
        <v>1</v>
      </c>
      <c r="V288" t="s">
        <v>782</v>
      </c>
      <c r="W288">
        <v>4.70479</v>
      </c>
      <c r="X288">
        <v>0</v>
      </c>
      <c r="Y288" s="52" t="s">
        <v>457</v>
      </c>
    </row>
    <row r="289" spans="3:25">
      <c r="E289">
        <v>3</v>
      </c>
      <c r="F289">
        <v>1</v>
      </c>
      <c r="G289" t="s">
        <v>783</v>
      </c>
      <c r="H289">
        <v>1037.5724700000001</v>
      </c>
      <c r="I289">
        <v>0</v>
      </c>
      <c r="J289" s="52" t="s">
        <v>457</v>
      </c>
      <c r="U289">
        <v>2</v>
      </c>
      <c r="V289" t="s">
        <v>784</v>
      </c>
      <c r="W289">
        <v>4.6578799999999996</v>
      </c>
      <c r="X289">
        <v>1.4E-2</v>
      </c>
      <c r="Y289" s="52" t="s">
        <v>491</v>
      </c>
    </row>
    <row r="290" spans="3:25">
      <c r="F290">
        <v>2</v>
      </c>
      <c r="G290" t="s">
        <v>785</v>
      </c>
      <c r="H290">
        <v>993.40000999999995</v>
      </c>
      <c r="I290">
        <v>0</v>
      </c>
      <c r="J290" s="52" t="s">
        <v>457</v>
      </c>
    </row>
    <row r="291" spans="3:25">
      <c r="T291">
        <v>4</v>
      </c>
      <c r="U291">
        <v>1</v>
      </c>
      <c r="V291" t="s">
        <v>786</v>
      </c>
      <c r="W291">
        <v>4.41256</v>
      </c>
      <c r="X291">
        <v>8.9999999999999993E-3</v>
      </c>
      <c r="Y291" s="52" t="s">
        <v>467</v>
      </c>
    </row>
    <row r="292" spans="3:25">
      <c r="E292">
        <v>4</v>
      </c>
      <c r="F292">
        <v>1</v>
      </c>
      <c r="G292" t="s">
        <v>787</v>
      </c>
      <c r="H292">
        <v>947.16974000000005</v>
      </c>
      <c r="I292">
        <v>0</v>
      </c>
      <c r="J292" s="52" t="s">
        <v>457</v>
      </c>
    </row>
    <row r="293" spans="3:25">
      <c r="F293">
        <v>2</v>
      </c>
      <c r="G293" t="s">
        <v>788</v>
      </c>
      <c r="H293">
        <v>898.56411000000003</v>
      </c>
      <c r="I293">
        <v>0</v>
      </c>
      <c r="J293" s="52" t="s">
        <v>457</v>
      </c>
    </row>
    <row r="294" spans="3:25">
      <c r="R294" t="s">
        <v>17</v>
      </c>
      <c r="S294" t="s">
        <v>455</v>
      </c>
      <c r="T294">
        <v>1</v>
      </c>
    </row>
    <row r="295" spans="3:25">
      <c r="C295" t="s">
        <v>7</v>
      </c>
      <c r="D295" t="s">
        <v>455</v>
      </c>
      <c r="E295">
        <v>1</v>
      </c>
      <c r="F295">
        <v>2</v>
      </c>
      <c r="G295" t="s">
        <v>789</v>
      </c>
      <c r="H295">
        <v>60.915930000000003</v>
      </c>
      <c r="I295">
        <v>2.1000000000000001E-2</v>
      </c>
      <c r="J295" s="52" t="s">
        <v>491</v>
      </c>
      <c r="U295">
        <v>3</v>
      </c>
      <c r="V295" t="s">
        <v>790</v>
      </c>
      <c r="W295">
        <v>1.7216199999999999</v>
      </c>
      <c r="X295">
        <v>5.0000000000000001E-3</v>
      </c>
      <c r="Y295" s="52" t="s">
        <v>467</v>
      </c>
    </row>
    <row r="296" spans="3:25">
      <c r="F296">
        <v>3</v>
      </c>
      <c r="G296" t="s">
        <v>791</v>
      </c>
      <c r="H296">
        <v>79.757679999999993</v>
      </c>
      <c r="I296">
        <v>0</v>
      </c>
      <c r="J296" s="52" t="s">
        <v>457</v>
      </c>
    </row>
    <row r="297" spans="3:25">
      <c r="F297">
        <v>4</v>
      </c>
      <c r="G297" t="s">
        <v>792</v>
      </c>
      <c r="H297">
        <v>72.808459999999997</v>
      </c>
      <c r="I297">
        <v>0</v>
      </c>
      <c r="J297" s="52" t="s">
        <v>457</v>
      </c>
      <c r="T297">
        <v>2</v>
      </c>
    </row>
    <row r="298" spans="3:25">
      <c r="E298">
        <v>2</v>
      </c>
      <c r="F298">
        <v>1</v>
      </c>
      <c r="G298" t="s">
        <v>793</v>
      </c>
      <c r="H298">
        <v>60.915930000000003</v>
      </c>
      <c r="I298">
        <v>2.1000000000000001E-2</v>
      </c>
      <c r="J298" s="52" t="s">
        <v>491</v>
      </c>
      <c r="U298">
        <v>3</v>
      </c>
      <c r="V298" t="s">
        <v>794</v>
      </c>
      <c r="W298">
        <v>1.70445</v>
      </c>
      <c r="X298">
        <v>5.0000000000000001E-3</v>
      </c>
      <c r="Y298" s="52" t="s">
        <v>467</v>
      </c>
    </row>
    <row r="299" spans="3:25">
      <c r="F299">
        <v>3</v>
      </c>
      <c r="G299" t="s">
        <v>795</v>
      </c>
      <c r="H299">
        <v>76.362160000000003</v>
      </c>
      <c r="I299">
        <v>1.6E-2</v>
      </c>
      <c r="J299" s="52" t="s">
        <v>491</v>
      </c>
    </row>
    <row r="300" spans="3:25">
      <c r="F300">
        <v>4</v>
      </c>
      <c r="G300" t="s">
        <v>796</v>
      </c>
      <c r="H300">
        <v>69.07217</v>
      </c>
      <c r="I300">
        <v>5.0000000000000001E-3</v>
      </c>
      <c r="J300" s="52" t="s">
        <v>467</v>
      </c>
      <c r="T300">
        <v>3</v>
      </c>
      <c r="U300">
        <v>1</v>
      </c>
      <c r="V300" t="s">
        <v>797</v>
      </c>
      <c r="W300">
        <v>1.7216199999999999</v>
      </c>
      <c r="X300">
        <v>5.0000000000000001E-3</v>
      </c>
      <c r="Y300" s="52" t="s">
        <v>467</v>
      </c>
    </row>
    <row r="301" spans="3:25">
      <c r="E301">
        <v>3</v>
      </c>
      <c r="F301">
        <v>1</v>
      </c>
      <c r="G301" t="s">
        <v>798</v>
      </c>
      <c r="H301">
        <v>79.757679999999993</v>
      </c>
      <c r="I301">
        <v>0</v>
      </c>
      <c r="J301" s="52" t="s">
        <v>457</v>
      </c>
      <c r="U301">
        <v>2</v>
      </c>
      <c r="V301" t="s">
        <v>799</v>
      </c>
      <c r="W301">
        <v>1.70445</v>
      </c>
      <c r="X301">
        <v>5.0000000000000001E-3</v>
      </c>
      <c r="Y301" s="52" t="s">
        <v>467</v>
      </c>
    </row>
    <row r="302" spans="3:25">
      <c r="F302">
        <v>2</v>
      </c>
      <c r="G302" t="s">
        <v>800</v>
      </c>
      <c r="H302">
        <v>76.362160000000003</v>
      </c>
      <c r="I302">
        <v>1.6E-2</v>
      </c>
      <c r="J302" s="52" t="s">
        <v>491</v>
      </c>
      <c r="U302">
        <v>4</v>
      </c>
      <c r="V302" t="s">
        <v>801</v>
      </c>
      <c r="W302">
        <v>1.9810399999999999</v>
      </c>
      <c r="X302">
        <v>4.0000000000000001E-3</v>
      </c>
      <c r="Y302" s="52" t="s">
        <v>467</v>
      </c>
    </row>
    <row r="303" spans="3:25">
      <c r="T303">
        <v>4</v>
      </c>
    </row>
    <row r="304" spans="3:25">
      <c r="E304">
        <v>4</v>
      </c>
      <c r="F304">
        <v>1</v>
      </c>
      <c r="G304" t="s">
        <v>802</v>
      </c>
      <c r="H304">
        <v>72.808459999999997</v>
      </c>
      <c r="I304">
        <v>0</v>
      </c>
      <c r="J304" s="52" t="s">
        <v>457</v>
      </c>
    </row>
    <row r="305" spans="3:25">
      <c r="F305">
        <v>2</v>
      </c>
      <c r="G305" t="s">
        <v>803</v>
      </c>
      <c r="H305">
        <v>69.07217</v>
      </c>
      <c r="I305">
        <v>5.0000000000000001E-3</v>
      </c>
      <c r="J305" s="52" t="s">
        <v>467</v>
      </c>
      <c r="U305">
        <v>3</v>
      </c>
      <c r="V305" t="s">
        <v>804</v>
      </c>
      <c r="W305">
        <v>1.9810399999999999</v>
      </c>
      <c r="X305">
        <v>4.0000000000000001E-3</v>
      </c>
      <c r="Y305" s="52" t="s">
        <v>467</v>
      </c>
    </row>
    <row r="306" spans="3:25">
      <c r="R306" t="s">
        <v>18</v>
      </c>
      <c r="S306" t="s">
        <v>455</v>
      </c>
      <c r="T306">
        <v>1</v>
      </c>
      <c r="U306">
        <v>2</v>
      </c>
      <c r="V306" t="s">
        <v>805</v>
      </c>
      <c r="W306">
        <v>2.7112099999999999</v>
      </c>
      <c r="X306">
        <v>8.9999999999999993E-3</v>
      </c>
      <c r="Y306" s="52" t="s">
        <v>467</v>
      </c>
    </row>
    <row r="307" spans="3:25">
      <c r="C307" t="s">
        <v>8</v>
      </c>
      <c r="D307" t="s">
        <v>455</v>
      </c>
      <c r="E307">
        <v>1</v>
      </c>
      <c r="U307">
        <v>3</v>
      </c>
      <c r="V307" t="s">
        <v>806</v>
      </c>
      <c r="W307">
        <v>3.7042199999999998</v>
      </c>
      <c r="X307">
        <v>0</v>
      </c>
      <c r="Y307" s="52" t="s">
        <v>457</v>
      </c>
    </row>
    <row r="308" spans="3:25">
      <c r="U308">
        <v>4</v>
      </c>
      <c r="V308" t="s">
        <v>807</v>
      </c>
      <c r="W308">
        <v>3.4741399999999998</v>
      </c>
      <c r="X308">
        <v>1E-3</v>
      </c>
      <c r="Y308" s="52" t="s">
        <v>457</v>
      </c>
    </row>
    <row r="309" spans="3:25">
      <c r="F309">
        <v>4</v>
      </c>
      <c r="G309" t="s">
        <v>808</v>
      </c>
      <c r="H309">
        <v>146.44933</v>
      </c>
      <c r="I309">
        <v>3.6999999999999998E-2</v>
      </c>
      <c r="J309" s="52" t="s">
        <v>491</v>
      </c>
      <c r="T309">
        <v>2</v>
      </c>
      <c r="U309">
        <v>1</v>
      </c>
      <c r="V309" t="s">
        <v>809</v>
      </c>
      <c r="W309">
        <v>2.7112099999999999</v>
      </c>
      <c r="X309">
        <v>8.9999999999999993E-3</v>
      </c>
      <c r="Y309" s="52" t="s">
        <v>467</v>
      </c>
    </row>
    <row r="310" spans="3:25">
      <c r="E310">
        <v>2</v>
      </c>
    </row>
    <row r="312" spans="3:25">
      <c r="T312">
        <v>3</v>
      </c>
      <c r="U312">
        <v>1</v>
      </c>
      <c r="V312" t="s">
        <v>810</v>
      </c>
      <c r="W312">
        <v>3.7042199999999998</v>
      </c>
      <c r="X312">
        <v>0</v>
      </c>
      <c r="Y312" s="52" t="s">
        <v>457</v>
      </c>
    </row>
    <row r="313" spans="3:25">
      <c r="E313">
        <v>3</v>
      </c>
    </row>
    <row r="315" spans="3:25">
      <c r="T315">
        <v>4</v>
      </c>
      <c r="U315">
        <v>1</v>
      </c>
      <c r="V315" t="s">
        <v>811</v>
      </c>
      <c r="W315">
        <v>3.4741399999999998</v>
      </c>
      <c r="X315">
        <v>1E-3</v>
      </c>
      <c r="Y315" s="52" t="s">
        <v>457</v>
      </c>
    </row>
    <row r="316" spans="3:25">
      <c r="E316">
        <v>4</v>
      </c>
      <c r="F316">
        <v>1</v>
      </c>
      <c r="G316" t="s">
        <v>812</v>
      </c>
      <c r="H316">
        <v>146.44933</v>
      </c>
      <c r="I316">
        <v>3.6999999999999998E-2</v>
      </c>
      <c r="J316" s="52" t="s">
        <v>491</v>
      </c>
    </row>
    <row r="317" spans="3:25">
      <c r="Q317" s="51" t="s">
        <v>232</v>
      </c>
      <c r="R317" t="s">
        <v>448</v>
      </c>
    </row>
    <row r="318" spans="3:25">
      <c r="R318" t="s">
        <v>644</v>
      </c>
    </row>
    <row r="319" spans="3:25">
      <c r="C319" t="s">
        <v>9</v>
      </c>
      <c r="D319" t="s">
        <v>455</v>
      </c>
      <c r="E319">
        <v>1</v>
      </c>
      <c r="F319">
        <v>2</v>
      </c>
      <c r="G319" t="s">
        <v>813</v>
      </c>
      <c r="H319">
        <v>1.9312800000000001</v>
      </c>
      <c r="I319">
        <v>0</v>
      </c>
      <c r="J319" s="52" t="s">
        <v>457</v>
      </c>
      <c r="S319" t="s">
        <v>450</v>
      </c>
      <c r="T319" t="s">
        <v>451</v>
      </c>
      <c r="U319" t="s">
        <v>452</v>
      </c>
      <c r="V319" t="s">
        <v>453</v>
      </c>
      <c r="W319" t="s">
        <v>454</v>
      </c>
    </row>
    <row r="320" spans="3:25">
      <c r="F320">
        <v>3</v>
      </c>
      <c r="G320" t="s">
        <v>814</v>
      </c>
      <c r="H320">
        <v>2.5286400000000002</v>
      </c>
      <c r="I320">
        <v>0</v>
      </c>
      <c r="J320" s="52" t="s">
        <v>457</v>
      </c>
    </row>
    <row r="321" spans="3:25">
      <c r="F321">
        <v>4</v>
      </c>
      <c r="G321" t="s">
        <v>815</v>
      </c>
      <c r="H321">
        <v>2.3083200000000001</v>
      </c>
      <c r="I321">
        <v>0</v>
      </c>
      <c r="J321" s="52" t="s">
        <v>457</v>
      </c>
      <c r="R321" t="s">
        <v>455</v>
      </c>
      <c r="S321">
        <v>1</v>
      </c>
      <c r="T321">
        <v>2</v>
      </c>
      <c r="U321" t="s">
        <v>816</v>
      </c>
      <c r="V321">
        <v>5.0126799999999996</v>
      </c>
      <c r="W321">
        <v>0</v>
      </c>
      <c r="X321" s="52" t="s">
        <v>457</v>
      </c>
    </row>
    <row r="322" spans="3:25">
      <c r="E322">
        <v>2</v>
      </c>
      <c r="F322">
        <v>1</v>
      </c>
      <c r="G322" t="s">
        <v>817</v>
      </c>
      <c r="H322">
        <v>1.9312800000000001</v>
      </c>
      <c r="I322">
        <v>0</v>
      </c>
      <c r="J322" s="52" t="s">
        <v>457</v>
      </c>
      <c r="T322">
        <v>3</v>
      </c>
      <c r="U322" t="s">
        <v>818</v>
      </c>
      <c r="V322">
        <v>6.8311299999999999</v>
      </c>
      <c r="W322">
        <v>8.0000000000000002E-3</v>
      </c>
      <c r="X322" s="52" t="s">
        <v>467</v>
      </c>
    </row>
    <row r="323" spans="3:25">
      <c r="F323">
        <v>3</v>
      </c>
      <c r="G323" t="s">
        <v>819</v>
      </c>
      <c r="H323">
        <v>2.4209800000000001</v>
      </c>
      <c r="I323">
        <v>1E-3</v>
      </c>
      <c r="J323" s="52" t="s">
        <v>457</v>
      </c>
      <c r="T323">
        <v>4</v>
      </c>
      <c r="U323" t="s">
        <v>820</v>
      </c>
      <c r="V323">
        <v>6.8311299999999999</v>
      </c>
      <c r="W323">
        <v>5.0000000000000001E-3</v>
      </c>
      <c r="X323" s="52" t="s">
        <v>467</v>
      </c>
    </row>
    <row r="324" spans="3:25">
      <c r="F324">
        <v>4</v>
      </c>
      <c r="G324" t="s">
        <v>821</v>
      </c>
      <c r="H324">
        <v>2.1898599999999999</v>
      </c>
      <c r="I324">
        <v>1E-3</v>
      </c>
      <c r="J324" s="52" t="s">
        <v>457</v>
      </c>
      <c r="S324">
        <v>2</v>
      </c>
      <c r="T324">
        <v>1</v>
      </c>
      <c r="U324" t="s">
        <v>822</v>
      </c>
      <c r="V324">
        <v>5.0126799999999996</v>
      </c>
      <c r="W324">
        <v>0</v>
      </c>
      <c r="X324" s="52" t="s">
        <v>457</v>
      </c>
    </row>
    <row r="325" spans="3:25">
      <c r="E325">
        <v>3</v>
      </c>
      <c r="F325">
        <v>1</v>
      </c>
      <c r="G325" t="s">
        <v>823</v>
      </c>
      <c r="H325">
        <v>2.5286400000000002</v>
      </c>
      <c r="I325">
        <v>0</v>
      </c>
      <c r="J325" s="52" t="s">
        <v>457</v>
      </c>
    </row>
    <row r="326" spans="3:25">
      <c r="F326">
        <v>2</v>
      </c>
      <c r="G326" t="s">
        <v>824</v>
      </c>
      <c r="H326">
        <v>2.4209800000000001</v>
      </c>
      <c r="I326">
        <v>1E-3</v>
      </c>
      <c r="J326" s="52" t="s">
        <v>457</v>
      </c>
    </row>
    <row r="327" spans="3:25">
      <c r="S327">
        <v>3</v>
      </c>
      <c r="T327">
        <v>1</v>
      </c>
      <c r="U327" t="s">
        <v>825</v>
      </c>
      <c r="V327">
        <v>6.8311299999999999</v>
      </c>
      <c r="W327">
        <v>8.0000000000000002E-3</v>
      </c>
      <c r="X327" s="52" t="s">
        <v>467</v>
      </c>
    </row>
    <row r="328" spans="3:25">
      <c r="E328">
        <v>4</v>
      </c>
      <c r="F328">
        <v>1</v>
      </c>
      <c r="G328" t="s">
        <v>826</v>
      </c>
      <c r="H328">
        <v>2.3083200000000001</v>
      </c>
      <c r="I328">
        <v>0</v>
      </c>
      <c r="J328" s="52" t="s">
        <v>457</v>
      </c>
    </row>
    <row r="329" spans="3:25">
      <c r="F329">
        <v>2</v>
      </c>
      <c r="G329" t="s">
        <v>827</v>
      </c>
      <c r="H329">
        <v>2.1898599999999999</v>
      </c>
      <c r="I329">
        <v>1E-3</v>
      </c>
      <c r="J329" s="52" t="s">
        <v>457</v>
      </c>
    </row>
    <row r="330" spans="3:25">
      <c r="S330">
        <v>4</v>
      </c>
      <c r="T330">
        <v>1</v>
      </c>
      <c r="U330" t="s">
        <v>828</v>
      </c>
      <c r="V330">
        <v>6.8311299999999999</v>
      </c>
      <c r="W330">
        <v>5.0000000000000001E-3</v>
      </c>
      <c r="X330" s="52" t="s">
        <v>467</v>
      </c>
    </row>
    <row r="331" spans="3:25">
      <c r="C331" t="s">
        <v>10</v>
      </c>
      <c r="D331" t="s">
        <v>455</v>
      </c>
      <c r="E331">
        <v>1</v>
      </c>
    </row>
    <row r="332" spans="3:25">
      <c r="F332">
        <v>3</v>
      </c>
      <c r="G332" t="s">
        <v>829</v>
      </c>
      <c r="H332">
        <v>20.884160000000001</v>
      </c>
      <c r="I332">
        <v>8.9999999999999993E-3</v>
      </c>
      <c r="J332" s="52" t="s">
        <v>467</v>
      </c>
      <c r="Q332" s="51" t="s">
        <v>323</v>
      </c>
      <c r="R332" t="s">
        <v>448</v>
      </c>
    </row>
    <row r="333" spans="3:25">
      <c r="R333" t="s">
        <v>449</v>
      </c>
      <c r="T333" t="s">
        <v>450</v>
      </c>
      <c r="U333" t="s">
        <v>451</v>
      </c>
      <c r="V333" t="s">
        <v>452</v>
      </c>
      <c r="W333" t="s">
        <v>453</v>
      </c>
      <c r="X333" t="s">
        <v>454</v>
      </c>
    </row>
    <row r="334" spans="3:25">
      <c r="E334">
        <v>2</v>
      </c>
    </row>
    <row r="335" spans="3:25">
      <c r="F335">
        <v>3</v>
      </c>
      <c r="G335" t="s">
        <v>830</v>
      </c>
      <c r="H335">
        <v>19.995059999999999</v>
      </c>
      <c r="I335">
        <v>2E-3</v>
      </c>
      <c r="J335" s="52" t="s">
        <v>467</v>
      </c>
      <c r="R335" t="s">
        <v>16</v>
      </c>
      <c r="S335" t="s">
        <v>455</v>
      </c>
      <c r="T335">
        <v>1</v>
      </c>
      <c r="U335">
        <v>2</v>
      </c>
      <c r="V335">
        <v>4.1874000000000002</v>
      </c>
      <c r="W335">
        <v>2.3401700000000001</v>
      </c>
      <c r="X335">
        <v>0.08</v>
      </c>
      <c r="Y335" s="52" t="s">
        <v>491</v>
      </c>
    </row>
    <row r="336" spans="3:25">
      <c r="U336">
        <v>3</v>
      </c>
      <c r="V336" t="s">
        <v>831</v>
      </c>
      <c r="W336">
        <v>3.2044100000000002</v>
      </c>
      <c r="X336">
        <v>0</v>
      </c>
      <c r="Y336" s="52" t="s">
        <v>457</v>
      </c>
    </row>
    <row r="337" spans="3:25">
      <c r="E337">
        <v>3</v>
      </c>
      <c r="F337">
        <v>1</v>
      </c>
      <c r="G337" t="s">
        <v>832</v>
      </c>
      <c r="H337">
        <v>20.884160000000001</v>
      </c>
      <c r="I337">
        <v>8.9999999999999993E-3</v>
      </c>
      <c r="J337" s="52" t="s">
        <v>467</v>
      </c>
      <c r="U337">
        <v>4</v>
      </c>
      <c r="V337" t="s">
        <v>833</v>
      </c>
      <c r="W337">
        <v>3.2044100000000002</v>
      </c>
      <c r="X337">
        <v>2E-3</v>
      </c>
      <c r="Y337" s="52" t="s">
        <v>467</v>
      </c>
    </row>
    <row r="338" spans="3:25">
      <c r="F338">
        <v>2</v>
      </c>
      <c r="G338" t="s">
        <v>834</v>
      </c>
      <c r="H338">
        <v>19.995059999999999</v>
      </c>
      <c r="I338">
        <v>2E-3</v>
      </c>
      <c r="J338" s="52" t="s">
        <v>467</v>
      </c>
      <c r="T338">
        <v>2</v>
      </c>
      <c r="U338">
        <v>1</v>
      </c>
      <c r="V338">
        <v>-4.1874000000000002</v>
      </c>
      <c r="W338">
        <v>2.3401700000000001</v>
      </c>
      <c r="X338">
        <v>0.08</v>
      </c>
      <c r="Y338" s="52" t="s">
        <v>491</v>
      </c>
    </row>
    <row r="339" spans="3:25">
      <c r="F339">
        <v>4</v>
      </c>
      <c r="G339" t="s">
        <v>835</v>
      </c>
      <c r="H339">
        <v>22.557469999999999</v>
      </c>
      <c r="I339">
        <v>7.0000000000000001E-3</v>
      </c>
      <c r="J339" s="52" t="s">
        <v>467</v>
      </c>
      <c r="U339">
        <v>3</v>
      </c>
      <c r="V339" t="s">
        <v>836</v>
      </c>
      <c r="W339">
        <v>3.3437899999999998</v>
      </c>
      <c r="X339">
        <v>1.7000000000000001E-2</v>
      </c>
      <c r="Y339" s="52" t="s">
        <v>491</v>
      </c>
    </row>
    <row r="340" spans="3:25">
      <c r="E340">
        <v>4</v>
      </c>
    </row>
    <row r="341" spans="3:25">
      <c r="T341">
        <v>3</v>
      </c>
      <c r="U341">
        <v>1</v>
      </c>
      <c r="V341" t="s">
        <v>837</v>
      </c>
      <c r="W341">
        <v>3.2044100000000002</v>
      </c>
      <c r="X341">
        <v>0</v>
      </c>
      <c r="Y341" s="52" t="s">
        <v>457</v>
      </c>
    </row>
    <row r="342" spans="3:25">
      <c r="F342">
        <v>3</v>
      </c>
      <c r="G342" t="s">
        <v>838</v>
      </c>
      <c r="H342">
        <v>22.557469999999999</v>
      </c>
      <c r="I342">
        <v>7.0000000000000001E-3</v>
      </c>
      <c r="J342" s="52" t="s">
        <v>467</v>
      </c>
      <c r="U342">
        <v>2</v>
      </c>
      <c r="V342" t="s">
        <v>839</v>
      </c>
      <c r="W342">
        <v>3.3437899999999998</v>
      </c>
      <c r="X342">
        <v>1.7000000000000001E-2</v>
      </c>
      <c r="Y342" s="52" t="s">
        <v>491</v>
      </c>
    </row>
    <row r="343" spans="3:25">
      <c r="C343" t="s">
        <v>11</v>
      </c>
      <c r="D343" t="s">
        <v>455</v>
      </c>
      <c r="E343">
        <v>1</v>
      </c>
    </row>
    <row r="344" spans="3:25">
      <c r="F344">
        <v>3</v>
      </c>
      <c r="G344" t="s">
        <v>840</v>
      </c>
      <c r="H344">
        <v>33.103439999999999</v>
      </c>
      <c r="I344">
        <v>0</v>
      </c>
      <c r="J344" s="52" t="s">
        <v>457</v>
      </c>
      <c r="T344">
        <v>4</v>
      </c>
      <c r="U344">
        <v>1</v>
      </c>
      <c r="V344" t="s">
        <v>841</v>
      </c>
      <c r="W344">
        <v>3.2044100000000002</v>
      </c>
      <c r="X344">
        <v>2E-3</v>
      </c>
      <c r="Y344" s="52" t="s">
        <v>467</v>
      </c>
    </row>
    <row r="345" spans="3:25">
      <c r="F345">
        <v>4</v>
      </c>
      <c r="G345" t="s">
        <v>842</v>
      </c>
      <c r="H345">
        <v>30.219169999999998</v>
      </c>
      <c r="I345">
        <v>3.0000000000000001E-3</v>
      </c>
      <c r="J345" s="52" t="s">
        <v>467</v>
      </c>
    </row>
    <row r="346" spans="3:25">
      <c r="E346">
        <v>2</v>
      </c>
    </row>
    <row r="347" spans="3:25">
      <c r="F347">
        <v>3</v>
      </c>
      <c r="G347" t="s">
        <v>843</v>
      </c>
      <c r="H347">
        <v>31.694130000000001</v>
      </c>
      <c r="I347">
        <v>1E-3</v>
      </c>
      <c r="J347" s="52" t="s">
        <v>457</v>
      </c>
      <c r="R347" t="s">
        <v>17</v>
      </c>
      <c r="S347" t="s">
        <v>455</v>
      </c>
      <c r="T347">
        <v>1</v>
      </c>
    </row>
    <row r="348" spans="3:25">
      <c r="F348">
        <v>4</v>
      </c>
      <c r="G348" t="s">
        <v>844</v>
      </c>
      <c r="H348">
        <v>28.668420000000001</v>
      </c>
      <c r="I348">
        <v>1.6E-2</v>
      </c>
      <c r="J348" s="52" t="s">
        <v>491</v>
      </c>
      <c r="U348">
        <v>3</v>
      </c>
      <c r="V348" t="s">
        <v>845</v>
      </c>
      <c r="W348">
        <v>1.1116600000000001</v>
      </c>
      <c r="X348">
        <v>1E-3</v>
      </c>
      <c r="Y348" s="52" t="s">
        <v>457</v>
      </c>
    </row>
    <row r="349" spans="3:25">
      <c r="E349">
        <v>3</v>
      </c>
      <c r="F349">
        <v>1</v>
      </c>
      <c r="G349" t="s">
        <v>846</v>
      </c>
      <c r="H349">
        <v>33.103439999999999</v>
      </c>
      <c r="I349">
        <v>0</v>
      </c>
      <c r="J349" s="52" t="s">
        <v>457</v>
      </c>
    </row>
    <row r="350" spans="3:25">
      <c r="F350">
        <v>2</v>
      </c>
      <c r="G350" t="s">
        <v>847</v>
      </c>
      <c r="H350">
        <v>31.694130000000001</v>
      </c>
      <c r="I350">
        <v>1E-3</v>
      </c>
      <c r="J350" s="52" t="s">
        <v>457</v>
      </c>
      <c r="T350">
        <v>2</v>
      </c>
    </row>
    <row r="351" spans="3:25">
      <c r="U351">
        <v>3</v>
      </c>
      <c r="V351" t="s">
        <v>848</v>
      </c>
      <c r="W351">
        <v>1.16001</v>
      </c>
      <c r="X351">
        <v>0</v>
      </c>
      <c r="Y351" s="52" t="s">
        <v>457</v>
      </c>
    </row>
    <row r="352" spans="3:25">
      <c r="E352">
        <v>4</v>
      </c>
      <c r="F352">
        <v>1</v>
      </c>
      <c r="G352" t="s">
        <v>849</v>
      </c>
      <c r="H352">
        <v>30.219169999999998</v>
      </c>
      <c r="I352">
        <v>3.0000000000000001E-3</v>
      </c>
      <c r="J352" s="52" t="s">
        <v>467</v>
      </c>
    </row>
    <row r="353" spans="3:25">
      <c r="F353">
        <v>2</v>
      </c>
      <c r="G353" t="s">
        <v>850</v>
      </c>
      <c r="H353">
        <v>28.668420000000001</v>
      </c>
      <c r="I353">
        <v>1.6E-2</v>
      </c>
      <c r="J353" s="52" t="s">
        <v>491</v>
      </c>
      <c r="T353">
        <v>3</v>
      </c>
      <c r="U353">
        <v>1</v>
      </c>
      <c r="V353" t="s">
        <v>851</v>
      </c>
      <c r="W353">
        <v>1.1116600000000001</v>
      </c>
      <c r="X353">
        <v>1E-3</v>
      </c>
      <c r="Y353" s="52" t="s">
        <v>457</v>
      </c>
    </row>
    <row r="354" spans="3:25">
      <c r="U354">
        <v>2</v>
      </c>
      <c r="V354" t="s">
        <v>852</v>
      </c>
      <c r="W354">
        <v>1.16001</v>
      </c>
      <c r="X354">
        <v>0</v>
      </c>
      <c r="Y354" s="52" t="s">
        <v>457</v>
      </c>
    </row>
    <row r="355" spans="3:25">
      <c r="C355" t="s">
        <v>12</v>
      </c>
      <c r="D355" t="s">
        <v>455</v>
      </c>
      <c r="E355">
        <v>1</v>
      </c>
      <c r="F355">
        <v>2</v>
      </c>
      <c r="G355" t="s">
        <v>853</v>
      </c>
      <c r="H355">
        <v>0.94740999999999997</v>
      </c>
      <c r="I355">
        <v>0</v>
      </c>
      <c r="J355" s="52" t="s">
        <v>457</v>
      </c>
      <c r="U355">
        <v>4</v>
      </c>
      <c r="V355" t="s">
        <v>854</v>
      </c>
      <c r="W355">
        <v>1.3864799999999999</v>
      </c>
      <c r="X355">
        <v>1E-3</v>
      </c>
      <c r="Y355" s="52" t="s">
        <v>457</v>
      </c>
    </row>
    <row r="356" spans="3:25">
      <c r="F356">
        <v>3</v>
      </c>
      <c r="G356" t="s">
        <v>855</v>
      </c>
      <c r="H356">
        <v>1.2404500000000001</v>
      </c>
      <c r="I356">
        <v>0</v>
      </c>
      <c r="J356" s="52" t="s">
        <v>457</v>
      </c>
      <c r="T356">
        <v>4</v>
      </c>
    </row>
    <row r="357" spans="3:25">
      <c r="F357">
        <v>4</v>
      </c>
      <c r="G357" t="s">
        <v>856</v>
      </c>
      <c r="H357">
        <v>1.1323700000000001</v>
      </c>
      <c r="I357">
        <v>0</v>
      </c>
      <c r="J357" s="52" t="s">
        <v>457</v>
      </c>
    </row>
    <row r="358" spans="3:25">
      <c r="E358">
        <v>2</v>
      </c>
      <c r="F358">
        <v>1</v>
      </c>
      <c r="G358" t="s">
        <v>857</v>
      </c>
      <c r="H358">
        <v>0.94740999999999997</v>
      </c>
      <c r="I358">
        <v>0</v>
      </c>
      <c r="J358" s="52" t="s">
        <v>457</v>
      </c>
      <c r="U358">
        <v>3</v>
      </c>
      <c r="V358" t="s">
        <v>858</v>
      </c>
      <c r="W358">
        <v>1.3864799999999999</v>
      </c>
      <c r="X358">
        <v>1E-3</v>
      </c>
      <c r="Y358" s="52" t="s">
        <v>457</v>
      </c>
    </row>
    <row r="359" spans="3:25">
      <c r="R359" t="s">
        <v>18</v>
      </c>
      <c r="S359" t="s">
        <v>455</v>
      </c>
      <c r="T359">
        <v>1</v>
      </c>
      <c r="U359">
        <v>2</v>
      </c>
      <c r="V359" t="s">
        <v>859</v>
      </c>
      <c r="W359">
        <v>1.73671</v>
      </c>
      <c r="X359">
        <v>5.0000000000000001E-3</v>
      </c>
      <c r="Y359" s="52" t="s">
        <v>467</v>
      </c>
    </row>
    <row r="360" spans="3:25">
      <c r="U360">
        <v>3</v>
      </c>
      <c r="V360" t="s">
        <v>860</v>
      </c>
      <c r="W360">
        <v>2.3780800000000002</v>
      </c>
      <c r="X360">
        <v>1E-3</v>
      </c>
      <c r="Y360" s="52" t="s">
        <v>457</v>
      </c>
    </row>
    <row r="361" spans="3:25">
      <c r="E361">
        <v>3</v>
      </c>
      <c r="F361">
        <v>1</v>
      </c>
      <c r="G361" t="s">
        <v>861</v>
      </c>
      <c r="H361">
        <v>1.2404500000000001</v>
      </c>
      <c r="I361">
        <v>0</v>
      </c>
      <c r="J361" s="52" t="s">
        <v>457</v>
      </c>
      <c r="U361">
        <v>4</v>
      </c>
      <c r="V361" t="s">
        <v>862</v>
      </c>
      <c r="W361">
        <v>2.3780800000000002</v>
      </c>
      <c r="X361">
        <v>0</v>
      </c>
      <c r="Y361" s="52" t="s">
        <v>457</v>
      </c>
    </row>
    <row r="362" spans="3:25">
      <c r="T362">
        <v>2</v>
      </c>
      <c r="U362">
        <v>1</v>
      </c>
      <c r="V362" t="s">
        <v>863</v>
      </c>
      <c r="W362">
        <v>1.73671</v>
      </c>
      <c r="X362">
        <v>5.0000000000000001E-3</v>
      </c>
      <c r="Y362" s="52" t="s">
        <v>467</v>
      </c>
    </row>
    <row r="364" spans="3:25">
      <c r="E364">
        <v>4</v>
      </c>
      <c r="F364">
        <v>1</v>
      </c>
      <c r="G364" t="s">
        <v>864</v>
      </c>
      <c r="H364">
        <v>1.1323700000000001</v>
      </c>
      <c r="I364">
        <v>0</v>
      </c>
      <c r="J364" s="52" t="s">
        <v>457</v>
      </c>
      <c r="U364">
        <v>4</v>
      </c>
      <c r="V364" t="s">
        <v>865</v>
      </c>
      <c r="W364">
        <v>2.4815299999999998</v>
      </c>
      <c r="X364">
        <v>8.0000000000000002E-3</v>
      </c>
      <c r="Y364" s="52" t="s">
        <v>467</v>
      </c>
    </row>
    <row r="365" spans="3:25">
      <c r="T365">
        <v>3</v>
      </c>
      <c r="U365">
        <v>1</v>
      </c>
      <c r="V365" t="s">
        <v>866</v>
      </c>
      <c r="W365">
        <v>2.3780800000000002</v>
      </c>
      <c r="X365">
        <v>1E-3</v>
      </c>
      <c r="Y365" s="52" t="s">
        <v>457</v>
      </c>
    </row>
    <row r="367" spans="3:25">
      <c r="C367" t="s">
        <v>13</v>
      </c>
      <c r="D367" t="s">
        <v>455</v>
      </c>
      <c r="E367">
        <v>1</v>
      </c>
      <c r="F367">
        <v>2</v>
      </c>
      <c r="G367" t="s">
        <v>867</v>
      </c>
      <c r="H367">
        <v>0.62994000000000006</v>
      </c>
      <c r="I367">
        <v>2.1999999999999999E-2</v>
      </c>
      <c r="J367" s="52" t="s">
        <v>491</v>
      </c>
    </row>
    <row r="368" spans="3:25">
      <c r="F368">
        <v>3</v>
      </c>
      <c r="G368" t="s">
        <v>868</v>
      </c>
      <c r="H368">
        <v>0.82477999999999996</v>
      </c>
      <c r="I368">
        <v>0</v>
      </c>
      <c r="J368" s="52" t="s">
        <v>457</v>
      </c>
      <c r="T368">
        <v>4</v>
      </c>
      <c r="U368">
        <v>1</v>
      </c>
      <c r="V368" t="s">
        <v>869</v>
      </c>
      <c r="W368">
        <v>2.3780800000000002</v>
      </c>
      <c r="X368">
        <v>0</v>
      </c>
      <c r="Y368" s="52" t="s">
        <v>457</v>
      </c>
    </row>
    <row r="369" spans="2:25">
      <c r="F369">
        <v>4</v>
      </c>
      <c r="G369" t="s">
        <v>870</v>
      </c>
      <c r="H369">
        <v>0.75292000000000003</v>
      </c>
      <c r="I369">
        <v>0</v>
      </c>
      <c r="J369" s="52" t="s">
        <v>457</v>
      </c>
      <c r="U369">
        <v>2</v>
      </c>
      <c r="V369" t="s">
        <v>871</v>
      </c>
      <c r="W369">
        <v>2.4815299999999998</v>
      </c>
      <c r="X369">
        <v>8.0000000000000002E-3</v>
      </c>
      <c r="Y369" s="52" t="s">
        <v>467</v>
      </c>
    </row>
    <row r="370" spans="2:25">
      <c r="E370">
        <v>2</v>
      </c>
      <c r="F370">
        <v>1</v>
      </c>
      <c r="G370" t="s">
        <v>872</v>
      </c>
      <c r="H370">
        <v>0.62994000000000006</v>
      </c>
      <c r="I370">
        <v>2.1999999999999999E-2</v>
      </c>
      <c r="J370" s="52" t="s">
        <v>491</v>
      </c>
    </row>
    <row r="371" spans="2:25">
      <c r="F371">
        <v>3</v>
      </c>
      <c r="G371" t="s">
        <v>873</v>
      </c>
      <c r="H371">
        <v>0.78966999999999998</v>
      </c>
      <c r="I371">
        <v>1E-3</v>
      </c>
      <c r="J371" s="52" t="s">
        <v>457</v>
      </c>
      <c r="Q371" s="51" t="s">
        <v>323</v>
      </c>
      <c r="R371" t="s">
        <v>448</v>
      </c>
    </row>
    <row r="372" spans="2:25">
      <c r="F372">
        <v>4</v>
      </c>
      <c r="G372" t="s">
        <v>874</v>
      </c>
      <c r="H372">
        <v>0.71428000000000003</v>
      </c>
      <c r="I372">
        <v>8.0000000000000002E-3</v>
      </c>
      <c r="J372" s="52" t="s">
        <v>467</v>
      </c>
      <c r="R372" t="s">
        <v>644</v>
      </c>
    </row>
    <row r="373" spans="2:25">
      <c r="E373">
        <v>3</v>
      </c>
      <c r="F373">
        <v>1</v>
      </c>
      <c r="G373" t="s">
        <v>875</v>
      </c>
      <c r="H373">
        <v>0.82477999999999996</v>
      </c>
      <c r="I373">
        <v>0</v>
      </c>
      <c r="J373" s="52" t="s">
        <v>457</v>
      </c>
      <c r="S373" t="s">
        <v>450</v>
      </c>
      <c r="T373" t="s">
        <v>451</v>
      </c>
      <c r="U373" t="s">
        <v>452</v>
      </c>
      <c r="V373" t="s">
        <v>453</v>
      </c>
      <c r="W373" t="s">
        <v>454</v>
      </c>
    </row>
    <row r="374" spans="2:25">
      <c r="F374">
        <v>2</v>
      </c>
      <c r="G374" t="s">
        <v>876</v>
      </c>
      <c r="H374">
        <v>0.78966999999999998</v>
      </c>
      <c r="I374">
        <v>1E-3</v>
      </c>
      <c r="J374" s="52" t="s">
        <v>457</v>
      </c>
    </row>
    <row r="375" spans="2:25">
      <c r="R375" t="s">
        <v>455</v>
      </c>
      <c r="S375">
        <v>1</v>
      </c>
      <c r="T375">
        <v>2</v>
      </c>
      <c r="U375" t="s">
        <v>877</v>
      </c>
      <c r="V375">
        <v>4.8392499999999998</v>
      </c>
      <c r="W375">
        <v>0</v>
      </c>
      <c r="X375" s="52" t="s">
        <v>457</v>
      </c>
    </row>
    <row r="376" spans="2:25">
      <c r="E376">
        <v>4</v>
      </c>
      <c r="F376">
        <v>1</v>
      </c>
      <c r="G376" t="s">
        <v>878</v>
      </c>
      <c r="H376">
        <v>0.75292000000000003</v>
      </c>
      <c r="I376">
        <v>0</v>
      </c>
      <c r="J376" s="52" t="s">
        <v>457</v>
      </c>
      <c r="T376">
        <v>3</v>
      </c>
      <c r="U376" t="s">
        <v>879</v>
      </c>
      <c r="V376">
        <v>6.5947800000000001</v>
      </c>
      <c r="W376">
        <v>1E-3</v>
      </c>
      <c r="X376" s="52" t="s">
        <v>457</v>
      </c>
    </row>
    <row r="377" spans="2:25">
      <c r="F377">
        <v>2</v>
      </c>
      <c r="G377" t="s">
        <v>880</v>
      </c>
      <c r="H377">
        <v>0.71428000000000003</v>
      </c>
      <c r="I377">
        <v>8.0000000000000002E-3</v>
      </c>
      <c r="J377" s="52" t="s">
        <v>467</v>
      </c>
      <c r="T377">
        <v>4</v>
      </c>
      <c r="U377" t="s">
        <v>881</v>
      </c>
      <c r="V377">
        <v>6.5947800000000001</v>
      </c>
      <c r="W377">
        <v>0</v>
      </c>
      <c r="X377" s="52" t="s">
        <v>457</v>
      </c>
    </row>
    <row r="378" spans="2:25">
      <c r="S378">
        <v>2</v>
      </c>
      <c r="T378">
        <v>1</v>
      </c>
      <c r="U378" t="s">
        <v>882</v>
      </c>
      <c r="V378">
        <v>4.8392499999999998</v>
      </c>
      <c r="W378">
        <v>0</v>
      </c>
      <c r="X378" s="52" t="s">
        <v>457</v>
      </c>
    </row>
    <row r="379" spans="2:25">
      <c r="B379" s="51" t="s">
        <v>136</v>
      </c>
      <c r="C379" t="s">
        <v>448</v>
      </c>
    </row>
    <row r="380" spans="2:25">
      <c r="C380" t="s">
        <v>449</v>
      </c>
      <c r="E380" t="s">
        <v>450</v>
      </c>
      <c r="F380" t="s">
        <v>451</v>
      </c>
      <c r="G380" t="s">
        <v>452</v>
      </c>
      <c r="H380" t="s">
        <v>453</v>
      </c>
      <c r="I380" t="s">
        <v>454</v>
      </c>
    </row>
    <row r="381" spans="2:25">
      <c r="S381">
        <v>3</v>
      </c>
      <c r="T381">
        <v>1</v>
      </c>
      <c r="U381" t="s">
        <v>883</v>
      </c>
      <c r="V381">
        <v>6.5947800000000001</v>
      </c>
      <c r="W381">
        <v>1E-3</v>
      </c>
      <c r="X381" s="52" t="s">
        <v>457</v>
      </c>
    </row>
    <row r="382" spans="2:25">
      <c r="C382" t="s">
        <v>14</v>
      </c>
      <c r="D382" t="s">
        <v>455</v>
      </c>
      <c r="E382">
        <v>1</v>
      </c>
      <c r="F382">
        <v>2</v>
      </c>
      <c r="G382" t="s">
        <v>884</v>
      </c>
      <c r="H382">
        <v>0.12512999999999999</v>
      </c>
      <c r="I382">
        <v>0</v>
      </c>
      <c r="J382" s="52" t="s">
        <v>457</v>
      </c>
    </row>
    <row r="383" spans="2:25">
      <c r="F383">
        <v>3</v>
      </c>
      <c r="G383" t="s">
        <v>885</v>
      </c>
      <c r="H383">
        <v>0.15279999999999999</v>
      </c>
      <c r="I383">
        <v>0</v>
      </c>
      <c r="J383" s="52" t="s">
        <v>457</v>
      </c>
    </row>
    <row r="384" spans="2:25">
      <c r="F384">
        <v>4</v>
      </c>
      <c r="G384" t="s">
        <v>886</v>
      </c>
      <c r="H384">
        <v>0.12512999999999999</v>
      </c>
      <c r="I384">
        <v>0</v>
      </c>
      <c r="J384" s="52" t="s">
        <v>457</v>
      </c>
      <c r="S384">
        <v>4</v>
      </c>
      <c r="T384">
        <v>1</v>
      </c>
      <c r="U384" t="s">
        <v>887</v>
      </c>
      <c r="V384">
        <v>6.5947800000000001</v>
      </c>
      <c r="W384">
        <v>0</v>
      </c>
      <c r="X384" s="52" t="s">
        <v>457</v>
      </c>
    </row>
    <row r="385" spans="3:25">
      <c r="E385">
        <v>2</v>
      </c>
      <c r="F385">
        <v>1</v>
      </c>
      <c r="G385" t="s">
        <v>888</v>
      </c>
      <c r="H385">
        <v>0.12512999999999999</v>
      </c>
      <c r="I385">
        <v>0</v>
      </c>
      <c r="J385" s="52" t="s">
        <v>457</v>
      </c>
    </row>
    <row r="386" spans="3:25">
      <c r="F386">
        <v>3</v>
      </c>
      <c r="G386" t="s">
        <v>889</v>
      </c>
      <c r="H386">
        <v>0.1754</v>
      </c>
      <c r="I386">
        <v>0</v>
      </c>
      <c r="J386" s="52" t="s">
        <v>457</v>
      </c>
      <c r="Q386" s="51" t="s">
        <v>233</v>
      </c>
      <c r="R386" t="s">
        <v>448</v>
      </c>
    </row>
    <row r="387" spans="3:25">
      <c r="F387">
        <v>4</v>
      </c>
      <c r="G387" t="s">
        <v>890</v>
      </c>
      <c r="H387">
        <v>0.15190000000000001</v>
      </c>
      <c r="I387">
        <v>0</v>
      </c>
      <c r="J387" s="52" t="s">
        <v>457</v>
      </c>
      <c r="R387" t="s">
        <v>449</v>
      </c>
      <c r="T387" t="s">
        <v>450</v>
      </c>
      <c r="U387" t="s">
        <v>451</v>
      </c>
      <c r="V387" t="s">
        <v>452</v>
      </c>
      <c r="W387" t="s">
        <v>453</v>
      </c>
      <c r="X387" t="s">
        <v>454</v>
      </c>
    </row>
    <row r="388" spans="3:25">
      <c r="E388">
        <v>3</v>
      </c>
      <c r="F388">
        <v>1</v>
      </c>
      <c r="G388" t="s">
        <v>891</v>
      </c>
      <c r="H388">
        <v>0.15279999999999999</v>
      </c>
      <c r="I388">
        <v>0</v>
      </c>
      <c r="J388" s="52" t="s">
        <v>457</v>
      </c>
    </row>
    <row r="389" spans="3:25">
      <c r="F389">
        <v>2</v>
      </c>
      <c r="G389" t="s">
        <v>892</v>
      </c>
      <c r="H389">
        <v>0.1754</v>
      </c>
      <c r="I389">
        <v>0</v>
      </c>
      <c r="J389" s="52" t="s">
        <v>457</v>
      </c>
      <c r="R389" t="s">
        <v>16</v>
      </c>
      <c r="S389" t="s">
        <v>455</v>
      </c>
      <c r="T389">
        <v>1</v>
      </c>
    </row>
    <row r="390" spans="3:25">
      <c r="U390">
        <v>3</v>
      </c>
      <c r="V390" t="s">
        <v>893</v>
      </c>
      <c r="W390">
        <v>3.2594099999999999</v>
      </c>
      <c r="X390">
        <v>2E-3</v>
      </c>
      <c r="Y390" s="52" t="s">
        <v>467</v>
      </c>
    </row>
    <row r="391" spans="3:25">
      <c r="E391">
        <v>4</v>
      </c>
      <c r="F391">
        <v>1</v>
      </c>
      <c r="G391" t="s">
        <v>894</v>
      </c>
      <c r="H391">
        <v>0.12512999999999999</v>
      </c>
      <c r="I391">
        <v>0</v>
      </c>
      <c r="J391" s="52" t="s">
        <v>457</v>
      </c>
      <c r="U391">
        <v>4</v>
      </c>
      <c r="V391" t="s">
        <v>895</v>
      </c>
      <c r="W391">
        <v>3.9173200000000001</v>
      </c>
      <c r="X391">
        <v>8.0000000000000002E-3</v>
      </c>
      <c r="Y391" s="52" t="s">
        <v>467</v>
      </c>
    </row>
    <row r="392" spans="3:25">
      <c r="F392">
        <v>2</v>
      </c>
      <c r="G392" t="s">
        <v>896</v>
      </c>
      <c r="H392">
        <v>0.15190000000000001</v>
      </c>
      <c r="I392">
        <v>0</v>
      </c>
      <c r="J392" s="52" t="s">
        <v>457</v>
      </c>
      <c r="T392">
        <v>2</v>
      </c>
    </row>
    <row r="393" spans="3:25">
      <c r="U393">
        <v>3</v>
      </c>
      <c r="V393" t="s">
        <v>897</v>
      </c>
      <c r="W393">
        <v>3.4844599999999999</v>
      </c>
      <c r="X393">
        <v>0.01</v>
      </c>
      <c r="Y393" s="52" t="s">
        <v>467</v>
      </c>
    </row>
    <row r="394" spans="3:25">
      <c r="C394" t="s">
        <v>15</v>
      </c>
      <c r="D394" t="s">
        <v>455</v>
      </c>
      <c r="E394">
        <v>1</v>
      </c>
      <c r="U394">
        <v>4</v>
      </c>
      <c r="V394" t="s">
        <v>898</v>
      </c>
      <c r="W394">
        <v>4.1064699999999998</v>
      </c>
      <c r="X394">
        <v>0.03</v>
      </c>
      <c r="Y394" s="52" t="s">
        <v>491</v>
      </c>
    </row>
    <row r="395" spans="3:25">
      <c r="T395">
        <v>3</v>
      </c>
      <c r="U395">
        <v>1</v>
      </c>
      <c r="V395" t="s">
        <v>899</v>
      </c>
      <c r="W395">
        <v>3.2594099999999999</v>
      </c>
      <c r="X395">
        <v>2E-3</v>
      </c>
      <c r="Y395" s="52" t="s">
        <v>467</v>
      </c>
    </row>
    <row r="396" spans="3:25">
      <c r="U396">
        <v>2</v>
      </c>
      <c r="V396" t="s">
        <v>900</v>
      </c>
      <c r="W396">
        <v>3.4844599999999999</v>
      </c>
      <c r="X396">
        <v>0.01</v>
      </c>
      <c r="Y396" s="52" t="s">
        <v>467</v>
      </c>
    </row>
    <row r="397" spans="3:25">
      <c r="E397">
        <v>2</v>
      </c>
    </row>
    <row r="398" spans="3:25">
      <c r="T398">
        <v>4</v>
      </c>
      <c r="U398">
        <v>1</v>
      </c>
      <c r="V398" t="s">
        <v>901</v>
      </c>
      <c r="W398">
        <v>3.9173200000000001</v>
      </c>
      <c r="X398">
        <v>8.0000000000000002E-3</v>
      </c>
      <c r="Y398" s="52" t="s">
        <v>467</v>
      </c>
    </row>
    <row r="399" spans="3:25">
      <c r="U399">
        <v>2</v>
      </c>
      <c r="V399" t="s">
        <v>902</v>
      </c>
      <c r="W399">
        <v>4.1064699999999998</v>
      </c>
      <c r="X399">
        <v>0.03</v>
      </c>
      <c r="Y399" s="52" t="s">
        <v>491</v>
      </c>
    </row>
    <row r="400" spans="3:25">
      <c r="E400">
        <v>3</v>
      </c>
    </row>
    <row r="401" spans="2:25">
      <c r="R401" t="s">
        <v>17</v>
      </c>
      <c r="S401" t="s">
        <v>455</v>
      </c>
      <c r="T401">
        <v>1</v>
      </c>
    </row>
    <row r="402" spans="2:25">
      <c r="U402">
        <v>3</v>
      </c>
      <c r="V402" t="s">
        <v>903</v>
      </c>
      <c r="W402">
        <v>1.07925</v>
      </c>
      <c r="X402">
        <v>1E-3</v>
      </c>
      <c r="Y402" s="52" t="s">
        <v>457</v>
      </c>
    </row>
    <row r="403" spans="2:25">
      <c r="E403">
        <v>4</v>
      </c>
    </row>
    <row r="404" spans="2:25">
      <c r="T404">
        <v>2</v>
      </c>
    </row>
    <row r="405" spans="2:25">
      <c r="B405" s="51" t="s">
        <v>232</v>
      </c>
      <c r="C405" t="s">
        <v>448</v>
      </c>
      <c r="U405">
        <v>3</v>
      </c>
      <c r="V405" t="s">
        <v>904</v>
      </c>
      <c r="W405">
        <v>1.15377</v>
      </c>
      <c r="X405">
        <v>0</v>
      </c>
      <c r="Y405" s="52" t="s">
        <v>457</v>
      </c>
    </row>
    <row r="406" spans="2:25">
      <c r="C406" t="s">
        <v>449</v>
      </c>
      <c r="E406" t="s">
        <v>450</v>
      </c>
      <c r="F406" t="s">
        <v>451</v>
      </c>
      <c r="G406" t="s">
        <v>452</v>
      </c>
      <c r="H406" t="s">
        <v>453</v>
      </c>
      <c r="I406" t="s">
        <v>454</v>
      </c>
    </row>
    <row r="407" spans="2:25">
      <c r="T407">
        <v>3</v>
      </c>
      <c r="U407">
        <v>1</v>
      </c>
      <c r="V407" t="s">
        <v>905</v>
      </c>
      <c r="W407">
        <v>1.07925</v>
      </c>
      <c r="X407">
        <v>1E-3</v>
      </c>
      <c r="Y407" s="52" t="s">
        <v>457</v>
      </c>
    </row>
    <row r="408" spans="2:25">
      <c r="C408" t="s">
        <v>2</v>
      </c>
      <c r="D408" t="s">
        <v>455</v>
      </c>
      <c r="E408">
        <v>1</v>
      </c>
      <c r="U408">
        <v>2</v>
      </c>
      <c r="V408" t="s">
        <v>906</v>
      </c>
      <c r="W408">
        <v>1.15377</v>
      </c>
      <c r="X408">
        <v>0</v>
      </c>
      <c r="Y408" s="52" t="s">
        <v>457</v>
      </c>
    </row>
    <row r="409" spans="2:25">
      <c r="F409">
        <v>3</v>
      </c>
      <c r="G409" t="s">
        <v>907</v>
      </c>
      <c r="H409">
        <v>0.96286000000000005</v>
      </c>
      <c r="I409">
        <v>3.0000000000000001E-3</v>
      </c>
      <c r="J409" s="52" t="s">
        <v>467</v>
      </c>
      <c r="U409">
        <v>4</v>
      </c>
      <c r="V409" t="s">
        <v>908</v>
      </c>
      <c r="W409">
        <v>1.4390000000000001</v>
      </c>
      <c r="X409">
        <v>4.0000000000000001E-3</v>
      </c>
      <c r="Y409" s="52" t="s">
        <v>467</v>
      </c>
    </row>
    <row r="410" spans="2:25">
      <c r="F410">
        <v>4</v>
      </c>
      <c r="G410" t="s">
        <v>909</v>
      </c>
      <c r="H410">
        <v>0.87895999999999996</v>
      </c>
      <c r="I410">
        <v>1E-3</v>
      </c>
      <c r="J410" s="52" t="s">
        <v>457</v>
      </c>
      <c r="T410">
        <v>4</v>
      </c>
    </row>
    <row r="411" spans="2:25">
      <c r="E411">
        <v>2</v>
      </c>
    </row>
    <row r="412" spans="2:25">
      <c r="F412">
        <v>3</v>
      </c>
      <c r="G412" t="s">
        <v>910</v>
      </c>
      <c r="H412">
        <v>0.93964999999999999</v>
      </c>
      <c r="I412">
        <v>3.0000000000000001E-3</v>
      </c>
      <c r="J412" s="52" t="s">
        <v>467</v>
      </c>
      <c r="U412">
        <v>3</v>
      </c>
      <c r="V412" t="s">
        <v>911</v>
      </c>
      <c r="W412">
        <v>1.4390000000000001</v>
      </c>
      <c r="X412">
        <v>4.0000000000000001E-3</v>
      </c>
      <c r="Y412" s="52" t="s">
        <v>467</v>
      </c>
    </row>
    <row r="413" spans="2:25">
      <c r="F413">
        <v>4</v>
      </c>
      <c r="G413" t="s">
        <v>912</v>
      </c>
      <c r="H413">
        <v>0.85348000000000002</v>
      </c>
      <c r="I413">
        <v>1E-3</v>
      </c>
      <c r="J413" s="52" t="s">
        <v>457</v>
      </c>
    </row>
    <row r="414" spans="2:25">
      <c r="E414">
        <v>3</v>
      </c>
      <c r="F414">
        <v>1</v>
      </c>
      <c r="G414" t="s">
        <v>913</v>
      </c>
      <c r="H414">
        <v>0.96286000000000005</v>
      </c>
      <c r="I414">
        <v>3.0000000000000001E-3</v>
      </c>
      <c r="J414" s="52" t="s">
        <v>467</v>
      </c>
      <c r="Q414" s="51" t="s">
        <v>233</v>
      </c>
      <c r="R414" t="s">
        <v>448</v>
      </c>
    </row>
    <row r="415" spans="2:25">
      <c r="F415">
        <v>2</v>
      </c>
      <c r="G415" t="s">
        <v>914</v>
      </c>
      <c r="H415">
        <v>0.93964999999999999</v>
      </c>
      <c r="I415">
        <v>3.0000000000000001E-3</v>
      </c>
      <c r="J415" s="52" t="s">
        <v>467</v>
      </c>
      <c r="R415" t="s">
        <v>644</v>
      </c>
    </row>
    <row r="416" spans="2:25">
      <c r="S416" t="s">
        <v>450</v>
      </c>
      <c r="T416" t="s">
        <v>451</v>
      </c>
      <c r="U416" t="s">
        <v>452</v>
      </c>
      <c r="V416" t="s">
        <v>453</v>
      </c>
      <c r="W416" t="s">
        <v>454</v>
      </c>
    </row>
    <row r="417" spans="2:24">
      <c r="E417">
        <v>4</v>
      </c>
      <c r="F417">
        <v>1</v>
      </c>
      <c r="G417" t="s">
        <v>915</v>
      </c>
      <c r="H417">
        <v>0.87895999999999996</v>
      </c>
      <c r="I417">
        <v>1E-3</v>
      </c>
      <c r="J417" s="52" t="s">
        <v>457</v>
      </c>
    </row>
    <row r="418" spans="2:24">
      <c r="F418">
        <v>2</v>
      </c>
      <c r="G418" t="s">
        <v>916</v>
      </c>
      <c r="H418">
        <v>0.85348000000000002</v>
      </c>
      <c r="I418">
        <v>1E-3</v>
      </c>
      <c r="J418" s="52" t="s">
        <v>457</v>
      </c>
      <c r="R418" t="s">
        <v>455</v>
      </c>
      <c r="S418">
        <v>1</v>
      </c>
      <c r="T418">
        <v>2</v>
      </c>
      <c r="U418" t="s">
        <v>917</v>
      </c>
      <c r="V418">
        <v>5.0588300000000004</v>
      </c>
      <c r="W418">
        <v>0</v>
      </c>
      <c r="X418" s="52" t="s">
        <v>457</v>
      </c>
    </row>
    <row r="419" spans="2:24">
      <c r="T419">
        <v>3</v>
      </c>
      <c r="U419" t="s">
        <v>918</v>
      </c>
      <c r="V419">
        <v>6.8588399999999998</v>
      </c>
      <c r="W419">
        <v>0</v>
      </c>
      <c r="X419" s="52" t="s">
        <v>457</v>
      </c>
    </row>
    <row r="420" spans="2:24">
      <c r="C420" t="s">
        <v>465</v>
      </c>
      <c r="D420" t="s">
        <v>455</v>
      </c>
      <c r="E420">
        <v>1</v>
      </c>
      <c r="T420">
        <v>4</v>
      </c>
      <c r="U420" t="s">
        <v>919</v>
      </c>
      <c r="V420">
        <v>6.8588399999999998</v>
      </c>
      <c r="W420">
        <v>0</v>
      </c>
      <c r="X420" s="52" t="s">
        <v>457</v>
      </c>
    </row>
    <row r="421" spans="2:24">
      <c r="F421">
        <v>3</v>
      </c>
      <c r="G421" t="s">
        <v>920</v>
      </c>
      <c r="H421">
        <v>8.6309999999999998E-2</v>
      </c>
      <c r="I421">
        <v>4.0000000000000001E-3</v>
      </c>
      <c r="J421" s="52" t="s">
        <v>467</v>
      </c>
      <c r="S421">
        <v>2</v>
      </c>
      <c r="T421">
        <v>1</v>
      </c>
      <c r="U421" t="s">
        <v>921</v>
      </c>
      <c r="V421">
        <v>5.0588300000000004</v>
      </c>
      <c r="W421">
        <v>0</v>
      </c>
      <c r="X421" s="52" t="s">
        <v>457</v>
      </c>
    </row>
    <row r="422" spans="2:24">
      <c r="F422">
        <v>4</v>
      </c>
      <c r="G422" t="s">
        <v>922</v>
      </c>
      <c r="H422">
        <v>7.8789999999999999E-2</v>
      </c>
      <c r="I422">
        <v>1E-3</v>
      </c>
      <c r="J422" s="52" t="s">
        <v>457</v>
      </c>
    </row>
    <row r="423" spans="2:24">
      <c r="E423">
        <v>2</v>
      </c>
    </row>
    <row r="424" spans="2:24">
      <c r="F424">
        <v>3</v>
      </c>
      <c r="G424" t="s">
        <v>923</v>
      </c>
      <c r="H424">
        <v>8.4229999999999999E-2</v>
      </c>
      <c r="I424">
        <v>2.5999999999999999E-2</v>
      </c>
      <c r="J424" s="52" t="s">
        <v>491</v>
      </c>
      <c r="S424">
        <v>3</v>
      </c>
      <c r="T424">
        <v>1</v>
      </c>
      <c r="U424" t="s">
        <v>924</v>
      </c>
      <c r="V424">
        <v>6.8588399999999998</v>
      </c>
      <c r="W424">
        <v>0</v>
      </c>
      <c r="X424" s="52" t="s">
        <v>457</v>
      </c>
    </row>
    <row r="425" spans="2:24">
      <c r="F425">
        <v>4</v>
      </c>
      <c r="G425" t="s">
        <v>925</v>
      </c>
      <c r="H425">
        <v>7.6499999999999999E-2</v>
      </c>
      <c r="I425">
        <v>8.0000000000000002E-3</v>
      </c>
      <c r="J425" s="52" t="s">
        <v>467</v>
      </c>
    </row>
    <row r="426" spans="2:24">
      <c r="E426">
        <v>3</v>
      </c>
      <c r="F426">
        <v>1</v>
      </c>
      <c r="G426" t="s">
        <v>926</v>
      </c>
      <c r="H426">
        <v>8.6309999999999998E-2</v>
      </c>
      <c r="I426">
        <v>4.0000000000000001E-3</v>
      </c>
      <c r="J426" s="52" t="s">
        <v>467</v>
      </c>
    </row>
    <row r="427" spans="2:24">
      <c r="F427">
        <v>2</v>
      </c>
      <c r="G427" t="s">
        <v>927</v>
      </c>
      <c r="H427">
        <v>8.4229999999999999E-2</v>
      </c>
      <c r="I427">
        <v>2.5999999999999999E-2</v>
      </c>
      <c r="J427" s="52" t="s">
        <v>491</v>
      </c>
      <c r="S427">
        <v>4</v>
      </c>
      <c r="T427">
        <v>1</v>
      </c>
      <c r="U427" t="s">
        <v>928</v>
      </c>
      <c r="V427">
        <v>6.8588399999999998</v>
      </c>
      <c r="W427">
        <v>0</v>
      </c>
      <c r="X427" s="52" t="s">
        <v>457</v>
      </c>
    </row>
    <row r="429" spans="2:24">
      <c r="E429">
        <v>4</v>
      </c>
      <c r="F429">
        <v>1</v>
      </c>
      <c r="G429" t="s">
        <v>929</v>
      </c>
      <c r="H429">
        <v>7.8789999999999999E-2</v>
      </c>
      <c r="I429">
        <v>1E-3</v>
      </c>
      <c r="J429" s="52" t="s">
        <v>457</v>
      </c>
      <c r="Q429" s="51" t="s">
        <v>233</v>
      </c>
      <c r="R429" t="s">
        <v>448</v>
      </c>
    </row>
    <row r="430" spans="2:24">
      <c r="F430">
        <v>2</v>
      </c>
      <c r="G430" t="s">
        <v>930</v>
      </c>
      <c r="H430">
        <v>7.6499999999999999E-2</v>
      </c>
      <c r="I430">
        <v>8.0000000000000002E-3</v>
      </c>
      <c r="J430" s="52" t="s">
        <v>467</v>
      </c>
      <c r="R430" t="s">
        <v>661</v>
      </c>
    </row>
    <row r="431" spans="2:24">
      <c r="S431" t="s">
        <v>450</v>
      </c>
      <c r="T431" t="s">
        <v>451</v>
      </c>
      <c r="U431" t="s">
        <v>452</v>
      </c>
      <c r="V431" t="s">
        <v>453</v>
      </c>
      <c r="W431" t="s">
        <v>454</v>
      </c>
    </row>
    <row r="432" spans="2:24">
      <c r="B432" s="51" t="s">
        <v>232</v>
      </c>
      <c r="C432" t="s">
        <v>448</v>
      </c>
    </row>
    <row r="433" spans="3:25">
      <c r="C433" t="s">
        <v>449</v>
      </c>
      <c r="E433" t="s">
        <v>450</v>
      </c>
      <c r="F433" t="s">
        <v>451</v>
      </c>
      <c r="G433" t="s">
        <v>452</v>
      </c>
      <c r="H433" t="s">
        <v>453</v>
      </c>
      <c r="I433" t="s">
        <v>454</v>
      </c>
      <c r="R433" t="s">
        <v>455</v>
      </c>
      <c r="S433">
        <v>1</v>
      </c>
    </row>
    <row r="435" spans="3:25">
      <c r="C435" t="s">
        <v>4</v>
      </c>
      <c r="D435" t="s">
        <v>455</v>
      </c>
      <c r="E435">
        <v>1</v>
      </c>
      <c r="F435">
        <v>2</v>
      </c>
      <c r="G435" t="s">
        <v>931</v>
      </c>
      <c r="H435">
        <v>72.569670000000002</v>
      </c>
      <c r="I435">
        <v>1E-3</v>
      </c>
      <c r="J435" s="52" t="s">
        <v>457</v>
      </c>
    </row>
    <row r="436" spans="3:25">
      <c r="F436">
        <v>3</v>
      </c>
      <c r="G436" t="s">
        <v>932</v>
      </c>
      <c r="H436">
        <v>95.016009999999994</v>
      </c>
      <c r="I436">
        <v>0</v>
      </c>
      <c r="J436" s="52" t="s">
        <v>457</v>
      </c>
      <c r="S436">
        <v>2</v>
      </c>
    </row>
    <row r="437" spans="3:25">
      <c r="F437">
        <v>4</v>
      </c>
      <c r="G437" t="s">
        <v>933</v>
      </c>
      <c r="H437">
        <v>86.737350000000006</v>
      </c>
      <c r="I437">
        <v>0</v>
      </c>
      <c r="J437" s="52" t="s">
        <v>457</v>
      </c>
    </row>
    <row r="438" spans="3:25">
      <c r="E438">
        <v>2</v>
      </c>
      <c r="F438">
        <v>1</v>
      </c>
      <c r="G438" t="s">
        <v>934</v>
      </c>
      <c r="H438">
        <v>72.569670000000002</v>
      </c>
      <c r="I438">
        <v>1E-3</v>
      </c>
      <c r="J438" s="52" t="s">
        <v>457</v>
      </c>
    </row>
    <row r="439" spans="3:25">
      <c r="S439">
        <v>3</v>
      </c>
    </row>
    <row r="441" spans="3:25">
      <c r="E441">
        <v>3</v>
      </c>
      <c r="F441">
        <v>1</v>
      </c>
      <c r="G441" t="s">
        <v>935</v>
      </c>
      <c r="H441">
        <v>95.016009999999994</v>
      </c>
      <c r="I441">
        <v>0</v>
      </c>
      <c r="J441" s="52" t="s">
        <v>457</v>
      </c>
    </row>
    <row r="442" spans="3:25">
      <c r="S442">
        <v>4</v>
      </c>
    </row>
    <row r="444" spans="3:25">
      <c r="E444">
        <v>4</v>
      </c>
      <c r="F444">
        <v>1</v>
      </c>
      <c r="G444" t="s">
        <v>936</v>
      </c>
      <c r="H444">
        <v>86.737350000000006</v>
      </c>
      <c r="I444">
        <v>0</v>
      </c>
      <c r="J444" s="52" t="s">
        <v>457</v>
      </c>
      <c r="Q444" s="51" t="s">
        <v>0</v>
      </c>
      <c r="R444" t="s">
        <v>448</v>
      </c>
    </row>
    <row r="445" spans="3:25">
      <c r="R445" t="s">
        <v>449</v>
      </c>
      <c r="T445" t="s">
        <v>450</v>
      </c>
      <c r="U445" t="s">
        <v>451</v>
      </c>
      <c r="V445" t="s">
        <v>452</v>
      </c>
      <c r="W445" t="s">
        <v>453</v>
      </c>
      <c r="X445" t="s">
        <v>454</v>
      </c>
    </row>
    <row r="447" spans="3:25">
      <c r="C447" t="s">
        <v>5</v>
      </c>
      <c r="D447" t="s">
        <v>455</v>
      </c>
      <c r="E447">
        <v>1</v>
      </c>
      <c r="F447">
        <v>2</v>
      </c>
      <c r="G447" t="s">
        <v>937</v>
      </c>
      <c r="H447">
        <v>83.894559999999998</v>
      </c>
      <c r="I447">
        <v>2E-3</v>
      </c>
      <c r="J447" s="52" t="s">
        <v>467</v>
      </c>
      <c r="R447" t="s">
        <v>23</v>
      </c>
      <c r="S447" t="s">
        <v>455</v>
      </c>
      <c r="T447">
        <v>1</v>
      </c>
    </row>
    <row r="448" spans="3:25">
      <c r="F448">
        <v>3</v>
      </c>
      <c r="G448" t="s">
        <v>938</v>
      </c>
      <c r="H448">
        <v>109.84377000000001</v>
      </c>
      <c r="I448">
        <v>1.9E-2</v>
      </c>
      <c r="J448" s="52" t="s">
        <v>491</v>
      </c>
      <c r="U448">
        <v>3</v>
      </c>
      <c r="V448" t="s">
        <v>939</v>
      </c>
      <c r="W448">
        <v>5.6000000000000001E-2</v>
      </c>
      <c r="X448">
        <v>0</v>
      </c>
      <c r="Y448" s="52" t="s">
        <v>457</v>
      </c>
    </row>
    <row r="449" spans="3:25">
      <c r="F449">
        <v>4</v>
      </c>
      <c r="G449" t="s">
        <v>940</v>
      </c>
      <c r="H449">
        <v>100.27318</v>
      </c>
      <c r="I449">
        <v>6.0000000000000001E-3</v>
      </c>
      <c r="J449" s="52" t="s">
        <v>467</v>
      </c>
      <c r="U449">
        <v>4</v>
      </c>
      <c r="V449" t="s">
        <v>941</v>
      </c>
      <c r="W449">
        <v>5.6000000000000001E-2</v>
      </c>
      <c r="X449">
        <v>0</v>
      </c>
      <c r="Y449" s="52" t="s">
        <v>457</v>
      </c>
    </row>
    <row r="450" spans="3:25">
      <c r="E450">
        <v>2</v>
      </c>
      <c r="F450">
        <v>1</v>
      </c>
      <c r="G450" t="s">
        <v>942</v>
      </c>
      <c r="H450">
        <v>83.894559999999998</v>
      </c>
      <c r="I450">
        <v>2E-3</v>
      </c>
      <c r="J450" s="52" t="s">
        <v>467</v>
      </c>
      <c r="T450">
        <v>2</v>
      </c>
    </row>
    <row r="451" spans="3:25">
      <c r="U451">
        <v>3</v>
      </c>
      <c r="V451" t="s">
        <v>943</v>
      </c>
      <c r="W451">
        <v>5.7829999999999999E-2</v>
      </c>
      <c r="X451">
        <v>0</v>
      </c>
      <c r="Y451" s="52" t="s">
        <v>457</v>
      </c>
    </row>
    <row r="452" spans="3:25">
      <c r="U452">
        <v>4</v>
      </c>
      <c r="V452" t="s">
        <v>944</v>
      </c>
      <c r="W452">
        <v>5.7829999999999999E-2</v>
      </c>
      <c r="X452">
        <v>0</v>
      </c>
      <c r="Y452" s="52" t="s">
        <v>457</v>
      </c>
    </row>
    <row r="453" spans="3:25">
      <c r="E453">
        <v>3</v>
      </c>
      <c r="F453">
        <v>1</v>
      </c>
      <c r="G453" t="s">
        <v>945</v>
      </c>
      <c r="H453">
        <v>109.84377000000001</v>
      </c>
      <c r="I453">
        <v>1.9E-2</v>
      </c>
      <c r="J453" s="52" t="s">
        <v>491</v>
      </c>
      <c r="T453">
        <v>3</v>
      </c>
      <c r="U453">
        <v>1</v>
      </c>
      <c r="V453" t="s">
        <v>946</v>
      </c>
      <c r="W453">
        <v>5.6000000000000001E-2</v>
      </c>
      <c r="X453">
        <v>0</v>
      </c>
      <c r="Y453" s="52" t="s">
        <v>457</v>
      </c>
    </row>
    <row r="454" spans="3:25">
      <c r="U454">
        <v>2</v>
      </c>
      <c r="V454" t="s">
        <v>947</v>
      </c>
      <c r="W454">
        <v>5.7829999999999999E-2</v>
      </c>
      <c r="X454">
        <v>0</v>
      </c>
      <c r="Y454" s="52" t="s">
        <v>457</v>
      </c>
    </row>
    <row r="456" spans="3:25">
      <c r="E456">
        <v>4</v>
      </c>
      <c r="F456">
        <v>1</v>
      </c>
      <c r="G456" t="s">
        <v>948</v>
      </c>
      <c r="H456">
        <v>100.27318</v>
      </c>
      <c r="I456">
        <v>6.0000000000000001E-3</v>
      </c>
      <c r="J456" s="52" t="s">
        <v>467</v>
      </c>
      <c r="T456">
        <v>4</v>
      </c>
      <c r="U456">
        <v>1</v>
      </c>
      <c r="V456" t="s">
        <v>949</v>
      </c>
      <c r="W456">
        <v>5.6000000000000001E-2</v>
      </c>
      <c r="X456">
        <v>0</v>
      </c>
      <c r="Y456" s="52" t="s">
        <v>457</v>
      </c>
    </row>
    <row r="457" spans="3:25">
      <c r="U457">
        <v>2</v>
      </c>
      <c r="V457" t="s">
        <v>950</v>
      </c>
      <c r="W457">
        <v>5.7829999999999999E-2</v>
      </c>
      <c r="X457">
        <v>0</v>
      </c>
      <c r="Y457" s="52" t="s">
        <v>457</v>
      </c>
    </row>
    <row r="459" spans="3:25">
      <c r="C459" t="s">
        <v>6</v>
      </c>
      <c r="D459" t="s">
        <v>455</v>
      </c>
      <c r="E459">
        <v>1</v>
      </c>
      <c r="R459" t="s">
        <v>22</v>
      </c>
      <c r="S459" t="s">
        <v>455</v>
      </c>
      <c r="T459">
        <v>1</v>
      </c>
    </row>
    <row r="460" spans="3:25">
      <c r="F460">
        <v>3</v>
      </c>
      <c r="G460" t="s">
        <v>951</v>
      </c>
      <c r="H460">
        <v>732.64603999999997</v>
      </c>
      <c r="I460">
        <v>0</v>
      </c>
      <c r="J460" s="52" t="s">
        <v>457</v>
      </c>
    </row>
    <row r="461" spans="3:25">
      <c r="F461">
        <v>4</v>
      </c>
      <c r="G461" t="s">
        <v>952</v>
      </c>
      <c r="H461">
        <v>668.81127000000004</v>
      </c>
      <c r="I461">
        <v>0</v>
      </c>
      <c r="J461" s="52" t="s">
        <v>457</v>
      </c>
      <c r="U461">
        <v>4</v>
      </c>
      <c r="V461" t="s">
        <v>953</v>
      </c>
      <c r="W461">
        <v>1.91743</v>
      </c>
      <c r="X461">
        <v>1E-3</v>
      </c>
      <c r="Y461" s="52" t="s">
        <v>457</v>
      </c>
    </row>
    <row r="462" spans="3:25">
      <c r="E462">
        <v>2</v>
      </c>
      <c r="T462">
        <v>2</v>
      </c>
    </row>
    <row r="463" spans="3:25">
      <c r="F463">
        <v>3</v>
      </c>
      <c r="G463" t="s">
        <v>954</v>
      </c>
      <c r="H463">
        <v>701.45518000000004</v>
      </c>
      <c r="I463">
        <v>0</v>
      </c>
      <c r="J463" s="52" t="s">
        <v>457</v>
      </c>
    </row>
    <row r="464" spans="3:25">
      <c r="F464">
        <v>4</v>
      </c>
      <c r="G464" t="s">
        <v>955</v>
      </c>
      <c r="H464">
        <v>634.49008000000003</v>
      </c>
      <c r="I464">
        <v>0</v>
      </c>
      <c r="J464" s="52" t="s">
        <v>457</v>
      </c>
      <c r="U464">
        <v>4</v>
      </c>
      <c r="V464" t="s">
        <v>956</v>
      </c>
      <c r="W464">
        <v>1.9803200000000001</v>
      </c>
      <c r="X464">
        <v>8.9999999999999993E-3</v>
      </c>
      <c r="Y464" s="52" t="s">
        <v>467</v>
      </c>
    </row>
    <row r="465" spans="3:25">
      <c r="E465">
        <v>3</v>
      </c>
      <c r="F465">
        <v>1</v>
      </c>
      <c r="G465" t="s">
        <v>957</v>
      </c>
      <c r="H465">
        <v>732.64603999999997</v>
      </c>
      <c r="I465">
        <v>0</v>
      </c>
      <c r="J465" s="52" t="s">
        <v>457</v>
      </c>
      <c r="T465">
        <v>3</v>
      </c>
      <c r="Y465" s="52"/>
    </row>
    <row r="466" spans="3:25">
      <c r="F466">
        <v>2</v>
      </c>
      <c r="G466" t="s">
        <v>958</v>
      </c>
      <c r="H466">
        <v>701.45518000000004</v>
      </c>
      <c r="I466">
        <v>0</v>
      </c>
      <c r="J466" s="52" t="s">
        <v>457</v>
      </c>
      <c r="Y466" s="52"/>
    </row>
    <row r="467" spans="3:25">
      <c r="U467">
        <v>4</v>
      </c>
      <c r="V467" t="s">
        <v>959</v>
      </c>
      <c r="W467">
        <v>2.4253800000000001</v>
      </c>
      <c r="X467">
        <v>1.2E-2</v>
      </c>
      <c r="Y467" s="52" t="s">
        <v>491</v>
      </c>
    </row>
    <row r="468" spans="3:25">
      <c r="E468">
        <v>4</v>
      </c>
      <c r="F468">
        <v>1</v>
      </c>
      <c r="G468" t="s">
        <v>960</v>
      </c>
      <c r="H468">
        <v>668.81127000000004</v>
      </c>
      <c r="I468">
        <v>0</v>
      </c>
      <c r="J468" s="52" t="s">
        <v>457</v>
      </c>
      <c r="T468">
        <v>4</v>
      </c>
      <c r="U468">
        <v>1</v>
      </c>
      <c r="V468" t="s">
        <v>961</v>
      </c>
      <c r="W468">
        <v>1.91743</v>
      </c>
      <c r="X468">
        <v>1E-3</v>
      </c>
      <c r="Y468" s="52" t="s">
        <v>457</v>
      </c>
    </row>
    <row r="469" spans="3:25">
      <c r="F469">
        <v>2</v>
      </c>
      <c r="G469" t="s">
        <v>962</v>
      </c>
      <c r="H469">
        <v>634.49008000000003</v>
      </c>
      <c r="I469">
        <v>0</v>
      </c>
      <c r="J469" s="52" t="s">
        <v>457</v>
      </c>
      <c r="U469">
        <v>2</v>
      </c>
      <c r="V469" t="s">
        <v>963</v>
      </c>
      <c r="W469">
        <v>1.9803200000000001</v>
      </c>
      <c r="X469">
        <v>8.9999999999999993E-3</v>
      </c>
      <c r="Y469" s="52" t="s">
        <v>467</v>
      </c>
    </row>
    <row r="470" spans="3:25">
      <c r="F470">
        <v>3</v>
      </c>
      <c r="G470">
        <v>-364.83332999999999</v>
      </c>
      <c r="H470">
        <v>791.34816999999998</v>
      </c>
      <c r="I470">
        <v>0.65100000000000002</v>
      </c>
      <c r="U470">
        <v>3</v>
      </c>
      <c r="V470" t="s">
        <v>964</v>
      </c>
      <c r="W470">
        <v>2.4253800000000001</v>
      </c>
      <c r="X470">
        <v>1.2E-2</v>
      </c>
      <c r="Y470" s="52" t="s">
        <v>491</v>
      </c>
    </row>
    <row r="471" spans="3:25">
      <c r="C471" t="s">
        <v>7</v>
      </c>
      <c r="D471" t="s">
        <v>455</v>
      </c>
      <c r="E471">
        <v>1</v>
      </c>
      <c r="F471">
        <v>2</v>
      </c>
      <c r="G471" t="s">
        <v>965</v>
      </c>
      <c r="H471">
        <v>35.861510000000003</v>
      </c>
      <c r="I471">
        <v>1E-3</v>
      </c>
      <c r="J471" s="52" t="s">
        <v>457</v>
      </c>
      <c r="R471" t="s">
        <v>24</v>
      </c>
      <c r="S471" t="s">
        <v>455</v>
      </c>
      <c r="T471">
        <v>1</v>
      </c>
    </row>
    <row r="472" spans="3:25">
      <c r="F472">
        <v>3</v>
      </c>
      <c r="G472" t="s">
        <v>966</v>
      </c>
      <c r="H472">
        <v>46.95373</v>
      </c>
      <c r="I472">
        <v>0</v>
      </c>
      <c r="J472" s="52" t="s">
        <v>457</v>
      </c>
    </row>
    <row r="473" spans="3:25">
      <c r="F473">
        <v>4</v>
      </c>
      <c r="G473" t="s">
        <v>967</v>
      </c>
      <c r="H473">
        <v>42.862699999999997</v>
      </c>
      <c r="I473">
        <v>0</v>
      </c>
      <c r="J473" s="52" t="s">
        <v>457</v>
      </c>
    </row>
    <row r="474" spans="3:25">
      <c r="E474">
        <v>2</v>
      </c>
      <c r="F474">
        <v>1</v>
      </c>
      <c r="G474" t="s">
        <v>968</v>
      </c>
      <c r="H474">
        <v>35.861510000000003</v>
      </c>
      <c r="I474">
        <v>1E-3</v>
      </c>
      <c r="J474" s="52" t="s">
        <v>457</v>
      </c>
      <c r="T474">
        <v>2</v>
      </c>
    </row>
    <row r="475" spans="3:25">
      <c r="F475">
        <v>3</v>
      </c>
      <c r="G475" t="s">
        <v>969</v>
      </c>
      <c r="H475">
        <v>44.95478</v>
      </c>
      <c r="I475">
        <v>2.3E-2</v>
      </c>
      <c r="J475" s="52" t="s">
        <v>491</v>
      </c>
    </row>
    <row r="476" spans="3:25">
      <c r="F476">
        <v>4</v>
      </c>
      <c r="G476" t="s">
        <v>970</v>
      </c>
      <c r="H476">
        <v>40.663130000000002</v>
      </c>
      <c r="I476">
        <v>3.3000000000000002E-2</v>
      </c>
      <c r="J476" s="52" t="s">
        <v>491</v>
      </c>
    </row>
    <row r="477" spans="3:25">
      <c r="E477">
        <v>3</v>
      </c>
      <c r="F477">
        <v>1</v>
      </c>
      <c r="G477" t="s">
        <v>971</v>
      </c>
      <c r="H477">
        <v>46.95373</v>
      </c>
      <c r="I477">
        <v>0</v>
      </c>
      <c r="J477" s="52" t="s">
        <v>457</v>
      </c>
      <c r="T477">
        <v>3</v>
      </c>
    </row>
    <row r="478" spans="3:25">
      <c r="F478">
        <v>2</v>
      </c>
      <c r="G478" t="s">
        <v>972</v>
      </c>
      <c r="H478">
        <v>44.95478</v>
      </c>
      <c r="I478">
        <v>2.3E-2</v>
      </c>
      <c r="J478" s="52" t="s">
        <v>491</v>
      </c>
    </row>
    <row r="480" spans="3:25">
      <c r="E480">
        <v>4</v>
      </c>
      <c r="F480">
        <v>1</v>
      </c>
      <c r="G480" t="s">
        <v>973</v>
      </c>
      <c r="H480">
        <v>42.862699999999997</v>
      </c>
      <c r="I480">
        <v>0</v>
      </c>
      <c r="J480" s="52" t="s">
        <v>457</v>
      </c>
      <c r="T480">
        <v>4</v>
      </c>
    </row>
    <row r="481" spans="3:25">
      <c r="F481">
        <v>2</v>
      </c>
      <c r="G481" t="s">
        <v>974</v>
      </c>
      <c r="H481">
        <v>40.663130000000002</v>
      </c>
      <c r="I481">
        <v>3.3000000000000002E-2</v>
      </c>
      <c r="J481" s="52" t="s">
        <v>491</v>
      </c>
    </row>
    <row r="483" spans="3:25">
      <c r="C483" t="s">
        <v>8</v>
      </c>
      <c r="D483" t="s">
        <v>455</v>
      </c>
      <c r="E483">
        <v>1</v>
      </c>
      <c r="F483">
        <v>2</v>
      </c>
      <c r="G483" t="s">
        <v>975</v>
      </c>
      <c r="H483">
        <v>23.132439999999999</v>
      </c>
      <c r="I483">
        <v>2E-3</v>
      </c>
      <c r="J483" s="52" t="s">
        <v>467</v>
      </c>
      <c r="R483" t="s">
        <v>21</v>
      </c>
      <c r="S483" t="s">
        <v>455</v>
      </c>
      <c r="T483">
        <v>1</v>
      </c>
      <c r="U483">
        <v>2</v>
      </c>
      <c r="V483" t="s">
        <v>976</v>
      </c>
      <c r="W483">
        <v>0.56208999999999998</v>
      </c>
      <c r="X483">
        <v>1E-3</v>
      </c>
      <c r="Y483" s="52" t="s">
        <v>457</v>
      </c>
    </row>
    <row r="484" spans="3:25">
      <c r="F484">
        <v>3</v>
      </c>
      <c r="G484" t="s">
        <v>977</v>
      </c>
      <c r="H484">
        <v>30.287469999999999</v>
      </c>
      <c r="I484">
        <v>1E-3</v>
      </c>
      <c r="J484" s="52" t="s">
        <v>457</v>
      </c>
    </row>
    <row r="485" spans="3:25">
      <c r="F485">
        <v>4</v>
      </c>
      <c r="G485" t="s">
        <v>978</v>
      </c>
      <c r="H485">
        <v>27.64855</v>
      </c>
      <c r="I485">
        <v>1E-3</v>
      </c>
      <c r="J485" s="52" t="s">
        <v>457</v>
      </c>
      <c r="U485">
        <v>4</v>
      </c>
      <c r="V485" t="s">
        <v>979</v>
      </c>
      <c r="W485">
        <v>0.82281000000000004</v>
      </c>
      <c r="X485">
        <v>0</v>
      </c>
      <c r="Y485" s="52" t="s">
        <v>457</v>
      </c>
    </row>
    <row r="486" spans="3:25">
      <c r="E486">
        <v>2</v>
      </c>
      <c r="F486">
        <v>1</v>
      </c>
      <c r="G486" t="s">
        <v>980</v>
      </c>
      <c r="H486">
        <v>23.132439999999999</v>
      </c>
      <c r="I486">
        <v>2E-3</v>
      </c>
      <c r="J486" s="52" t="s">
        <v>467</v>
      </c>
      <c r="T486">
        <v>2</v>
      </c>
      <c r="U486">
        <v>1</v>
      </c>
      <c r="V486" t="s">
        <v>981</v>
      </c>
      <c r="W486">
        <v>0.56208999999999998</v>
      </c>
      <c r="X486">
        <v>1E-3</v>
      </c>
      <c r="Y486" s="52" t="s">
        <v>457</v>
      </c>
    </row>
    <row r="487" spans="3:25">
      <c r="U487">
        <v>3</v>
      </c>
      <c r="V487" t="s">
        <v>982</v>
      </c>
      <c r="W487">
        <v>0.8498</v>
      </c>
      <c r="X487">
        <v>6.0000000000000001E-3</v>
      </c>
      <c r="Y487" s="52" t="s">
        <v>467</v>
      </c>
    </row>
    <row r="488" spans="3:25">
      <c r="U488">
        <v>4</v>
      </c>
      <c r="V488" t="s">
        <v>983</v>
      </c>
      <c r="W488">
        <v>0.8498</v>
      </c>
      <c r="X488">
        <v>0</v>
      </c>
      <c r="Y488" s="52" t="s">
        <v>457</v>
      </c>
    </row>
    <row r="489" spans="3:25">
      <c r="E489">
        <v>3</v>
      </c>
      <c r="F489">
        <v>1</v>
      </c>
      <c r="G489" t="s">
        <v>984</v>
      </c>
      <c r="H489">
        <v>30.287469999999999</v>
      </c>
      <c r="I489">
        <v>1E-3</v>
      </c>
      <c r="J489" s="52" t="s">
        <v>457</v>
      </c>
      <c r="T489">
        <v>3</v>
      </c>
    </row>
    <row r="490" spans="3:25">
      <c r="U490">
        <v>2</v>
      </c>
      <c r="V490" t="s">
        <v>985</v>
      </c>
      <c r="W490">
        <v>0.8498</v>
      </c>
      <c r="X490">
        <v>6.0000000000000001E-3</v>
      </c>
      <c r="Y490" s="52" t="s">
        <v>467</v>
      </c>
    </row>
    <row r="491" spans="3:25">
      <c r="U491">
        <v>4</v>
      </c>
      <c r="V491" t="s">
        <v>986</v>
      </c>
      <c r="W491">
        <v>1.0407900000000001</v>
      </c>
      <c r="X491">
        <v>0</v>
      </c>
      <c r="Y491" s="52" t="s">
        <v>457</v>
      </c>
    </row>
    <row r="492" spans="3:25">
      <c r="E492">
        <v>4</v>
      </c>
      <c r="F492">
        <v>1</v>
      </c>
      <c r="G492" t="s">
        <v>987</v>
      </c>
      <c r="H492">
        <v>27.64855</v>
      </c>
      <c r="I492">
        <v>1E-3</v>
      </c>
      <c r="J492" s="52" t="s">
        <v>457</v>
      </c>
      <c r="T492">
        <v>4</v>
      </c>
      <c r="U492">
        <v>1</v>
      </c>
      <c r="V492" t="s">
        <v>988</v>
      </c>
      <c r="W492">
        <v>0.82281000000000004</v>
      </c>
      <c r="X492">
        <v>0</v>
      </c>
      <c r="Y492" s="52" t="s">
        <v>457</v>
      </c>
    </row>
    <row r="493" spans="3:25">
      <c r="U493">
        <v>2</v>
      </c>
      <c r="V493" t="s">
        <v>989</v>
      </c>
      <c r="W493">
        <v>0.8498</v>
      </c>
      <c r="X493">
        <v>0</v>
      </c>
      <c r="Y493" s="52" t="s">
        <v>457</v>
      </c>
    </row>
    <row r="494" spans="3:25">
      <c r="U494">
        <v>3</v>
      </c>
      <c r="V494" t="s">
        <v>990</v>
      </c>
      <c r="W494">
        <v>1.0407900000000001</v>
      </c>
      <c r="X494">
        <v>0</v>
      </c>
      <c r="Y494" s="52" t="s">
        <v>457</v>
      </c>
    </row>
    <row r="495" spans="3:25">
      <c r="C495" t="s">
        <v>9</v>
      </c>
      <c r="D495" t="s">
        <v>455</v>
      </c>
      <c r="E495">
        <v>1</v>
      </c>
      <c r="F495">
        <v>2</v>
      </c>
      <c r="G495" t="s">
        <v>991</v>
      </c>
      <c r="H495">
        <v>3.01065</v>
      </c>
      <c r="I495">
        <v>0</v>
      </c>
      <c r="J495" s="52" t="s">
        <v>457</v>
      </c>
      <c r="R495" t="s">
        <v>25</v>
      </c>
      <c r="S495" t="s">
        <v>455</v>
      </c>
      <c r="T495">
        <v>1</v>
      </c>
    </row>
    <row r="496" spans="3:25">
      <c r="F496">
        <v>3</v>
      </c>
      <c r="G496" t="s">
        <v>992</v>
      </c>
      <c r="H496">
        <v>3.9418600000000001</v>
      </c>
      <c r="I496">
        <v>0</v>
      </c>
      <c r="J496" s="52" t="s">
        <v>457</v>
      </c>
      <c r="U496">
        <v>3</v>
      </c>
      <c r="V496" t="s">
        <v>993</v>
      </c>
      <c r="W496">
        <v>2.1129999999999999E-2</v>
      </c>
      <c r="X496">
        <v>0</v>
      </c>
      <c r="Y496" s="52" t="s">
        <v>457</v>
      </c>
    </row>
    <row r="497" spans="3:25">
      <c r="F497">
        <v>4</v>
      </c>
      <c r="G497" t="s">
        <v>994</v>
      </c>
      <c r="H497">
        <v>3.5984099999999999</v>
      </c>
      <c r="I497">
        <v>0</v>
      </c>
      <c r="J497" s="52" t="s">
        <v>457</v>
      </c>
      <c r="U497">
        <v>4</v>
      </c>
      <c r="V497" t="s">
        <v>995</v>
      </c>
      <c r="W497">
        <v>2.1129999999999999E-2</v>
      </c>
      <c r="X497">
        <v>0</v>
      </c>
      <c r="Y497" s="52" t="s">
        <v>457</v>
      </c>
    </row>
    <row r="498" spans="3:25">
      <c r="E498">
        <v>2</v>
      </c>
      <c r="F498">
        <v>1</v>
      </c>
      <c r="G498" t="s">
        <v>996</v>
      </c>
      <c r="H498">
        <v>3.01065</v>
      </c>
      <c r="I498">
        <v>0</v>
      </c>
      <c r="J498" s="52" t="s">
        <v>457</v>
      </c>
      <c r="T498">
        <v>2</v>
      </c>
    </row>
    <row r="499" spans="3:25">
      <c r="J499" s="52"/>
      <c r="U499">
        <v>3</v>
      </c>
      <c r="V499" t="s">
        <v>997</v>
      </c>
      <c r="W499">
        <v>2.1819999999999999E-2</v>
      </c>
      <c r="X499">
        <v>0</v>
      </c>
      <c r="Y499" s="52" t="s">
        <v>457</v>
      </c>
    </row>
    <row r="500" spans="3:25">
      <c r="U500">
        <v>4</v>
      </c>
      <c r="V500" t="s">
        <v>998</v>
      </c>
      <c r="W500">
        <v>2.1819999999999999E-2</v>
      </c>
      <c r="X500">
        <v>0</v>
      </c>
      <c r="Y500" s="52" t="s">
        <v>457</v>
      </c>
    </row>
    <row r="501" spans="3:25">
      <c r="E501">
        <v>3</v>
      </c>
      <c r="F501">
        <v>1</v>
      </c>
      <c r="G501" t="s">
        <v>999</v>
      </c>
      <c r="H501">
        <v>3.9418600000000001</v>
      </c>
      <c r="I501">
        <v>0</v>
      </c>
      <c r="J501" s="52" t="s">
        <v>457</v>
      </c>
      <c r="T501">
        <v>3</v>
      </c>
      <c r="U501">
        <v>1</v>
      </c>
      <c r="V501" t="s">
        <v>1000</v>
      </c>
      <c r="W501">
        <v>2.1129999999999999E-2</v>
      </c>
      <c r="X501">
        <v>0</v>
      </c>
      <c r="Y501" s="52" t="s">
        <v>457</v>
      </c>
    </row>
    <row r="502" spans="3:25">
      <c r="U502">
        <v>2</v>
      </c>
      <c r="V502" t="s">
        <v>1001</v>
      </c>
      <c r="W502">
        <v>2.1819999999999999E-2</v>
      </c>
      <c r="X502">
        <v>0</v>
      </c>
      <c r="Y502" s="52" t="s">
        <v>457</v>
      </c>
    </row>
    <row r="504" spans="3:25">
      <c r="E504">
        <v>4</v>
      </c>
      <c r="F504">
        <v>1</v>
      </c>
      <c r="G504" t="s">
        <v>1002</v>
      </c>
      <c r="H504">
        <v>3.5984099999999999</v>
      </c>
      <c r="I504">
        <v>0</v>
      </c>
      <c r="J504" s="52" t="s">
        <v>457</v>
      </c>
      <c r="T504">
        <v>4</v>
      </c>
      <c r="U504">
        <v>1</v>
      </c>
      <c r="V504" t="s">
        <v>1003</v>
      </c>
      <c r="W504">
        <v>2.1129999999999999E-2</v>
      </c>
      <c r="X504">
        <v>0</v>
      </c>
      <c r="Y504" s="52" t="s">
        <v>457</v>
      </c>
    </row>
    <row r="505" spans="3:25">
      <c r="U505">
        <v>2</v>
      </c>
      <c r="V505" t="s">
        <v>1004</v>
      </c>
      <c r="W505">
        <v>2.1819999999999999E-2</v>
      </c>
      <c r="X505">
        <v>0</v>
      </c>
      <c r="Y505" s="52" t="s">
        <v>457</v>
      </c>
    </row>
    <row r="507" spans="3:25">
      <c r="C507" t="s">
        <v>10</v>
      </c>
      <c r="D507" t="s">
        <v>455</v>
      </c>
      <c r="E507">
        <v>1</v>
      </c>
      <c r="Q507" s="51" t="s">
        <v>136</v>
      </c>
      <c r="R507" t="s">
        <v>448</v>
      </c>
    </row>
    <row r="508" spans="3:25">
      <c r="R508" t="s">
        <v>449</v>
      </c>
      <c r="T508" t="s">
        <v>450</v>
      </c>
      <c r="U508" t="s">
        <v>451</v>
      </c>
      <c r="V508" t="s">
        <v>452</v>
      </c>
      <c r="W508" t="s">
        <v>453</v>
      </c>
      <c r="X508" t="s">
        <v>454</v>
      </c>
    </row>
    <row r="510" spans="3:25">
      <c r="E510">
        <v>2</v>
      </c>
      <c r="R510" t="s">
        <v>23</v>
      </c>
      <c r="S510" t="s">
        <v>455</v>
      </c>
      <c r="T510">
        <v>1</v>
      </c>
    </row>
    <row r="511" spans="3:25">
      <c r="F511">
        <v>3</v>
      </c>
      <c r="G511" t="s">
        <v>1005</v>
      </c>
      <c r="H511">
        <v>24.495719999999999</v>
      </c>
      <c r="I511">
        <v>1.4E-2</v>
      </c>
      <c r="J511" s="52" t="s">
        <v>491</v>
      </c>
      <c r="U511">
        <v>3</v>
      </c>
      <c r="V511" t="s">
        <v>1006</v>
      </c>
      <c r="W511">
        <v>5.67E-2</v>
      </c>
      <c r="X511">
        <v>0</v>
      </c>
      <c r="Y511" s="52" t="s">
        <v>457</v>
      </c>
    </row>
    <row r="512" spans="3:25">
      <c r="U512">
        <v>4</v>
      </c>
      <c r="V512" t="s">
        <v>1007</v>
      </c>
      <c r="W512">
        <v>5.67E-2</v>
      </c>
      <c r="X512">
        <v>0</v>
      </c>
      <c r="Y512" s="52" t="s">
        <v>457</v>
      </c>
    </row>
    <row r="513" spans="3:25">
      <c r="E513">
        <v>3</v>
      </c>
      <c r="T513">
        <v>2</v>
      </c>
    </row>
    <row r="514" spans="3:25">
      <c r="F514">
        <v>2</v>
      </c>
      <c r="G514" t="s">
        <v>1008</v>
      </c>
      <c r="H514">
        <v>24.495719999999999</v>
      </c>
      <c r="I514">
        <v>1.4E-2</v>
      </c>
      <c r="J514" s="52" t="s">
        <v>491</v>
      </c>
      <c r="U514">
        <v>3</v>
      </c>
      <c r="V514" t="s">
        <v>1009</v>
      </c>
      <c r="W514">
        <v>5.8560000000000001E-2</v>
      </c>
      <c r="X514">
        <v>0</v>
      </c>
      <c r="Y514" s="52" t="s">
        <v>457</v>
      </c>
    </row>
    <row r="515" spans="3:25">
      <c r="U515">
        <v>4</v>
      </c>
      <c r="V515" t="s">
        <v>1010</v>
      </c>
      <c r="W515">
        <v>5.8560000000000001E-2</v>
      </c>
      <c r="X515">
        <v>0</v>
      </c>
      <c r="Y515" s="52" t="s">
        <v>457</v>
      </c>
    </row>
    <row r="516" spans="3:25">
      <c r="E516">
        <v>4</v>
      </c>
      <c r="T516">
        <v>3</v>
      </c>
      <c r="U516">
        <v>1</v>
      </c>
      <c r="V516" t="s">
        <v>1011</v>
      </c>
      <c r="W516">
        <v>5.67E-2</v>
      </c>
      <c r="X516">
        <v>0</v>
      </c>
      <c r="Y516" s="52" t="s">
        <v>457</v>
      </c>
    </row>
    <row r="517" spans="3:25">
      <c r="U517">
        <v>2</v>
      </c>
      <c r="V517" t="s">
        <v>1012</v>
      </c>
      <c r="W517">
        <v>5.8560000000000001E-2</v>
      </c>
      <c r="X517">
        <v>0</v>
      </c>
      <c r="Y517" s="52" t="s">
        <v>457</v>
      </c>
    </row>
    <row r="519" spans="3:25">
      <c r="C519" t="s">
        <v>11</v>
      </c>
      <c r="D519" t="s">
        <v>455</v>
      </c>
      <c r="E519">
        <v>1</v>
      </c>
      <c r="T519">
        <v>4</v>
      </c>
      <c r="U519">
        <v>1</v>
      </c>
      <c r="V519" t="s">
        <v>1013</v>
      </c>
      <c r="W519">
        <v>5.67E-2</v>
      </c>
      <c r="X519">
        <v>0</v>
      </c>
      <c r="Y519" s="52" t="s">
        <v>457</v>
      </c>
    </row>
    <row r="520" spans="3:25">
      <c r="F520">
        <v>3</v>
      </c>
      <c r="G520" t="s">
        <v>1014</v>
      </c>
      <c r="H520">
        <v>32.372340000000001</v>
      </c>
      <c r="I520">
        <v>0</v>
      </c>
      <c r="J520" s="52" t="s">
        <v>457</v>
      </c>
      <c r="U520">
        <v>2</v>
      </c>
      <c r="V520" t="s">
        <v>1015</v>
      </c>
      <c r="W520">
        <v>5.8560000000000001E-2</v>
      </c>
      <c r="X520">
        <v>0</v>
      </c>
      <c r="Y520" s="52" t="s">
        <v>457</v>
      </c>
    </row>
    <row r="521" spans="3:25">
      <c r="F521">
        <v>4</v>
      </c>
      <c r="G521" t="s">
        <v>1016</v>
      </c>
      <c r="H521">
        <v>29.551770000000001</v>
      </c>
      <c r="I521">
        <v>1E-3</v>
      </c>
      <c r="J521" s="52" t="s">
        <v>457</v>
      </c>
    </row>
    <row r="522" spans="3:25">
      <c r="E522">
        <v>2</v>
      </c>
      <c r="R522" t="s">
        <v>22</v>
      </c>
      <c r="S522" t="s">
        <v>455</v>
      </c>
      <c r="T522">
        <v>1</v>
      </c>
    </row>
    <row r="523" spans="3:25">
      <c r="F523">
        <v>3</v>
      </c>
      <c r="G523" t="s">
        <v>1017</v>
      </c>
      <c r="H523">
        <v>30.994160000000001</v>
      </c>
      <c r="I523">
        <v>0</v>
      </c>
      <c r="J523" s="52" t="s">
        <v>457</v>
      </c>
    </row>
    <row r="524" spans="3:25">
      <c r="F524">
        <v>4</v>
      </c>
      <c r="G524" t="s">
        <v>1018</v>
      </c>
      <c r="H524">
        <v>28.035270000000001</v>
      </c>
      <c r="I524">
        <v>0</v>
      </c>
      <c r="J524" s="52" t="s">
        <v>457</v>
      </c>
    </row>
    <row r="525" spans="3:25">
      <c r="E525">
        <v>3</v>
      </c>
      <c r="F525">
        <v>1</v>
      </c>
      <c r="G525" t="s">
        <v>1019</v>
      </c>
      <c r="H525">
        <v>32.372340000000001</v>
      </c>
      <c r="I525">
        <v>0</v>
      </c>
      <c r="J525" s="52" t="s">
        <v>457</v>
      </c>
      <c r="T525">
        <v>2</v>
      </c>
    </row>
    <row r="526" spans="3:25">
      <c r="F526">
        <v>2</v>
      </c>
      <c r="G526" t="s">
        <v>1020</v>
      </c>
      <c r="H526">
        <v>30.994160000000001</v>
      </c>
      <c r="I526">
        <v>0</v>
      </c>
      <c r="J526" s="52" t="s">
        <v>457</v>
      </c>
    </row>
    <row r="528" spans="3:25">
      <c r="E528">
        <v>4</v>
      </c>
      <c r="F528">
        <v>1</v>
      </c>
      <c r="G528" t="s">
        <v>1021</v>
      </c>
      <c r="H528">
        <v>29.551770000000001</v>
      </c>
      <c r="I528">
        <v>1E-3</v>
      </c>
      <c r="J528" s="52" t="s">
        <v>457</v>
      </c>
      <c r="T528">
        <v>3</v>
      </c>
    </row>
    <row r="529" spans="3:25">
      <c r="F529">
        <v>2</v>
      </c>
      <c r="G529" t="s">
        <v>1022</v>
      </c>
      <c r="H529">
        <v>28.035270000000001</v>
      </c>
      <c r="I529">
        <v>0</v>
      </c>
      <c r="J529" s="52" t="s">
        <v>457</v>
      </c>
    </row>
    <row r="531" spans="3:25">
      <c r="C531" t="s">
        <v>12</v>
      </c>
      <c r="D531" t="s">
        <v>455</v>
      </c>
      <c r="E531">
        <v>1</v>
      </c>
      <c r="F531">
        <v>2</v>
      </c>
      <c r="G531" t="s">
        <v>1023</v>
      </c>
      <c r="H531">
        <v>1.08351</v>
      </c>
      <c r="I531">
        <v>0</v>
      </c>
      <c r="J531" s="52" t="s">
        <v>457</v>
      </c>
      <c r="T531">
        <v>4</v>
      </c>
    </row>
    <row r="532" spans="3:25">
      <c r="F532">
        <v>3</v>
      </c>
      <c r="G532" t="s">
        <v>1024</v>
      </c>
      <c r="H532">
        <v>1.4186399999999999</v>
      </c>
      <c r="I532">
        <v>0</v>
      </c>
      <c r="J532" s="52" t="s">
        <v>457</v>
      </c>
    </row>
    <row r="533" spans="3:25">
      <c r="F533">
        <v>4</v>
      </c>
      <c r="G533" t="s">
        <v>1025</v>
      </c>
      <c r="H533">
        <v>1.29504</v>
      </c>
      <c r="I533">
        <v>0</v>
      </c>
      <c r="J533" s="52" t="s">
        <v>457</v>
      </c>
    </row>
    <row r="534" spans="3:25">
      <c r="E534">
        <v>2</v>
      </c>
      <c r="F534">
        <v>1</v>
      </c>
      <c r="G534" t="s">
        <v>1026</v>
      </c>
      <c r="H534">
        <v>1.08351</v>
      </c>
      <c r="I534">
        <v>0</v>
      </c>
      <c r="J534" s="52" t="s">
        <v>457</v>
      </c>
      <c r="R534" t="s">
        <v>24</v>
      </c>
      <c r="S534" t="s">
        <v>455</v>
      </c>
      <c r="T534">
        <v>1</v>
      </c>
      <c r="U534">
        <v>2</v>
      </c>
      <c r="V534" t="s">
        <v>1027</v>
      </c>
      <c r="W534">
        <v>0.74473999999999996</v>
      </c>
      <c r="X534">
        <v>0</v>
      </c>
      <c r="Y534" s="52" t="s">
        <v>457</v>
      </c>
    </row>
    <row r="536" spans="3:25">
      <c r="U536">
        <v>4</v>
      </c>
      <c r="V536" t="s">
        <v>1028</v>
      </c>
      <c r="W536">
        <v>1.09019</v>
      </c>
      <c r="X536">
        <v>0</v>
      </c>
      <c r="Y536" s="52" t="s">
        <v>457</v>
      </c>
    </row>
    <row r="537" spans="3:25">
      <c r="E537">
        <v>3</v>
      </c>
      <c r="F537">
        <v>1</v>
      </c>
      <c r="G537" t="s">
        <v>1029</v>
      </c>
      <c r="H537">
        <v>1.4186399999999999</v>
      </c>
      <c r="I537">
        <v>0</v>
      </c>
      <c r="J537" s="52" t="s">
        <v>457</v>
      </c>
      <c r="T537">
        <v>2</v>
      </c>
      <c r="U537">
        <v>1</v>
      </c>
      <c r="V537" t="s">
        <v>1030</v>
      </c>
      <c r="W537">
        <v>0.74473999999999996</v>
      </c>
      <c r="X537">
        <v>0</v>
      </c>
      <c r="Y537" s="52" t="s">
        <v>457</v>
      </c>
    </row>
    <row r="538" spans="3:25">
      <c r="U538">
        <v>3</v>
      </c>
      <c r="V538" t="s">
        <v>1031</v>
      </c>
      <c r="W538">
        <v>1.1259399999999999</v>
      </c>
      <c r="X538">
        <v>8.0000000000000002E-3</v>
      </c>
      <c r="Y538" s="52" t="s">
        <v>467</v>
      </c>
    </row>
    <row r="539" spans="3:25">
      <c r="Y539" s="52"/>
    </row>
    <row r="540" spans="3:25">
      <c r="E540">
        <v>4</v>
      </c>
      <c r="F540">
        <v>1</v>
      </c>
      <c r="G540" t="s">
        <v>1032</v>
      </c>
      <c r="H540">
        <v>1.29504</v>
      </c>
      <c r="I540">
        <v>0</v>
      </c>
      <c r="J540" s="52" t="s">
        <v>457</v>
      </c>
      <c r="T540">
        <v>3</v>
      </c>
    </row>
    <row r="541" spans="3:25">
      <c r="U541">
        <v>2</v>
      </c>
      <c r="V541" t="s">
        <v>1033</v>
      </c>
      <c r="W541">
        <v>1.1259399999999999</v>
      </c>
      <c r="X541">
        <v>8.0000000000000002E-3</v>
      </c>
      <c r="Y541" s="52" t="s">
        <v>467</v>
      </c>
    </row>
    <row r="542" spans="3:25">
      <c r="U542">
        <v>4</v>
      </c>
      <c r="V542" t="s">
        <v>1034</v>
      </c>
      <c r="W542">
        <v>1.3789899999999999</v>
      </c>
      <c r="X542">
        <v>1E-3</v>
      </c>
      <c r="Y542" s="52" t="s">
        <v>457</v>
      </c>
    </row>
    <row r="543" spans="3:25">
      <c r="C543" t="s">
        <v>13</v>
      </c>
      <c r="D543" t="s">
        <v>455</v>
      </c>
      <c r="E543">
        <v>1</v>
      </c>
      <c r="T543">
        <v>4</v>
      </c>
      <c r="U543">
        <v>1</v>
      </c>
      <c r="V543" t="s">
        <v>1035</v>
      </c>
      <c r="W543">
        <v>1.09019</v>
      </c>
      <c r="X543">
        <v>0</v>
      </c>
      <c r="Y543" s="52" t="s">
        <v>457</v>
      </c>
    </row>
    <row r="544" spans="3:25">
      <c r="F544">
        <v>3</v>
      </c>
      <c r="G544" t="s">
        <v>1036</v>
      </c>
      <c r="H544">
        <v>0.79240999999999995</v>
      </c>
      <c r="I544">
        <v>1E-3</v>
      </c>
      <c r="J544" s="52" t="s">
        <v>457</v>
      </c>
    </row>
    <row r="545" spans="2:25">
      <c r="F545">
        <v>4</v>
      </c>
      <c r="G545" t="s">
        <v>1037</v>
      </c>
      <c r="H545">
        <v>0.72336999999999996</v>
      </c>
      <c r="I545">
        <v>0</v>
      </c>
      <c r="J545" s="52" t="s">
        <v>457</v>
      </c>
      <c r="U545">
        <v>3</v>
      </c>
      <c r="V545" t="s">
        <v>1038</v>
      </c>
      <c r="W545">
        <v>1.3789899999999999</v>
      </c>
      <c r="X545">
        <v>1E-3</v>
      </c>
      <c r="Y545" s="52" t="s">
        <v>457</v>
      </c>
    </row>
    <row r="546" spans="2:25">
      <c r="E546">
        <v>2</v>
      </c>
      <c r="R546" t="s">
        <v>21</v>
      </c>
      <c r="S546" t="s">
        <v>455</v>
      </c>
      <c r="T546">
        <v>1</v>
      </c>
      <c r="U546">
        <v>2</v>
      </c>
      <c r="V546" t="s">
        <v>1039</v>
      </c>
      <c r="W546">
        <v>0.46956999999999999</v>
      </c>
      <c r="X546">
        <v>0</v>
      </c>
      <c r="Y546" s="52" t="s">
        <v>457</v>
      </c>
    </row>
    <row r="547" spans="2:25">
      <c r="F547">
        <v>3</v>
      </c>
      <c r="G547" t="s">
        <v>1040</v>
      </c>
      <c r="H547">
        <v>0.75868000000000002</v>
      </c>
      <c r="I547">
        <v>4.0000000000000001E-3</v>
      </c>
      <c r="J547" s="52" t="s">
        <v>467</v>
      </c>
    </row>
    <row r="548" spans="2:25">
      <c r="F548">
        <v>4</v>
      </c>
      <c r="G548" t="s">
        <v>1041</v>
      </c>
      <c r="H548">
        <v>0.68625000000000003</v>
      </c>
      <c r="I548">
        <v>2E-3</v>
      </c>
      <c r="J548" s="52" t="s">
        <v>467</v>
      </c>
      <c r="U548">
        <v>4</v>
      </c>
      <c r="V548" t="s">
        <v>1042</v>
      </c>
      <c r="W548">
        <v>0.68738999999999995</v>
      </c>
      <c r="X548">
        <v>0</v>
      </c>
      <c r="Y548" s="52" t="s">
        <v>457</v>
      </c>
    </row>
    <row r="549" spans="2:25">
      <c r="E549">
        <v>3</v>
      </c>
      <c r="F549">
        <v>1</v>
      </c>
      <c r="G549" t="s">
        <v>1043</v>
      </c>
      <c r="H549">
        <v>0.79240999999999995</v>
      </c>
      <c r="I549">
        <v>1E-3</v>
      </c>
      <c r="J549" s="52" t="s">
        <v>457</v>
      </c>
      <c r="T549">
        <v>2</v>
      </c>
      <c r="U549">
        <v>1</v>
      </c>
      <c r="V549" t="s">
        <v>1044</v>
      </c>
      <c r="W549">
        <v>0.46956999999999999</v>
      </c>
      <c r="X549">
        <v>0</v>
      </c>
      <c r="Y549" s="52" t="s">
        <v>457</v>
      </c>
    </row>
    <row r="550" spans="2:25">
      <c r="F550">
        <v>2</v>
      </c>
      <c r="G550" t="s">
        <v>1045</v>
      </c>
      <c r="H550">
        <v>0.75868000000000002</v>
      </c>
      <c r="I550">
        <v>4.0000000000000001E-3</v>
      </c>
      <c r="J550" s="52" t="s">
        <v>467</v>
      </c>
      <c r="U550">
        <v>3</v>
      </c>
      <c r="V550" t="s">
        <v>1046</v>
      </c>
      <c r="W550">
        <v>0.70992999999999995</v>
      </c>
      <c r="X550">
        <v>1.6E-2</v>
      </c>
      <c r="Y550" s="52" t="s">
        <v>491</v>
      </c>
    </row>
    <row r="551" spans="2:25">
      <c r="U551">
        <v>4</v>
      </c>
      <c r="V551" t="s">
        <v>1047</v>
      </c>
      <c r="W551">
        <v>0.70992999999999995</v>
      </c>
      <c r="X551">
        <v>0</v>
      </c>
      <c r="Y551" s="52" t="s">
        <v>457</v>
      </c>
    </row>
    <row r="552" spans="2:25">
      <c r="E552">
        <v>4</v>
      </c>
      <c r="F552">
        <v>1</v>
      </c>
      <c r="G552" t="s">
        <v>1048</v>
      </c>
      <c r="H552">
        <v>0.72336999999999996</v>
      </c>
      <c r="I552">
        <v>0</v>
      </c>
      <c r="J552" s="52" t="s">
        <v>457</v>
      </c>
      <c r="T552">
        <v>3</v>
      </c>
    </row>
    <row r="553" spans="2:25">
      <c r="F553">
        <v>2</v>
      </c>
      <c r="G553" t="s">
        <v>1049</v>
      </c>
      <c r="H553">
        <v>0.68625000000000003</v>
      </c>
      <c r="I553">
        <v>2E-3</v>
      </c>
      <c r="J553" s="52" t="s">
        <v>467</v>
      </c>
      <c r="U553">
        <v>2</v>
      </c>
      <c r="V553" t="s">
        <v>1050</v>
      </c>
      <c r="W553">
        <v>0.70992999999999995</v>
      </c>
      <c r="X553">
        <v>1.6E-2</v>
      </c>
      <c r="Y553" s="52" t="s">
        <v>491</v>
      </c>
    </row>
    <row r="554" spans="2:25">
      <c r="U554">
        <v>4</v>
      </c>
      <c r="V554" t="s">
        <v>1051</v>
      </c>
      <c r="W554">
        <v>0.86948000000000003</v>
      </c>
      <c r="X554">
        <v>0</v>
      </c>
      <c r="Y554" s="52" t="s">
        <v>457</v>
      </c>
    </row>
    <row r="555" spans="2:25">
      <c r="B555" s="51" t="s">
        <v>232</v>
      </c>
      <c r="C555" t="s">
        <v>448</v>
      </c>
      <c r="T555">
        <v>4</v>
      </c>
      <c r="U555">
        <v>1</v>
      </c>
      <c r="V555" t="s">
        <v>1052</v>
      </c>
      <c r="W555">
        <v>0.68738999999999995</v>
      </c>
      <c r="X555">
        <v>0</v>
      </c>
      <c r="Y555" s="52" t="s">
        <v>457</v>
      </c>
    </row>
    <row r="556" spans="2:25">
      <c r="C556" t="s">
        <v>449</v>
      </c>
      <c r="E556" t="s">
        <v>450</v>
      </c>
      <c r="F556" t="s">
        <v>451</v>
      </c>
      <c r="G556" t="s">
        <v>452</v>
      </c>
      <c r="H556" t="s">
        <v>453</v>
      </c>
      <c r="I556" t="s">
        <v>454</v>
      </c>
      <c r="U556">
        <v>2</v>
      </c>
      <c r="V556" t="s">
        <v>1053</v>
      </c>
      <c r="W556">
        <v>0.70992999999999995</v>
      </c>
      <c r="X556">
        <v>0</v>
      </c>
      <c r="Y556" s="52" t="s">
        <v>457</v>
      </c>
    </row>
    <row r="557" spans="2:25">
      <c r="U557">
        <v>3</v>
      </c>
      <c r="V557" t="s">
        <v>1054</v>
      </c>
      <c r="W557">
        <v>0.86948000000000003</v>
      </c>
      <c r="X557">
        <v>0</v>
      </c>
      <c r="Y557" s="52" t="s">
        <v>457</v>
      </c>
    </row>
    <row r="558" spans="2:25">
      <c r="C558" t="s">
        <v>14</v>
      </c>
      <c r="D558" t="s">
        <v>455</v>
      </c>
      <c r="E558">
        <v>1</v>
      </c>
      <c r="F558">
        <v>2</v>
      </c>
      <c r="G558" t="s">
        <v>1055</v>
      </c>
      <c r="H558">
        <v>9.8379999999999995E-2</v>
      </c>
      <c r="I558">
        <v>0</v>
      </c>
      <c r="J558" s="52" t="s">
        <v>457</v>
      </c>
      <c r="R558" t="s">
        <v>25</v>
      </c>
      <c r="S558" t="s">
        <v>455</v>
      </c>
      <c r="T558">
        <v>1</v>
      </c>
      <c r="U558">
        <v>2</v>
      </c>
      <c r="V558">
        <v>-1.3950000000000001E-2</v>
      </c>
      <c r="W558">
        <v>1.461E-2</v>
      </c>
      <c r="X558">
        <v>0.34399999999999997</v>
      </c>
    </row>
    <row r="559" spans="2:25">
      <c r="F559">
        <v>3</v>
      </c>
      <c r="G559" t="s">
        <v>1056</v>
      </c>
      <c r="H559">
        <v>0.14341000000000001</v>
      </c>
      <c r="I559">
        <v>0</v>
      </c>
      <c r="J559" s="52" t="s">
        <v>457</v>
      </c>
      <c r="U559">
        <v>3</v>
      </c>
      <c r="V559" t="s">
        <v>1057</v>
      </c>
      <c r="W559">
        <v>2.1389999999999999E-2</v>
      </c>
      <c r="X559">
        <v>0</v>
      </c>
      <c r="Y559" s="52" t="s">
        <v>457</v>
      </c>
    </row>
    <row r="560" spans="2:25">
      <c r="F560">
        <v>4</v>
      </c>
      <c r="G560" t="s">
        <v>1058</v>
      </c>
      <c r="H560">
        <v>0.10721</v>
      </c>
      <c r="I560">
        <v>0</v>
      </c>
      <c r="J560" s="52" t="s">
        <v>457</v>
      </c>
      <c r="U560">
        <v>4</v>
      </c>
      <c r="V560" t="s">
        <v>1059</v>
      </c>
      <c r="W560">
        <v>2.1389999999999999E-2</v>
      </c>
      <c r="X560">
        <v>0</v>
      </c>
      <c r="Y560" s="52" t="s">
        <v>457</v>
      </c>
    </row>
    <row r="561" spans="3:25">
      <c r="E561">
        <v>2</v>
      </c>
      <c r="F561">
        <v>1</v>
      </c>
      <c r="G561" t="s">
        <v>1060</v>
      </c>
      <c r="H561">
        <v>9.8379999999999995E-2</v>
      </c>
      <c r="I561">
        <v>0</v>
      </c>
      <c r="J561" s="52" t="s">
        <v>457</v>
      </c>
      <c r="T561">
        <v>2</v>
      </c>
    </row>
    <row r="562" spans="3:25">
      <c r="F562">
        <v>3</v>
      </c>
      <c r="G562" t="s">
        <v>1061</v>
      </c>
      <c r="H562">
        <v>0.15939</v>
      </c>
      <c r="I562">
        <v>0</v>
      </c>
      <c r="J562" s="52" t="s">
        <v>457</v>
      </c>
      <c r="U562">
        <v>3</v>
      </c>
      <c r="V562" t="s">
        <v>1062</v>
      </c>
      <c r="W562">
        <v>2.2089999999999999E-2</v>
      </c>
      <c r="X562">
        <v>0</v>
      </c>
      <c r="Y562" s="52" t="s">
        <v>457</v>
      </c>
    </row>
    <row r="563" spans="3:25">
      <c r="F563">
        <v>4</v>
      </c>
      <c r="G563" t="s">
        <v>1063</v>
      </c>
      <c r="H563">
        <v>0.1278</v>
      </c>
      <c r="I563">
        <v>0</v>
      </c>
      <c r="J563" s="52" t="s">
        <v>457</v>
      </c>
      <c r="U563">
        <v>4</v>
      </c>
      <c r="V563" t="s">
        <v>1064</v>
      </c>
      <c r="W563">
        <v>2.2089999999999999E-2</v>
      </c>
      <c r="X563">
        <v>0</v>
      </c>
      <c r="Y563" s="52" t="s">
        <v>457</v>
      </c>
    </row>
    <row r="564" spans="3:25">
      <c r="E564">
        <v>3</v>
      </c>
      <c r="F564">
        <v>1</v>
      </c>
      <c r="G564" t="s">
        <v>1065</v>
      </c>
      <c r="H564">
        <v>0.14341000000000001</v>
      </c>
      <c r="I564">
        <v>0</v>
      </c>
      <c r="J564" s="52" t="s">
        <v>457</v>
      </c>
      <c r="T564">
        <v>3</v>
      </c>
      <c r="U564">
        <v>1</v>
      </c>
      <c r="V564" t="s">
        <v>1066</v>
      </c>
      <c r="W564">
        <v>2.1389999999999999E-2</v>
      </c>
      <c r="X564">
        <v>0</v>
      </c>
      <c r="Y564" s="52" t="s">
        <v>457</v>
      </c>
    </row>
    <row r="565" spans="3:25">
      <c r="F565">
        <v>2</v>
      </c>
      <c r="G565" t="s">
        <v>1067</v>
      </c>
      <c r="H565">
        <v>0.15939</v>
      </c>
      <c r="I565">
        <v>0</v>
      </c>
      <c r="J565" s="52" t="s">
        <v>457</v>
      </c>
      <c r="U565">
        <v>2</v>
      </c>
      <c r="V565" t="s">
        <v>1068</v>
      </c>
      <c r="W565">
        <v>2.2089999999999999E-2</v>
      </c>
      <c r="X565">
        <v>0</v>
      </c>
      <c r="Y565" s="52" t="s">
        <v>457</v>
      </c>
    </row>
    <row r="567" spans="3:25">
      <c r="E567">
        <v>4</v>
      </c>
      <c r="F567">
        <v>1</v>
      </c>
      <c r="G567" t="s">
        <v>1069</v>
      </c>
      <c r="H567">
        <v>0.10721</v>
      </c>
      <c r="I567">
        <v>0</v>
      </c>
      <c r="J567" s="52" t="s">
        <v>457</v>
      </c>
      <c r="T567">
        <v>4</v>
      </c>
      <c r="U567">
        <v>1</v>
      </c>
      <c r="V567" t="s">
        <v>1070</v>
      </c>
      <c r="W567">
        <v>2.1389999999999999E-2</v>
      </c>
      <c r="X567">
        <v>0</v>
      </c>
      <c r="Y567" s="52" t="s">
        <v>457</v>
      </c>
    </row>
    <row r="568" spans="3:25">
      <c r="F568">
        <v>2</v>
      </c>
      <c r="G568" t="s">
        <v>1071</v>
      </c>
      <c r="H568">
        <v>0.1278</v>
      </c>
      <c r="I568">
        <v>0</v>
      </c>
      <c r="J568" s="52" t="s">
        <v>457</v>
      </c>
      <c r="U568">
        <v>2</v>
      </c>
      <c r="V568" t="s">
        <v>1072</v>
      </c>
      <c r="W568">
        <v>2.2089999999999999E-2</v>
      </c>
      <c r="X568">
        <v>0</v>
      </c>
      <c r="Y568" s="52" t="s">
        <v>457</v>
      </c>
    </row>
    <row r="570" spans="3:25">
      <c r="C570" t="s">
        <v>15</v>
      </c>
      <c r="D570" t="s">
        <v>455</v>
      </c>
      <c r="E570">
        <v>1</v>
      </c>
      <c r="Q570" s="51" t="s">
        <v>233</v>
      </c>
      <c r="R570" t="s">
        <v>448</v>
      </c>
    </row>
    <row r="571" spans="3:25">
      <c r="R571" t="s">
        <v>449</v>
      </c>
      <c r="T571" t="s">
        <v>450</v>
      </c>
      <c r="U571" t="s">
        <v>451</v>
      </c>
      <c r="V571" t="s">
        <v>452</v>
      </c>
      <c r="W571" t="s">
        <v>453</v>
      </c>
      <c r="X571" t="s">
        <v>454</v>
      </c>
    </row>
    <row r="572" spans="3:25">
      <c r="F572">
        <v>4</v>
      </c>
      <c r="G572" t="s">
        <v>1073</v>
      </c>
      <c r="H572">
        <v>156.1156</v>
      </c>
      <c r="I572">
        <v>1.2E-2</v>
      </c>
      <c r="J572" s="52" t="s">
        <v>491</v>
      </c>
    </row>
    <row r="573" spans="3:25">
      <c r="E573">
        <v>2</v>
      </c>
      <c r="R573" t="s">
        <v>23</v>
      </c>
      <c r="S573" t="s">
        <v>455</v>
      </c>
      <c r="T573">
        <v>1</v>
      </c>
      <c r="U573">
        <v>2</v>
      </c>
      <c r="V573">
        <v>3.5860000000000003E-2</v>
      </c>
      <c r="W573">
        <v>3.134E-2</v>
      </c>
      <c r="X573">
        <v>0.25800000000000001</v>
      </c>
    </row>
    <row r="574" spans="3:25">
      <c r="U574">
        <v>3</v>
      </c>
      <c r="V574" t="s">
        <v>1074</v>
      </c>
      <c r="W574">
        <v>4.5879999999999997E-2</v>
      </c>
      <c r="X574">
        <v>0</v>
      </c>
      <c r="Y574" s="52" t="s">
        <v>457</v>
      </c>
    </row>
    <row r="575" spans="3:25">
      <c r="U575">
        <v>4</v>
      </c>
      <c r="V575" t="s">
        <v>1075</v>
      </c>
      <c r="W575">
        <v>4.5879999999999997E-2</v>
      </c>
      <c r="X575">
        <v>0</v>
      </c>
      <c r="Y575" s="52" t="s">
        <v>457</v>
      </c>
    </row>
    <row r="576" spans="3:25">
      <c r="E576">
        <v>3</v>
      </c>
      <c r="T576">
        <v>2</v>
      </c>
    </row>
    <row r="577" spans="2:25">
      <c r="U577">
        <v>3</v>
      </c>
      <c r="V577" t="s">
        <v>1076</v>
      </c>
      <c r="W577">
        <v>4.7379999999999999E-2</v>
      </c>
      <c r="X577">
        <v>0</v>
      </c>
      <c r="Y577" s="52" t="s">
        <v>457</v>
      </c>
    </row>
    <row r="578" spans="2:25">
      <c r="U578">
        <v>4</v>
      </c>
      <c r="V578" t="s">
        <v>1077</v>
      </c>
      <c r="W578">
        <v>4.7379999999999999E-2</v>
      </c>
      <c r="X578">
        <v>0</v>
      </c>
      <c r="Y578" s="52" t="s">
        <v>457</v>
      </c>
    </row>
    <row r="579" spans="2:25">
      <c r="E579">
        <v>4</v>
      </c>
      <c r="F579">
        <v>1</v>
      </c>
      <c r="G579" t="s">
        <v>1078</v>
      </c>
      <c r="H579">
        <v>156.1156</v>
      </c>
      <c r="I579">
        <v>1.2E-2</v>
      </c>
      <c r="J579" s="52" t="s">
        <v>491</v>
      </c>
      <c r="T579">
        <v>3</v>
      </c>
      <c r="U579">
        <v>1</v>
      </c>
      <c r="V579" t="s">
        <v>1079</v>
      </c>
      <c r="W579">
        <v>4.5879999999999997E-2</v>
      </c>
      <c r="X579">
        <v>0</v>
      </c>
      <c r="Y579" s="52" t="s">
        <v>457</v>
      </c>
    </row>
    <row r="580" spans="2:25">
      <c r="U580">
        <v>2</v>
      </c>
      <c r="V580" t="s">
        <v>1080</v>
      </c>
      <c r="W580">
        <v>4.7379999999999999E-2</v>
      </c>
      <c r="X580">
        <v>0</v>
      </c>
      <c r="Y580" s="52" t="s">
        <v>457</v>
      </c>
    </row>
    <row r="581" spans="2:25">
      <c r="B581" s="51" t="s">
        <v>323</v>
      </c>
      <c r="C581" t="s">
        <v>448</v>
      </c>
    </row>
    <row r="582" spans="2:25">
      <c r="B582" s="51"/>
      <c r="C582" t="s">
        <v>449</v>
      </c>
      <c r="E582" t="s">
        <v>450</v>
      </c>
      <c r="F582" t="s">
        <v>451</v>
      </c>
      <c r="G582" t="s">
        <v>452</v>
      </c>
      <c r="H582" t="s">
        <v>453</v>
      </c>
      <c r="I582" t="s">
        <v>454</v>
      </c>
      <c r="T582">
        <v>4</v>
      </c>
      <c r="U582">
        <v>1</v>
      </c>
      <c r="V582" t="s">
        <v>1081</v>
      </c>
      <c r="W582">
        <v>4.5879999999999997E-2</v>
      </c>
      <c r="X582">
        <v>0</v>
      </c>
      <c r="Y582" s="52" t="s">
        <v>457</v>
      </c>
    </row>
    <row r="583" spans="2:25">
      <c r="U583">
        <v>2</v>
      </c>
      <c r="V583" t="s">
        <v>1082</v>
      </c>
      <c r="W583">
        <v>4.7379999999999999E-2</v>
      </c>
      <c r="X583">
        <v>0</v>
      </c>
      <c r="Y583" s="52" t="s">
        <v>457</v>
      </c>
    </row>
    <row r="584" spans="2:25">
      <c r="C584" t="s">
        <v>2</v>
      </c>
      <c r="D584" t="s">
        <v>455</v>
      </c>
      <c r="E584">
        <v>1</v>
      </c>
    </row>
    <row r="585" spans="2:25">
      <c r="F585">
        <v>3</v>
      </c>
      <c r="G585" t="s">
        <v>1083</v>
      </c>
      <c r="H585">
        <v>1.29051</v>
      </c>
      <c r="I585">
        <v>1E-3</v>
      </c>
      <c r="J585" s="52" t="s">
        <v>457</v>
      </c>
      <c r="R585" t="s">
        <v>22</v>
      </c>
      <c r="S585" t="s">
        <v>455</v>
      </c>
      <c r="T585">
        <v>1</v>
      </c>
    </row>
    <row r="586" spans="2:25">
      <c r="F586">
        <v>4</v>
      </c>
      <c r="G586" t="s">
        <v>1084</v>
      </c>
      <c r="H586">
        <v>1.17807</v>
      </c>
      <c r="I586">
        <v>0</v>
      </c>
      <c r="J586" s="52" t="s">
        <v>457</v>
      </c>
    </row>
    <row r="587" spans="2:25">
      <c r="E587">
        <v>2</v>
      </c>
      <c r="U587">
        <v>4</v>
      </c>
      <c r="V587" t="s">
        <v>1085</v>
      </c>
      <c r="W587">
        <v>1.3799699999999999</v>
      </c>
      <c r="X587">
        <v>4.1000000000000002E-2</v>
      </c>
      <c r="Y587" s="52" t="s">
        <v>491</v>
      </c>
    </row>
    <row r="588" spans="2:25">
      <c r="F588">
        <v>3</v>
      </c>
      <c r="G588" t="s">
        <v>1086</v>
      </c>
      <c r="H588">
        <v>1.2594099999999999</v>
      </c>
      <c r="I588">
        <v>1E-3</v>
      </c>
      <c r="J588" s="52" t="s">
        <v>457</v>
      </c>
      <c r="T588">
        <v>2</v>
      </c>
    </row>
    <row r="589" spans="2:25">
      <c r="F589">
        <v>4</v>
      </c>
      <c r="G589" t="s">
        <v>1087</v>
      </c>
      <c r="H589">
        <v>1.14391</v>
      </c>
      <c r="I589">
        <v>0</v>
      </c>
      <c r="J589" s="52" t="s">
        <v>457</v>
      </c>
    </row>
    <row r="590" spans="2:25">
      <c r="E590">
        <v>3</v>
      </c>
      <c r="F590">
        <v>1</v>
      </c>
      <c r="G590" t="s">
        <v>1088</v>
      </c>
      <c r="H590">
        <v>1.29051</v>
      </c>
      <c r="I590">
        <v>1E-3</v>
      </c>
      <c r="J590" s="52" t="s">
        <v>457</v>
      </c>
      <c r="U590">
        <v>4</v>
      </c>
      <c r="V590" t="s">
        <v>1089</v>
      </c>
      <c r="W590">
        <v>1.42523</v>
      </c>
      <c r="X590">
        <v>3.5999999999999997E-2</v>
      </c>
      <c r="Y590" s="52" t="s">
        <v>491</v>
      </c>
    </row>
    <row r="591" spans="2:25">
      <c r="F591">
        <v>2</v>
      </c>
      <c r="G591" t="s">
        <v>1090</v>
      </c>
      <c r="H591">
        <v>1.2594099999999999</v>
      </c>
      <c r="I591">
        <v>1E-3</v>
      </c>
      <c r="J591" s="52" t="s">
        <v>457</v>
      </c>
      <c r="T591">
        <v>3</v>
      </c>
    </row>
    <row r="593" spans="2:25">
      <c r="E593">
        <v>4</v>
      </c>
      <c r="F593">
        <v>1</v>
      </c>
      <c r="G593" t="s">
        <v>1091</v>
      </c>
      <c r="H593">
        <v>1.17807</v>
      </c>
      <c r="I593">
        <v>0</v>
      </c>
      <c r="J593" s="52" t="s">
        <v>457</v>
      </c>
    </row>
    <row r="594" spans="2:25">
      <c r="F594">
        <v>2</v>
      </c>
      <c r="G594" t="s">
        <v>1092</v>
      </c>
      <c r="H594">
        <v>1.14391</v>
      </c>
      <c r="I594">
        <v>0</v>
      </c>
      <c r="J594" s="52" t="s">
        <v>457</v>
      </c>
      <c r="T594">
        <v>4</v>
      </c>
      <c r="U594">
        <v>1</v>
      </c>
      <c r="V594" t="s">
        <v>1093</v>
      </c>
      <c r="W594">
        <v>1.3799699999999999</v>
      </c>
      <c r="X594">
        <v>4.1000000000000002E-2</v>
      </c>
      <c r="Y594" s="52" t="s">
        <v>491</v>
      </c>
    </row>
    <row r="595" spans="2:25">
      <c r="U595">
        <v>2</v>
      </c>
      <c r="V595" t="s">
        <v>1094</v>
      </c>
      <c r="W595">
        <v>1.42523</v>
      </c>
      <c r="X595">
        <v>3.5999999999999997E-2</v>
      </c>
      <c r="Y595" s="52" t="s">
        <v>491</v>
      </c>
    </row>
    <row r="596" spans="2:25">
      <c r="C596" t="s">
        <v>465</v>
      </c>
      <c r="D596" t="s">
        <v>455</v>
      </c>
      <c r="E596">
        <v>1</v>
      </c>
    </row>
    <row r="597" spans="2:25">
      <c r="F597">
        <v>3</v>
      </c>
      <c r="G597" t="s">
        <v>1095</v>
      </c>
      <c r="H597">
        <v>0.13424</v>
      </c>
      <c r="I597">
        <v>3.0000000000000001E-3</v>
      </c>
      <c r="J597" s="52" t="s">
        <v>467</v>
      </c>
      <c r="R597" t="s">
        <v>24</v>
      </c>
      <c r="S597" t="s">
        <v>455</v>
      </c>
      <c r="T597">
        <v>1</v>
      </c>
      <c r="U597">
        <v>2</v>
      </c>
      <c r="V597" t="s">
        <v>1096</v>
      </c>
      <c r="W597">
        <v>0.77768000000000004</v>
      </c>
      <c r="X597">
        <v>4.0000000000000001E-3</v>
      </c>
      <c r="Y597" s="52" t="s">
        <v>467</v>
      </c>
    </row>
    <row r="598" spans="2:25">
      <c r="F598">
        <v>4</v>
      </c>
      <c r="G598" t="s">
        <v>1097</v>
      </c>
      <c r="H598">
        <v>0.12254</v>
      </c>
      <c r="I598">
        <v>1E-3</v>
      </c>
      <c r="J598" s="52" t="s">
        <v>457</v>
      </c>
    </row>
    <row r="599" spans="2:25">
      <c r="E599">
        <v>2</v>
      </c>
      <c r="U599">
        <v>4</v>
      </c>
      <c r="V599" t="s">
        <v>1098</v>
      </c>
      <c r="W599">
        <v>1.1384099999999999</v>
      </c>
      <c r="X599">
        <v>4.4999999999999998E-2</v>
      </c>
      <c r="Y599" s="52" t="s">
        <v>491</v>
      </c>
    </row>
    <row r="600" spans="2:25">
      <c r="F600">
        <v>3</v>
      </c>
      <c r="G600" t="s">
        <v>1099</v>
      </c>
      <c r="H600">
        <v>0.13100000000000001</v>
      </c>
      <c r="I600">
        <v>1.2999999999999999E-2</v>
      </c>
      <c r="J600" s="52" t="s">
        <v>491</v>
      </c>
      <c r="T600">
        <v>2</v>
      </c>
      <c r="U600">
        <v>1</v>
      </c>
      <c r="V600" t="s">
        <v>1100</v>
      </c>
      <c r="W600">
        <v>0.77768000000000004</v>
      </c>
      <c r="X600">
        <v>4.0000000000000001E-3</v>
      </c>
      <c r="Y600" s="52" t="s">
        <v>467</v>
      </c>
    </row>
    <row r="601" spans="2:25">
      <c r="F601">
        <v>4</v>
      </c>
      <c r="G601" t="s">
        <v>1101</v>
      </c>
      <c r="H601">
        <v>0.11899</v>
      </c>
      <c r="I601">
        <v>4.0000000000000001E-3</v>
      </c>
      <c r="J601" s="52" t="s">
        <v>467</v>
      </c>
    </row>
    <row r="602" spans="2:25">
      <c r="E602">
        <v>3</v>
      </c>
      <c r="F602">
        <v>1</v>
      </c>
      <c r="G602" t="s">
        <v>1102</v>
      </c>
      <c r="H602">
        <v>0.13424</v>
      </c>
      <c r="I602">
        <v>3.0000000000000001E-3</v>
      </c>
      <c r="J602" s="52" t="s">
        <v>467</v>
      </c>
    </row>
    <row r="603" spans="2:25">
      <c r="F603">
        <v>2</v>
      </c>
      <c r="G603" t="s">
        <v>1103</v>
      </c>
      <c r="H603">
        <v>0.13100000000000001</v>
      </c>
      <c r="I603">
        <v>1.2999999999999999E-2</v>
      </c>
      <c r="J603" s="52" t="s">
        <v>491</v>
      </c>
      <c r="T603">
        <v>3</v>
      </c>
    </row>
    <row r="605" spans="2:25">
      <c r="E605">
        <v>4</v>
      </c>
      <c r="F605">
        <v>1</v>
      </c>
      <c r="G605" t="s">
        <v>1104</v>
      </c>
      <c r="H605">
        <v>0.12254</v>
      </c>
      <c r="I605">
        <v>1E-3</v>
      </c>
      <c r="J605" s="52" t="s">
        <v>457</v>
      </c>
    </row>
    <row r="606" spans="2:25">
      <c r="F606">
        <v>2</v>
      </c>
      <c r="G606" t="s">
        <v>1105</v>
      </c>
      <c r="H606">
        <v>0.11899</v>
      </c>
      <c r="I606">
        <v>4.0000000000000001E-3</v>
      </c>
      <c r="J606" s="52" t="s">
        <v>467</v>
      </c>
      <c r="T606">
        <v>4</v>
      </c>
      <c r="U606">
        <v>1</v>
      </c>
      <c r="V606" t="s">
        <v>1106</v>
      </c>
      <c r="W606">
        <v>1.1384099999999999</v>
      </c>
      <c r="X606">
        <v>4.4999999999999998E-2</v>
      </c>
      <c r="Y606" s="52" t="s">
        <v>491</v>
      </c>
    </row>
    <row r="608" spans="2:25">
      <c r="B608" s="51" t="s">
        <v>323</v>
      </c>
      <c r="C608" t="s">
        <v>448</v>
      </c>
    </row>
    <row r="609" spans="3:25">
      <c r="C609" t="s">
        <v>449</v>
      </c>
      <c r="E609" t="s">
        <v>450</v>
      </c>
      <c r="F609" t="s">
        <v>451</v>
      </c>
      <c r="G609" t="s">
        <v>452</v>
      </c>
      <c r="H609" t="s">
        <v>453</v>
      </c>
      <c r="I609" t="s">
        <v>454</v>
      </c>
      <c r="R609" t="s">
        <v>21</v>
      </c>
      <c r="S609" t="s">
        <v>455</v>
      </c>
      <c r="T609">
        <v>1</v>
      </c>
      <c r="U609">
        <v>2</v>
      </c>
      <c r="V609" t="s">
        <v>1107</v>
      </c>
      <c r="W609">
        <v>0.36575999999999997</v>
      </c>
      <c r="X609">
        <v>0</v>
      </c>
      <c r="Y609" s="52" t="s">
        <v>457</v>
      </c>
    </row>
    <row r="611" spans="3:25">
      <c r="C611" t="s">
        <v>4</v>
      </c>
      <c r="D611" t="s">
        <v>455</v>
      </c>
      <c r="E611">
        <v>1</v>
      </c>
      <c r="F611">
        <v>2</v>
      </c>
      <c r="G611" t="s">
        <v>1108</v>
      </c>
      <c r="H611">
        <v>57.819459999999999</v>
      </c>
      <c r="I611">
        <v>0</v>
      </c>
      <c r="J611" s="52" t="s">
        <v>457</v>
      </c>
      <c r="U611">
        <v>4</v>
      </c>
      <c r="V611" t="s">
        <v>1109</v>
      </c>
      <c r="W611">
        <v>0.53541000000000005</v>
      </c>
      <c r="X611">
        <v>0</v>
      </c>
      <c r="Y611" s="52" t="s">
        <v>457</v>
      </c>
    </row>
    <row r="612" spans="3:25">
      <c r="F612">
        <v>3</v>
      </c>
      <c r="G612" t="s">
        <v>1110</v>
      </c>
      <c r="H612">
        <v>75.703450000000004</v>
      </c>
      <c r="I612">
        <v>0</v>
      </c>
      <c r="J612" s="52" t="s">
        <v>457</v>
      </c>
      <c r="T612">
        <v>2</v>
      </c>
      <c r="U612">
        <v>1</v>
      </c>
      <c r="V612" t="s">
        <v>1111</v>
      </c>
      <c r="W612">
        <v>0.36575999999999997</v>
      </c>
      <c r="X612">
        <v>0</v>
      </c>
      <c r="Y612" s="52" t="s">
        <v>457</v>
      </c>
    </row>
    <row r="613" spans="3:25">
      <c r="F613">
        <v>4</v>
      </c>
      <c r="G613" t="s">
        <v>1112</v>
      </c>
      <c r="H613">
        <v>69.107479999999995</v>
      </c>
      <c r="I613">
        <v>0</v>
      </c>
      <c r="J613" s="52" t="s">
        <v>457</v>
      </c>
      <c r="U613">
        <v>3</v>
      </c>
      <c r="V613" t="s">
        <v>1113</v>
      </c>
      <c r="W613">
        <v>0.55296999999999996</v>
      </c>
      <c r="X613">
        <v>0</v>
      </c>
      <c r="Y613" s="52" t="s">
        <v>457</v>
      </c>
    </row>
    <row r="614" spans="3:25">
      <c r="E614">
        <v>2</v>
      </c>
      <c r="F614">
        <v>1</v>
      </c>
      <c r="G614" t="s">
        <v>1114</v>
      </c>
      <c r="H614">
        <v>57.819459999999999</v>
      </c>
      <c r="I614">
        <v>0</v>
      </c>
      <c r="J614" s="52" t="s">
        <v>457</v>
      </c>
      <c r="U614">
        <v>4</v>
      </c>
      <c r="V614" t="s">
        <v>1115</v>
      </c>
      <c r="W614">
        <v>0.55296999999999996</v>
      </c>
      <c r="X614">
        <v>0</v>
      </c>
      <c r="Y614" s="52" t="s">
        <v>457</v>
      </c>
    </row>
    <row r="615" spans="3:25">
      <c r="F615">
        <v>3</v>
      </c>
      <c r="G615" t="s">
        <v>1116</v>
      </c>
      <c r="H615">
        <v>72.480530000000002</v>
      </c>
      <c r="I615">
        <v>1E-3</v>
      </c>
      <c r="J615" s="52" t="s">
        <v>457</v>
      </c>
      <c r="T615">
        <v>3</v>
      </c>
    </row>
    <row r="616" spans="3:25">
      <c r="F616">
        <v>4</v>
      </c>
      <c r="G616" t="s">
        <v>1117</v>
      </c>
      <c r="H616">
        <v>65.561109999999999</v>
      </c>
      <c r="I616">
        <v>0</v>
      </c>
      <c r="J616" s="52" t="s">
        <v>457</v>
      </c>
      <c r="U616">
        <v>2</v>
      </c>
      <c r="V616" t="s">
        <v>1118</v>
      </c>
      <c r="W616">
        <v>0.55296999999999996</v>
      </c>
      <c r="X616">
        <v>0</v>
      </c>
      <c r="Y616" s="52" t="s">
        <v>457</v>
      </c>
    </row>
    <row r="617" spans="3:25">
      <c r="E617">
        <v>3</v>
      </c>
      <c r="F617">
        <v>1</v>
      </c>
      <c r="G617" t="s">
        <v>1119</v>
      </c>
      <c r="H617">
        <v>75.703450000000004</v>
      </c>
      <c r="I617">
        <v>0</v>
      </c>
      <c r="J617" s="52" t="s">
        <v>457</v>
      </c>
      <c r="U617">
        <v>4</v>
      </c>
      <c r="V617" t="s">
        <v>1120</v>
      </c>
      <c r="W617">
        <v>0.67725000000000002</v>
      </c>
      <c r="X617">
        <v>0</v>
      </c>
      <c r="Y617" s="52" t="s">
        <v>457</v>
      </c>
    </row>
    <row r="618" spans="3:25">
      <c r="F618">
        <v>2</v>
      </c>
      <c r="G618" t="s">
        <v>1121</v>
      </c>
      <c r="H618">
        <v>72.480530000000002</v>
      </c>
      <c r="I618">
        <v>1E-3</v>
      </c>
      <c r="J618" s="52" t="s">
        <v>457</v>
      </c>
      <c r="T618">
        <v>4</v>
      </c>
      <c r="U618">
        <v>1</v>
      </c>
      <c r="V618" t="s">
        <v>1122</v>
      </c>
      <c r="W618">
        <v>0.53541000000000005</v>
      </c>
      <c r="X618">
        <v>0</v>
      </c>
      <c r="Y618" s="52" t="s">
        <v>457</v>
      </c>
    </row>
    <row r="619" spans="3:25">
      <c r="U619">
        <v>2</v>
      </c>
      <c r="V619" t="s">
        <v>1123</v>
      </c>
      <c r="W619">
        <v>0.55296999999999996</v>
      </c>
      <c r="X619">
        <v>0</v>
      </c>
      <c r="Y619" s="52" t="s">
        <v>457</v>
      </c>
    </row>
    <row r="620" spans="3:25">
      <c r="E620">
        <v>4</v>
      </c>
      <c r="F620">
        <v>1</v>
      </c>
      <c r="G620" t="s">
        <v>1124</v>
      </c>
      <c r="H620">
        <v>69.107479999999995</v>
      </c>
      <c r="I620">
        <v>0</v>
      </c>
      <c r="J620" s="52" t="s">
        <v>457</v>
      </c>
      <c r="U620">
        <v>3</v>
      </c>
      <c r="V620" t="s">
        <v>1125</v>
      </c>
      <c r="W620">
        <v>0.67725000000000002</v>
      </c>
      <c r="X620">
        <v>0</v>
      </c>
      <c r="Y620" s="52" t="s">
        <v>457</v>
      </c>
    </row>
    <row r="621" spans="3:25">
      <c r="F621">
        <v>2</v>
      </c>
      <c r="G621" t="s">
        <v>1126</v>
      </c>
      <c r="H621">
        <v>65.561109999999999</v>
      </c>
      <c r="I621">
        <v>0</v>
      </c>
      <c r="J621" s="52" t="s">
        <v>457</v>
      </c>
      <c r="R621" t="s">
        <v>25</v>
      </c>
      <c r="S621" t="s">
        <v>455</v>
      </c>
      <c r="T621">
        <v>1</v>
      </c>
    </row>
    <row r="622" spans="3:25">
      <c r="U622">
        <v>3</v>
      </c>
      <c r="V622" t="s">
        <v>1127</v>
      </c>
      <c r="W622">
        <v>1.7309999999999999E-2</v>
      </c>
      <c r="X622">
        <v>0</v>
      </c>
      <c r="Y622" s="52" t="s">
        <v>457</v>
      </c>
    </row>
    <row r="623" spans="3:25">
      <c r="C623" t="s">
        <v>5</v>
      </c>
      <c r="D623" t="s">
        <v>455</v>
      </c>
      <c r="E623">
        <v>1</v>
      </c>
      <c r="F623">
        <v>2</v>
      </c>
      <c r="G623" t="s">
        <v>1128</v>
      </c>
      <c r="H623">
        <v>131.42948000000001</v>
      </c>
      <c r="I623">
        <v>1E-3</v>
      </c>
      <c r="J623" s="52" t="s">
        <v>457</v>
      </c>
      <c r="U623">
        <v>4</v>
      </c>
      <c r="V623" t="s">
        <v>1129</v>
      </c>
      <c r="W623">
        <v>1.7309999999999999E-2</v>
      </c>
      <c r="X623">
        <v>0</v>
      </c>
      <c r="Y623" s="52" t="s">
        <v>457</v>
      </c>
    </row>
    <row r="624" spans="3:25">
      <c r="F624">
        <v>3</v>
      </c>
      <c r="G624" t="s">
        <v>1130</v>
      </c>
      <c r="H624">
        <v>172.08158</v>
      </c>
      <c r="I624">
        <v>2E-3</v>
      </c>
      <c r="J624" s="52" t="s">
        <v>467</v>
      </c>
      <c r="T624">
        <v>2</v>
      </c>
    </row>
    <row r="625" spans="3:25">
      <c r="F625">
        <v>4</v>
      </c>
      <c r="G625" t="s">
        <v>1131</v>
      </c>
      <c r="H625">
        <v>157.08826999999999</v>
      </c>
      <c r="I625">
        <v>0</v>
      </c>
      <c r="J625" s="52" t="s">
        <v>457</v>
      </c>
      <c r="U625">
        <v>3</v>
      </c>
      <c r="V625" t="s">
        <v>1132</v>
      </c>
      <c r="W625">
        <v>1.788E-2</v>
      </c>
      <c r="X625">
        <v>0</v>
      </c>
      <c r="Y625" s="52" t="s">
        <v>457</v>
      </c>
    </row>
    <row r="626" spans="3:25">
      <c r="E626">
        <v>2</v>
      </c>
      <c r="F626">
        <v>1</v>
      </c>
      <c r="G626" t="s">
        <v>1133</v>
      </c>
      <c r="H626">
        <v>131.42948000000001</v>
      </c>
      <c r="I626">
        <v>1E-3</v>
      </c>
      <c r="J626" s="52" t="s">
        <v>457</v>
      </c>
      <c r="U626">
        <v>4</v>
      </c>
      <c r="V626" t="s">
        <v>1134</v>
      </c>
      <c r="W626">
        <v>1.788E-2</v>
      </c>
      <c r="X626">
        <v>0</v>
      </c>
      <c r="Y626" s="52" t="s">
        <v>457</v>
      </c>
    </row>
    <row r="627" spans="3:25">
      <c r="T627">
        <v>3</v>
      </c>
      <c r="U627">
        <v>1</v>
      </c>
      <c r="V627" t="s">
        <v>1135</v>
      </c>
      <c r="W627">
        <v>1.7309999999999999E-2</v>
      </c>
      <c r="X627">
        <v>0</v>
      </c>
      <c r="Y627" s="52" t="s">
        <v>457</v>
      </c>
    </row>
    <row r="628" spans="3:25">
      <c r="U628">
        <v>2</v>
      </c>
      <c r="V628" t="s">
        <v>1136</v>
      </c>
      <c r="W628">
        <v>1.788E-2</v>
      </c>
      <c r="X628">
        <v>0</v>
      </c>
      <c r="Y628" s="52" t="s">
        <v>457</v>
      </c>
    </row>
    <row r="629" spans="3:25">
      <c r="E629">
        <v>3</v>
      </c>
      <c r="F629">
        <v>1</v>
      </c>
      <c r="G629" t="s">
        <v>1137</v>
      </c>
      <c r="H629">
        <v>172.08158</v>
      </c>
      <c r="I629">
        <v>2E-3</v>
      </c>
      <c r="J629" s="52" t="s">
        <v>467</v>
      </c>
    </row>
    <row r="630" spans="3:25">
      <c r="T630">
        <v>4</v>
      </c>
      <c r="U630">
        <v>1</v>
      </c>
      <c r="V630" t="s">
        <v>1138</v>
      </c>
      <c r="W630">
        <v>1.7309999999999999E-2</v>
      </c>
      <c r="X630">
        <v>0</v>
      </c>
      <c r="Y630" s="52" t="s">
        <v>457</v>
      </c>
    </row>
    <row r="631" spans="3:25">
      <c r="U631">
        <v>2</v>
      </c>
      <c r="V631" t="s">
        <v>1139</v>
      </c>
      <c r="W631">
        <v>1.788E-2</v>
      </c>
      <c r="X631">
        <v>0</v>
      </c>
      <c r="Y631" s="52" t="s">
        <v>457</v>
      </c>
    </row>
    <row r="632" spans="3:25">
      <c r="E632">
        <v>4</v>
      </c>
      <c r="F632">
        <v>1</v>
      </c>
      <c r="G632" t="s">
        <v>1140</v>
      </c>
      <c r="H632">
        <v>157.08826999999999</v>
      </c>
      <c r="I632">
        <v>0</v>
      </c>
      <c r="J632" s="52" t="s">
        <v>457</v>
      </c>
    </row>
    <row r="635" spans="3:25">
      <c r="C635" t="s">
        <v>6</v>
      </c>
      <c r="D635" t="s">
        <v>455</v>
      </c>
      <c r="E635">
        <v>1</v>
      </c>
    </row>
    <row r="636" spans="3:25">
      <c r="F636">
        <v>3</v>
      </c>
      <c r="G636" t="s">
        <v>1141</v>
      </c>
      <c r="H636">
        <v>877.56056999999998</v>
      </c>
      <c r="I636">
        <v>0</v>
      </c>
      <c r="J636" s="52" t="s">
        <v>457</v>
      </c>
    </row>
    <row r="637" spans="3:25">
      <c r="F637">
        <v>4</v>
      </c>
      <c r="G637" t="s">
        <v>1142</v>
      </c>
      <c r="H637">
        <v>801.09952999999996</v>
      </c>
      <c r="I637">
        <v>0</v>
      </c>
      <c r="J637" s="52" t="s">
        <v>457</v>
      </c>
    </row>
    <row r="638" spans="3:25">
      <c r="E638">
        <v>2</v>
      </c>
    </row>
    <row r="639" spans="3:25">
      <c r="F639">
        <v>3</v>
      </c>
      <c r="G639" t="s">
        <v>1143</v>
      </c>
      <c r="H639">
        <v>840.20028000000002</v>
      </c>
      <c r="I639">
        <v>0</v>
      </c>
      <c r="J639" s="52" t="s">
        <v>457</v>
      </c>
    </row>
    <row r="640" spans="3:25">
      <c r="F640">
        <v>4</v>
      </c>
      <c r="G640" t="s">
        <v>1144</v>
      </c>
      <c r="H640">
        <v>759.98974999999996</v>
      </c>
      <c r="I640">
        <v>0</v>
      </c>
      <c r="J640" s="52" t="s">
        <v>457</v>
      </c>
    </row>
    <row r="641" spans="3:10">
      <c r="E641">
        <v>3</v>
      </c>
      <c r="F641">
        <v>1</v>
      </c>
      <c r="G641" t="s">
        <v>1145</v>
      </c>
      <c r="H641">
        <v>877.56056999999998</v>
      </c>
      <c r="I641">
        <v>0</v>
      </c>
      <c r="J641" s="52" t="s">
        <v>457</v>
      </c>
    </row>
    <row r="642" spans="3:10">
      <c r="F642">
        <v>2</v>
      </c>
      <c r="G642" t="s">
        <v>1146</v>
      </c>
      <c r="H642">
        <v>840.20028000000002</v>
      </c>
      <c r="I642">
        <v>0</v>
      </c>
      <c r="J642" s="52" t="s">
        <v>457</v>
      </c>
    </row>
    <row r="644" spans="3:10">
      <c r="E644">
        <v>4</v>
      </c>
      <c r="F644">
        <v>1</v>
      </c>
      <c r="G644" t="s">
        <v>1147</v>
      </c>
      <c r="H644">
        <v>801.09952999999996</v>
      </c>
      <c r="I644">
        <v>0</v>
      </c>
      <c r="J644" s="52" t="s">
        <v>457</v>
      </c>
    </row>
    <row r="645" spans="3:10">
      <c r="F645">
        <v>2</v>
      </c>
      <c r="G645" t="s">
        <v>1148</v>
      </c>
      <c r="H645">
        <v>759.98974999999996</v>
      </c>
      <c r="I645">
        <v>0</v>
      </c>
      <c r="J645" s="52" t="s">
        <v>457</v>
      </c>
    </row>
    <row r="647" spans="3:10">
      <c r="C647" t="s">
        <v>7</v>
      </c>
      <c r="D647" t="s">
        <v>455</v>
      </c>
      <c r="E647">
        <v>1</v>
      </c>
      <c r="F647">
        <v>2</v>
      </c>
      <c r="G647" t="s">
        <v>1149</v>
      </c>
      <c r="H647">
        <v>60.922310000000003</v>
      </c>
      <c r="I647">
        <v>3.0000000000000001E-3</v>
      </c>
      <c r="J647" s="52" t="s">
        <v>467</v>
      </c>
    </row>
    <row r="648" spans="3:10">
      <c r="F648">
        <v>3</v>
      </c>
      <c r="G648" t="s">
        <v>1150</v>
      </c>
      <c r="H648">
        <v>79.766019999999997</v>
      </c>
      <c r="I648">
        <v>0</v>
      </c>
      <c r="J648" s="52" t="s">
        <v>457</v>
      </c>
    </row>
    <row r="649" spans="3:10">
      <c r="F649">
        <v>4</v>
      </c>
      <c r="G649" t="s">
        <v>1151</v>
      </c>
      <c r="H649">
        <v>72.816079999999999</v>
      </c>
      <c r="I649">
        <v>0</v>
      </c>
      <c r="J649" s="52" t="s">
        <v>457</v>
      </c>
    </row>
    <row r="650" spans="3:10">
      <c r="E650">
        <v>2</v>
      </c>
      <c r="F650">
        <v>1</v>
      </c>
      <c r="G650" t="s">
        <v>1152</v>
      </c>
      <c r="H650">
        <v>60.922310000000003</v>
      </c>
      <c r="I650">
        <v>3.0000000000000001E-3</v>
      </c>
      <c r="J650" s="52" t="s">
        <v>467</v>
      </c>
    </row>
    <row r="651" spans="3:10">
      <c r="F651">
        <v>3</v>
      </c>
      <c r="G651" t="s">
        <v>1153</v>
      </c>
      <c r="H651">
        <v>76.370149999999995</v>
      </c>
      <c r="I651">
        <v>0.01</v>
      </c>
      <c r="J651" s="52" t="s">
        <v>457</v>
      </c>
    </row>
    <row r="652" spans="3:10">
      <c r="F652">
        <v>4</v>
      </c>
      <c r="G652" t="s">
        <v>1154</v>
      </c>
      <c r="H652">
        <v>69.079400000000007</v>
      </c>
      <c r="I652">
        <v>4.0000000000000001E-3</v>
      </c>
      <c r="J652" s="52" t="s">
        <v>467</v>
      </c>
    </row>
    <row r="653" spans="3:10">
      <c r="E653">
        <v>3</v>
      </c>
      <c r="F653">
        <v>1</v>
      </c>
      <c r="G653" t="s">
        <v>1155</v>
      </c>
      <c r="H653">
        <v>79.766019999999997</v>
      </c>
      <c r="I653">
        <v>0</v>
      </c>
      <c r="J653" s="52" t="s">
        <v>457</v>
      </c>
    </row>
    <row r="654" spans="3:10">
      <c r="F654">
        <v>2</v>
      </c>
      <c r="G654" t="s">
        <v>1156</v>
      </c>
      <c r="H654">
        <v>76.370149999999995</v>
      </c>
      <c r="I654">
        <v>0.01</v>
      </c>
      <c r="J654" s="52" t="s">
        <v>457</v>
      </c>
    </row>
    <row r="656" spans="3:10">
      <c r="E656">
        <v>4</v>
      </c>
      <c r="F656">
        <v>1</v>
      </c>
      <c r="G656" t="s">
        <v>1157</v>
      </c>
      <c r="H656">
        <v>72.816079999999999</v>
      </c>
      <c r="I656">
        <v>0</v>
      </c>
      <c r="J656" s="52" t="s">
        <v>457</v>
      </c>
    </row>
    <row r="657" spans="3:10">
      <c r="F657">
        <v>2</v>
      </c>
      <c r="G657" t="s">
        <v>1158</v>
      </c>
      <c r="H657">
        <v>69.079400000000007</v>
      </c>
      <c r="I657">
        <v>4.0000000000000001E-3</v>
      </c>
      <c r="J657" s="52" t="s">
        <v>467</v>
      </c>
    </row>
    <row r="659" spans="3:10">
      <c r="C659" t="s">
        <v>8</v>
      </c>
      <c r="D659" t="s">
        <v>455</v>
      </c>
      <c r="E659">
        <v>1</v>
      </c>
      <c r="F659">
        <v>2</v>
      </c>
      <c r="G659" t="s">
        <v>1159</v>
      </c>
      <c r="H659">
        <v>145.32905</v>
      </c>
      <c r="I659">
        <v>5.0000000000000001E-3</v>
      </c>
      <c r="J659" s="52" t="s">
        <v>467</v>
      </c>
    </row>
    <row r="660" spans="3:10">
      <c r="F660">
        <v>3</v>
      </c>
      <c r="G660" t="s">
        <v>1160</v>
      </c>
      <c r="H660">
        <v>190.28039000000001</v>
      </c>
      <c r="I660">
        <v>0</v>
      </c>
      <c r="J660" s="52" t="s">
        <v>457</v>
      </c>
    </row>
    <row r="661" spans="3:10">
      <c r="F661">
        <v>4</v>
      </c>
      <c r="G661" t="s">
        <v>1161</v>
      </c>
      <c r="H661">
        <v>173.70142999999999</v>
      </c>
      <c r="I661">
        <v>0</v>
      </c>
      <c r="J661" s="52" t="s">
        <v>457</v>
      </c>
    </row>
    <row r="662" spans="3:10">
      <c r="E662">
        <v>2</v>
      </c>
      <c r="F662">
        <v>1</v>
      </c>
      <c r="G662" t="s">
        <v>1162</v>
      </c>
      <c r="H662">
        <v>145.32905</v>
      </c>
      <c r="I662">
        <v>5.0000000000000001E-3</v>
      </c>
      <c r="J662" s="52" t="s">
        <v>467</v>
      </c>
    </row>
    <row r="665" spans="3:10">
      <c r="E665">
        <v>3</v>
      </c>
      <c r="F665">
        <v>1</v>
      </c>
      <c r="G665" t="s">
        <v>1163</v>
      </c>
      <c r="H665">
        <v>190.28039000000001</v>
      </c>
      <c r="I665">
        <v>0</v>
      </c>
      <c r="J665" s="52" t="s">
        <v>457</v>
      </c>
    </row>
    <row r="668" spans="3:10">
      <c r="E668">
        <v>4</v>
      </c>
      <c r="F668">
        <v>1</v>
      </c>
      <c r="G668" t="s">
        <v>1164</v>
      </c>
      <c r="H668">
        <v>173.70142999999999</v>
      </c>
      <c r="I668">
        <v>0</v>
      </c>
      <c r="J668" s="52" t="s">
        <v>457</v>
      </c>
    </row>
    <row r="671" spans="3:10">
      <c r="C671" t="s">
        <v>9</v>
      </c>
      <c r="D671" t="s">
        <v>455</v>
      </c>
      <c r="E671">
        <v>1</v>
      </c>
      <c r="F671">
        <v>2</v>
      </c>
      <c r="G671" t="s">
        <v>1165</v>
      </c>
      <c r="H671">
        <v>1.63117</v>
      </c>
      <c r="I671">
        <v>0</v>
      </c>
      <c r="J671" s="52" t="s">
        <v>457</v>
      </c>
    </row>
    <row r="672" spans="3:10">
      <c r="F672">
        <v>3</v>
      </c>
      <c r="G672" t="s">
        <v>1166</v>
      </c>
      <c r="H672">
        <v>2.1356999999999999</v>
      </c>
      <c r="I672">
        <v>0</v>
      </c>
      <c r="J672" s="52" t="s">
        <v>457</v>
      </c>
    </row>
    <row r="673" spans="3:10">
      <c r="F673">
        <v>4</v>
      </c>
      <c r="G673" t="s">
        <v>1167</v>
      </c>
      <c r="H673">
        <v>1.9496199999999999</v>
      </c>
      <c r="I673">
        <v>0</v>
      </c>
      <c r="J673" s="52" t="s">
        <v>457</v>
      </c>
    </row>
    <row r="674" spans="3:10">
      <c r="E674">
        <v>2</v>
      </c>
      <c r="F674">
        <v>1</v>
      </c>
      <c r="G674" t="s">
        <v>1168</v>
      </c>
      <c r="H674">
        <v>1.63117</v>
      </c>
      <c r="I674">
        <v>0</v>
      </c>
      <c r="J674" s="52" t="s">
        <v>457</v>
      </c>
    </row>
    <row r="675" spans="3:10">
      <c r="F675">
        <v>3</v>
      </c>
      <c r="G675" t="s">
        <v>1169</v>
      </c>
      <c r="H675">
        <v>2.0447799999999998</v>
      </c>
      <c r="I675">
        <v>0</v>
      </c>
      <c r="J675" s="52" t="s">
        <v>457</v>
      </c>
    </row>
    <row r="676" spans="3:10">
      <c r="F676">
        <v>4</v>
      </c>
      <c r="G676" t="s">
        <v>1170</v>
      </c>
      <c r="H676">
        <v>1.8495699999999999</v>
      </c>
      <c r="I676">
        <v>0</v>
      </c>
      <c r="J676" s="52" t="s">
        <v>457</v>
      </c>
    </row>
    <row r="677" spans="3:10">
      <c r="E677">
        <v>3</v>
      </c>
      <c r="F677">
        <v>1</v>
      </c>
      <c r="G677" t="s">
        <v>1171</v>
      </c>
      <c r="H677">
        <v>2.1356999999999999</v>
      </c>
      <c r="I677">
        <v>0</v>
      </c>
      <c r="J677" s="52" t="s">
        <v>457</v>
      </c>
    </row>
    <row r="678" spans="3:10">
      <c r="F678">
        <v>2</v>
      </c>
      <c r="G678" t="s">
        <v>1172</v>
      </c>
      <c r="H678">
        <v>2.0447799999999998</v>
      </c>
      <c r="I678">
        <v>0</v>
      </c>
      <c r="J678" s="52" t="s">
        <v>457</v>
      </c>
    </row>
    <row r="680" spans="3:10">
      <c r="E680">
        <v>4</v>
      </c>
      <c r="F680">
        <v>1</v>
      </c>
      <c r="G680" t="s">
        <v>1173</v>
      </c>
      <c r="H680">
        <v>1.9496199999999999</v>
      </c>
      <c r="I680">
        <v>0</v>
      </c>
      <c r="J680" s="52" t="s">
        <v>457</v>
      </c>
    </row>
    <row r="681" spans="3:10">
      <c r="F681">
        <v>2</v>
      </c>
      <c r="G681" t="s">
        <v>1174</v>
      </c>
      <c r="H681">
        <v>1.8495699999999999</v>
      </c>
      <c r="I681">
        <v>0</v>
      </c>
      <c r="J681" s="52" t="s">
        <v>457</v>
      </c>
    </row>
    <row r="683" spans="3:10">
      <c r="C683" t="s">
        <v>10</v>
      </c>
      <c r="D683" t="s">
        <v>455</v>
      </c>
      <c r="E683">
        <v>1</v>
      </c>
    </row>
    <row r="684" spans="3:10">
      <c r="F684">
        <v>3</v>
      </c>
      <c r="G684" t="s">
        <v>1175</v>
      </c>
      <c r="H684">
        <v>20.866759999999999</v>
      </c>
      <c r="I684">
        <v>1.2E-2</v>
      </c>
      <c r="J684" s="52" t="s">
        <v>491</v>
      </c>
    </row>
    <row r="685" spans="3:10">
      <c r="J685" s="52"/>
    </row>
    <row r="686" spans="3:10">
      <c r="E686">
        <v>2</v>
      </c>
      <c r="J686" s="52"/>
    </row>
    <row r="687" spans="3:10">
      <c r="F687">
        <v>3</v>
      </c>
      <c r="G687" t="s">
        <v>1176</v>
      </c>
      <c r="H687">
        <v>19.97841</v>
      </c>
      <c r="I687">
        <v>3.0000000000000001E-3</v>
      </c>
      <c r="J687" s="52" t="s">
        <v>467</v>
      </c>
    </row>
    <row r="689" spans="3:10">
      <c r="E689">
        <v>3</v>
      </c>
      <c r="F689">
        <v>1</v>
      </c>
      <c r="G689" t="s">
        <v>1177</v>
      </c>
      <c r="H689">
        <v>20.866759999999999</v>
      </c>
      <c r="I689">
        <v>1.2E-2</v>
      </c>
      <c r="J689" s="52" t="s">
        <v>491</v>
      </c>
    </row>
    <row r="690" spans="3:10">
      <c r="F690">
        <v>2</v>
      </c>
      <c r="G690" t="s">
        <v>1178</v>
      </c>
      <c r="H690">
        <v>19.97841</v>
      </c>
      <c r="I690">
        <v>3.0000000000000001E-3</v>
      </c>
      <c r="J690" s="52" t="s">
        <v>467</v>
      </c>
    </row>
    <row r="691" spans="3:10">
      <c r="F691">
        <v>4</v>
      </c>
      <c r="G691" t="s">
        <v>1179</v>
      </c>
      <c r="H691">
        <v>22.538679999999999</v>
      </c>
      <c r="I691">
        <v>1.7999999999999999E-2</v>
      </c>
      <c r="J691" s="52" t="s">
        <v>491</v>
      </c>
    </row>
    <row r="692" spans="3:10">
      <c r="E692">
        <v>4</v>
      </c>
    </row>
    <row r="694" spans="3:10">
      <c r="F694">
        <v>3</v>
      </c>
      <c r="G694" t="s">
        <v>1180</v>
      </c>
      <c r="H694">
        <v>22.538679999999999</v>
      </c>
      <c r="I694">
        <v>1.7999999999999999E-2</v>
      </c>
      <c r="J694" s="52" t="s">
        <v>491</v>
      </c>
    </row>
    <row r="695" spans="3:10">
      <c r="C695" t="s">
        <v>11</v>
      </c>
      <c r="D695" t="s">
        <v>455</v>
      </c>
      <c r="E695">
        <v>1</v>
      </c>
    </row>
    <row r="696" spans="3:10">
      <c r="F696">
        <v>3</v>
      </c>
      <c r="G696" t="s">
        <v>1181</v>
      </c>
      <c r="H696">
        <v>24.183499999999999</v>
      </c>
      <c r="I696">
        <v>0</v>
      </c>
      <c r="J696" s="52" t="s">
        <v>457</v>
      </c>
    </row>
    <row r="697" spans="3:10">
      <c r="F697">
        <v>4</v>
      </c>
      <c r="G697" t="s">
        <v>1182</v>
      </c>
      <c r="H697">
        <v>22.076409999999999</v>
      </c>
      <c r="I697">
        <v>2E-3</v>
      </c>
      <c r="J697" s="52" t="s">
        <v>467</v>
      </c>
    </row>
    <row r="698" spans="3:10">
      <c r="E698">
        <v>2</v>
      </c>
    </row>
    <row r="699" spans="3:10">
      <c r="F699">
        <v>3</v>
      </c>
      <c r="G699" t="s">
        <v>1183</v>
      </c>
      <c r="H699">
        <v>23.153939999999999</v>
      </c>
      <c r="I699">
        <v>0</v>
      </c>
      <c r="J699" s="52" t="s">
        <v>457</v>
      </c>
    </row>
    <row r="700" spans="3:10">
      <c r="F700">
        <v>4</v>
      </c>
      <c r="G700" t="s">
        <v>1184</v>
      </c>
      <c r="H700">
        <v>20.943519999999999</v>
      </c>
      <c r="I700">
        <v>5.0000000000000001E-3</v>
      </c>
    </row>
    <row r="701" spans="3:10">
      <c r="E701">
        <v>3</v>
      </c>
      <c r="F701">
        <v>1</v>
      </c>
      <c r="G701" t="s">
        <v>1185</v>
      </c>
      <c r="H701">
        <v>24.183499999999999</v>
      </c>
      <c r="I701">
        <v>0</v>
      </c>
      <c r="J701" s="52" t="s">
        <v>457</v>
      </c>
    </row>
    <row r="702" spans="3:10">
      <c r="F702">
        <v>2</v>
      </c>
      <c r="G702" t="s">
        <v>1186</v>
      </c>
      <c r="H702">
        <v>23.153939999999999</v>
      </c>
      <c r="I702">
        <v>0</v>
      </c>
      <c r="J702" s="52" t="s">
        <v>457</v>
      </c>
    </row>
    <row r="703" spans="3:10">
      <c r="F703">
        <v>4</v>
      </c>
      <c r="G703" t="s">
        <v>1187</v>
      </c>
      <c r="H703">
        <v>26.12116</v>
      </c>
      <c r="I703">
        <v>3.6999999999999998E-2</v>
      </c>
      <c r="J703" s="52" t="s">
        <v>491</v>
      </c>
    </row>
    <row r="704" spans="3:10">
      <c r="E704">
        <v>4</v>
      </c>
      <c r="F704">
        <v>1</v>
      </c>
      <c r="G704" t="s">
        <v>1188</v>
      </c>
      <c r="H704">
        <v>22.076409999999999</v>
      </c>
      <c r="I704">
        <v>2E-3</v>
      </c>
      <c r="J704" s="52" t="s">
        <v>467</v>
      </c>
    </row>
    <row r="705" spans="3:10">
      <c r="F705">
        <v>2</v>
      </c>
      <c r="G705" t="s">
        <v>1189</v>
      </c>
      <c r="H705">
        <v>20.943519999999999</v>
      </c>
      <c r="I705">
        <v>5.0000000000000001E-3</v>
      </c>
      <c r="J705" s="52" t="s">
        <v>467</v>
      </c>
    </row>
    <row r="706" spans="3:10">
      <c r="F706">
        <v>3</v>
      </c>
      <c r="G706" t="s">
        <v>1190</v>
      </c>
      <c r="H706">
        <v>26.12116</v>
      </c>
      <c r="I706">
        <v>3.6999999999999998E-2</v>
      </c>
      <c r="J706" s="52" t="s">
        <v>491</v>
      </c>
    </row>
    <row r="707" spans="3:10">
      <c r="C707" t="s">
        <v>12</v>
      </c>
      <c r="D707" t="s">
        <v>455</v>
      </c>
      <c r="E707">
        <v>1</v>
      </c>
      <c r="F707">
        <v>2</v>
      </c>
      <c r="G707" t="s">
        <v>1191</v>
      </c>
      <c r="H707">
        <v>0.6109</v>
      </c>
      <c r="I707">
        <v>0</v>
      </c>
      <c r="J707" s="52" t="s">
        <v>457</v>
      </c>
    </row>
    <row r="708" spans="3:10">
      <c r="F708">
        <v>3</v>
      </c>
      <c r="G708" t="s">
        <v>1192</v>
      </c>
      <c r="H708">
        <v>0.79986000000000002</v>
      </c>
      <c r="I708">
        <v>0</v>
      </c>
      <c r="J708" s="52" t="s">
        <v>457</v>
      </c>
    </row>
    <row r="709" spans="3:10">
      <c r="F709">
        <v>4</v>
      </c>
      <c r="G709" t="s">
        <v>1193</v>
      </c>
      <c r="H709">
        <v>0.73016999999999999</v>
      </c>
      <c r="I709">
        <v>0</v>
      </c>
      <c r="J709" s="52" t="s">
        <v>457</v>
      </c>
    </row>
    <row r="710" spans="3:10">
      <c r="E710">
        <v>2</v>
      </c>
      <c r="F710">
        <v>1</v>
      </c>
      <c r="G710" t="s">
        <v>1194</v>
      </c>
      <c r="H710">
        <v>0.6109</v>
      </c>
      <c r="I710">
        <v>0</v>
      </c>
      <c r="J710" s="52" t="s">
        <v>457</v>
      </c>
    </row>
    <row r="711" spans="3:10">
      <c r="F711">
        <v>3</v>
      </c>
      <c r="G711" t="s">
        <v>1195</v>
      </c>
      <c r="H711">
        <v>0.76580999999999999</v>
      </c>
      <c r="I711">
        <v>0.02</v>
      </c>
      <c r="J711" s="52" t="s">
        <v>467</v>
      </c>
    </row>
    <row r="712" spans="3:10">
      <c r="F712">
        <v>4</v>
      </c>
      <c r="G712" t="s">
        <v>1196</v>
      </c>
      <c r="H712">
        <v>0.69269999999999998</v>
      </c>
      <c r="I712">
        <v>1.0999999999999999E-2</v>
      </c>
      <c r="J712" s="52" t="s">
        <v>491</v>
      </c>
    </row>
    <row r="713" spans="3:10">
      <c r="E713">
        <v>3</v>
      </c>
      <c r="F713">
        <v>1</v>
      </c>
      <c r="G713" t="s">
        <v>1197</v>
      </c>
      <c r="H713">
        <v>0.79986000000000002</v>
      </c>
      <c r="I713">
        <v>0</v>
      </c>
      <c r="J713" s="52" t="s">
        <v>457</v>
      </c>
    </row>
    <row r="714" spans="3:10">
      <c r="F714">
        <v>2</v>
      </c>
      <c r="G714" t="s">
        <v>1198</v>
      </c>
      <c r="H714">
        <v>0.76580999999999999</v>
      </c>
      <c r="I714">
        <v>0.02</v>
      </c>
      <c r="J714" s="52" t="s">
        <v>467</v>
      </c>
    </row>
    <row r="716" spans="3:10">
      <c r="E716">
        <v>4</v>
      </c>
      <c r="F716">
        <v>1</v>
      </c>
      <c r="G716" t="s">
        <v>1199</v>
      </c>
      <c r="H716">
        <v>0.73016999999999999</v>
      </c>
      <c r="I716">
        <v>0</v>
      </c>
      <c r="J716" s="52" t="s">
        <v>457</v>
      </c>
    </row>
    <row r="717" spans="3:10">
      <c r="F717">
        <v>2</v>
      </c>
      <c r="G717" t="s">
        <v>1200</v>
      </c>
      <c r="H717">
        <v>0.69269999999999998</v>
      </c>
      <c r="I717">
        <v>1.0999999999999999E-2</v>
      </c>
      <c r="J717" s="52" t="s">
        <v>491</v>
      </c>
    </row>
    <row r="719" spans="3:10">
      <c r="C719" t="s">
        <v>13</v>
      </c>
      <c r="D719" t="s">
        <v>455</v>
      </c>
      <c r="E719">
        <v>1</v>
      </c>
      <c r="F719">
        <v>2</v>
      </c>
      <c r="G719" t="s">
        <v>1201</v>
      </c>
      <c r="H719">
        <v>0.42465999999999998</v>
      </c>
      <c r="I719">
        <v>1.2E-2</v>
      </c>
      <c r="J719" s="52" t="s">
        <v>491</v>
      </c>
    </row>
    <row r="720" spans="3:10">
      <c r="F720">
        <v>3</v>
      </c>
      <c r="G720" t="s">
        <v>1202</v>
      </c>
      <c r="H720">
        <v>0.55601</v>
      </c>
      <c r="I720">
        <v>0</v>
      </c>
      <c r="J720" s="52" t="s">
        <v>457</v>
      </c>
    </row>
    <row r="721" spans="2:10">
      <c r="F721">
        <v>4</v>
      </c>
      <c r="G721" t="s">
        <v>1203</v>
      </c>
      <c r="H721">
        <v>0.50756000000000001</v>
      </c>
      <c r="I721">
        <v>0</v>
      </c>
      <c r="J721" s="52" t="s">
        <v>457</v>
      </c>
    </row>
    <row r="722" spans="2:10">
      <c r="E722">
        <v>2</v>
      </c>
      <c r="F722">
        <v>1</v>
      </c>
      <c r="G722" t="s">
        <v>1204</v>
      </c>
      <c r="H722">
        <v>0.42465999999999998</v>
      </c>
      <c r="I722">
        <v>1.2E-2</v>
      </c>
      <c r="J722" s="52" t="s">
        <v>491</v>
      </c>
    </row>
    <row r="723" spans="2:10">
      <c r="F723">
        <v>3</v>
      </c>
      <c r="G723" t="s">
        <v>1205</v>
      </c>
      <c r="H723">
        <v>0.53234000000000004</v>
      </c>
      <c r="I723">
        <v>0</v>
      </c>
      <c r="J723" s="52" t="s">
        <v>457</v>
      </c>
    </row>
    <row r="724" spans="2:10">
      <c r="F724">
        <v>4</v>
      </c>
      <c r="G724" t="s">
        <v>1206</v>
      </c>
      <c r="H724">
        <v>0.48152</v>
      </c>
      <c r="I724">
        <v>0</v>
      </c>
      <c r="J724" s="52" t="s">
        <v>457</v>
      </c>
    </row>
    <row r="725" spans="2:10">
      <c r="E725">
        <v>3</v>
      </c>
      <c r="F725">
        <v>1</v>
      </c>
      <c r="G725" t="s">
        <v>1207</v>
      </c>
      <c r="H725">
        <v>0.55601</v>
      </c>
      <c r="I725">
        <v>0</v>
      </c>
      <c r="J725" s="52" t="s">
        <v>457</v>
      </c>
    </row>
    <row r="726" spans="2:10">
      <c r="F726">
        <v>2</v>
      </c>
      <c r="G726" t="s">
        <v>1208</v>
      </c>
      <c r="H726">
        <v>0.53234000000000004</v>
      </c>
      <c r="I726">
        <v>0</v>
      </c>
      <c r="J726" s="52" t="s">
        <v>457</v>
      </c>
    </row>
    <row r="728" spans="2:10">
      <c r="E728">
        <v>4</v>
      </c>
      <c r="F728">
        <v>1</v>
      </c>
      <c r="G728" t="s">
        <v>1209</v>
      </c>
      <c r="H728">
        <v>0.50756000000000001</v>
      </c>
      <c r="I728">
        <v>0</v>
      </c>
      <c r="J728" s="52" t="s">
        <v>457</v>
      </c>
    </row>
    <row r="729" spans="2:10">
      <c r="F729">
        <v>2</v>
      </c>
      <c r="G729" t="s">
        <v>1210</v>
      </c>
      <c r="H729">
        <v>0.48152</v>
      </c>
      <c r="I729">
        <v>0</v>
      </c>
      <c r="J729" s="52" t="s">
        <v>457</v>
      </c>
    </row>
    <row r="731" spans="2:10">
      <c r="B731" s="51" t="s">
        <v>323</v>
      </c>
      <c r="C731" t="s">
        <v>448</v>
      </c>
    </row>
    <row r="732" spans="2:10">
      <c r="C732" t="s">
        <v>449</v>
      </c>
      <c r="E732" t="s">
        <v>450</v>
      </c>
      <c r="F732" t="s">
        <v>451</v>
      </c>
      <c r="G732" t="s">
        <v>452</v>
      </c>
      <c r="H732" t="s">
        <v>453</v>
      </c>
      <c r="I732" t="s">
        <v>454</v>
      </c>
    </row>
    <row r="734" spans="2:10">
      <c r="C734" t="s">
        <v>14</v>
      </c>
      <c r="D734" t="s">
        <v>455</v>
      </c>
      <c r="E734">
        <v>1</v>
      </c>
      <c r="F734">
        <v>2</v>
      </c>
      <c r="G734" t="s">
        <v>1211</v>
      </c>
      <c r="H734">
        <v>9.4189999999999996E-2</v>
      </c>
      <c r="I734">
        <v>0</v>
      </c>
      <c r="J734" s="52" t="s">
        <v>457</v>
      </c>
    </row>
    <row r="735" spans="2:10">
      <c r="F735">
        <v>3</v>
      </c>
      <c r="G735" t="s">
        <v>1212</v>
      </c>
      <c r="H735">
        <v>0.12333</v>
      </c>
      <c r="I735">
        <v>0</v>
      </c>
      <c r="J735" s="52" t="s">
        <v>457</v>
      </c>
    </row>
    <row r="736" spans="2:10">
      <c r="F736">
        <v>4</v>
      </c>
      <c r="G736" t="s">
        <v>1213</v>
      </c>
      <c r="H736">
        <v>0.1007</v>
      </c>
      <c r="I736">
        <v>0</v>
      </c>
      <c r="J736" s="52" t="s">
        <v>457</v>
      </c>
    </row>
    <row r="737" spans="3:10">
      <c r="E737">
        <v>2</v>
      </c>
      <c r="F737">
        <v>1</v>
      </c>
      <c r="G737" t="s">
        <v>1214</v>
      </c>
      <c r="H737">
        <v>9.4189999999999996E-2</v>
      </c>
      <c r="I737">
        <v>0</v>
      </c>
      <c r="J737" s="52" t="s">
        <v>457</v>
      </c>
    </row>
    <row r="738" spans="3:10">
      <c r="F738">
        <v>3</v>
      </c>
      <c r="G738" t="s">
        <v>1215</v>
      </c>
      <c r="H738">
        <v>0.13788</v>
      </c>
      <c r="I738">
        <v>0</v>
      </c>
      <c r="J738" s="52" t="s">
        <v>457</v>
      </c>
    </row>
    <row r="739" spans="3:10">
      <c r="F739">
        <v>4</v>
      </c>
      <c r="G739" t="s">
        <v>1216</v>
      </c>
      <c r="H739">
        <v>0.11808</v>
      </c>
      <c r="I739">
        <v>0</v>
      </c>
      <c r="J739" s="52" t="s">
        <v>457</v>
      </c>
    </row>
    <row r="740" spans="3:10">
      <c r="E740">
        <v>3</v>
      </c>
      <c r="F740">
        <v>1</v>
      </c>
      <c r="G740" t="s">
        <v>1217</v>
      </c>
      <c r="H740">
        <v>0.12333</v>
      </c>
      <c r="I740">
        <v>0</v>
      </c>
      <c r="J740" s="52" t="s">
        <v>457</v>
      </c>
    </row>
    <row r="741" spans="3:10">
      <c r="F741">
        <v>2</v>
      </c>
      <c r="G741" t="s">
        <v>1218</v>
      </c>
      <c r="H741">
        <v>0.13788</v>
      </c>
      <c r="I741">
        <v>0</v>
      </c>
      <c r="J741" s="52" t="s">
        <v>457</v>
      </c>
    </row>
    <row r="743" spans="3:10">
      <c r="E743">
        <v>4</v>
      </c>
      <c r="F743">
        <v>1</v>
      </c>
      <c r="G743" t="s">
        <v>1219</v>
      </c>
      <c r="H743">
        <v>0.1007</v>
      </c>
      <c r="I743">
        <v>0</v>
      </c>
      <c r="J743" s="52" t="s">
        <v>457</v>
      </c>
    </row>
    <row r="744" spans="3:10">
      <c r="F744">
        <v>2</v>
      </c>
      <c r="G744" t="s">
        <v>1220</v>
      </c>
      <c r="H744">
        <v>0.11808</v>
      </c>
      <c r="I744">
        <v>0</v>
      </c>
      <c r="J744" s="52" t="s">
        <v>457</v>
      </c>
    </row>
    <row r="746" spans="3:10">
      <c r="C746" t="s">
        <v>15</v>
      </c>
      <c r="D746" t="s">
        <v>455</v>
      </c>
      <c r="E746">
        <v>1</v>
      </c>
    </row>
    <row r="749" spans="3:10">
      <c r="E749">
        <v>2</v>
      </c>
    </row>
    <row r="752" spans="3:10">
      <c r="E752">
        <v>3</v>
      </c>
    </row>
    <row r="755" spans="2:9">
      <c r="E755">
        <v>4</v>
      </c>
    </row>
    <row r="757" spans="2:9">
      <c r="B757" s="51" t="s">
        <v>0</v>
      </c>
      <c r="C757" t="s">
        <v>448</v>
      </c>
    </row>
    <row r="758" spans="2:9">
      <c r="C758" t="s">
        <v>1221</v>
      </c>
    </row>
    <row r="759" spans="2:9">
      <c r="D759" t="s">
        <v>450</v>
      </c>
      <c r="E759" t="s">
        <v>451</v>
      </c>
      <c r="F759" t="s">
        <v>452</v>
      </c>
      <c r="G759" t="s">
        <v>453</v>
      </c>
      <c r="H759" t="s">
        <v>454</v>
      </c>
    </row>
    <row r="761" spans="2:9">
      <c r="C761" t="s">
        <v>455</v>
      </c>
      <c r="D761">
        <v>1</v>
      </c>
      <c r="E761">
        <v>2</v>
      </c>
      <c r="F761" t="s">
        <v>1222</v>
      </c>
      <c r="G761">
        <v>1.7999999999999999E-2</v>
      </c>
      <c r="H761">
        <v>0</v>
      </c>
      <c r="I761" s="52" t="s">
        <v>457</v>
      </c>
    </row>
    <row r="762" spans="2:9">
      <c r="E762">
        <v>3</v>
      </c>
      <c r="F762" t="s">
        <v>1223</v>
      </c>
      <c r="G762">
        <v>2.5669999999999998E-2</v>
      </c>
      <c r="H762">
        <v>1.2999999999999999E-2</v>
      </c>
      <c r="I762" s="52" t="s">
        <v>491</v>
      </c>
    </row>
    <row r="763" spans="2:9">
      <c r="I763" s="52"/>
    </row>
    <row r="764" spans="2:9">
      <c r="D764">
        <v>2</v>
      </c>
      <c r="E764">
        <v>1</v>
      </c>
      <c r="F764" t="s">
        <v>1224</v>
      </c>
      <c r="G764">
        <v>1.7999999999999999E-2</v>
      </c>
      <c r="H764">
        <v>0</v>
      </c>
      <c r="I764" s="52" t="s">
        <v>457</v>
      </c>
    </row>
    <row r="765" spans="2:9">
      <c r="I765" s="52"/>
    </row>
    <row r="766" spans="2:9">
      <c r="I766" s="52"/>
    </row>
    <row r="767" spans="2:9">
      <c r="D767">
        <v>3</v>
      </c>
      <c r="E767">
        <v>1</v>
      </c>
      <c r="F767" t="s">
        <v>1225</v>
      </c>
      <c r="G767">
        <v>2.5669999999999998E-2</v>
      </c>
      <c r="H767">
        <v>1.2999999999999999E-2</v>
      </c>
      <c r="I767" s="52" t="s">
        <v>491</v>
      </c>
    </row>
    <row r="770" spans="2:9">
      <c r="D770">
        <v>4</v>
      </c>
    </row>
    <row r="772" spans="2:9">
      <c r="B772" s="51" t="s">
        <v>136</v>
      </c>
      <c r="C772" t="s">
        <v>448</v>
      </c>
    </row>
    <row r="773" spans="2:9">
      <c r="C773" t="s">
        <v>1221</v>
      </c>
    </row>
    <row r="774" spans="2:9">
      <c r="D774" t="s">
        <v>450</v>
      </c>
      <c r="E774" t="s">
        <v>451</v>
      </c>
      <c r="F774" t="s">
        <v>452</v>
      </c>
      <c r="G774" t="s">
        <v>453</v>
      </c>
      <c r="H774" t="s">
        <v>454</v>
      </c>
    </row>
    <row r="776" spans="2:9">
      <c r="C776" t="s">
        <v>455</v>
      </c>
      <c r="D776">
        <v>1</v>
      </c>
      <c r="E776">
        <v>2</v>
      </c>
      <c r="F776" t="s">
        <v>1226</v>
      </c>
      <c r="G776">
        <v>1.746E-2</v>
      </c>
      <c r="H776">
        <v>0.01</v>
      </c>
      <c r="I776" s="52" t="s">
        <v>467</v>
      </c>
    </row>
    <row r="777" spans="2:9">
      <c r="E777">
        <v>3</v>
      </c>
      <c r="F777" t="s">
        <v>1227</v>
      </c>
      <c r="G777">
        <v>2.5430000000000001E-2</v>
      </c>
      <c r="H777">
        <v>8.9999999999999993E-3</v>
      </c>
      <c r="I777" s="52" t="s">
        <v>467</v>
      </c>
    </row>
    <row r="778" spans="2:9">
      <c r="E778">
        <v>4</v>
      </c>
      <c r="F778" t="s">
        <v>1228</v>
      </c>
      <c r="G778">
        <v>2.5430000000000001E-2</v>
      </c>
      <c r="H778">
        <v>2.3E-2</v>
      </c>
      <c r="I778" s="52" t="s">
        <v>491</v>
      </c>
    </row>
    <row r="779" spans="2:9">
      <c r="D779">
        <v>2</v>
      </c>
      <c r="E779">
        <v>1</v>
      </c>
      <c r="F779" t="s">
        <v>1229</v>
      </c>
      <c r="G779">
        <v>1.746E-2</v>
      </c>
      <c r="H779">
        <v>0.01</v>
      </c>
      <c r="I779" s="52" t="s">
        <v>457</v>
      </c>
    </row>
    <row r="780" spans="2:9">
      <c r="I780" s="52"/>
    </row>
    <row r="781" spans="2:9">
      <c r="I781" s="52"/>
    </row>
    <row r="782" spans="2:9">
      <c r="D782">
        <v>3</v>
      </c>
      <c r="E782">
        <v>1</v>
      </c>
      <c r="F782" t="s">
        <v>1230</v>
      </c>
      <c r="G782">
        <v>2.5430000000000001E-2</v>
      </c>
      <c r="H782">
        <v>8.9999999999999993E-3</v>
      </c>
      <c r="I782" s="52" t="s">
        <v>467</v>
      </c>
    </row>
    <row r="783" spans="2:9">
      <c r="I783" s="52"/>
    </row>
    <row r="784" spans="2:9">
      <c r="I784" s="52"/>
    </row>
    <row r="785" spans="2:9">
      <c r="D785">
        <v>4</v>
      </c>
      <c r="E785">
        <v>1</v>
      </c>
      <c r="F785" t="s">
        <v>1231</v>
      </c>
      <c r="G785">
        <v>2.5430000000000001E-2</v>
      </c>
      <c r="H785">
        <v>2.3E-2</v>
      </c>
      <c r="I785" s="52" t="s">
        <v>491</v>
      </c>
    </row>
    <row r="787" spans="2:9">
      <c r="B787" s="51" t="s">
        <v>232</v>
      </c>
      <c r="C787" t="s">
        <v>448</v>
      </c>
    </row>
    <row r="788" spans="2:9">
      <c r="C788" t="s">
        <v>1221</v>
      </c>
    </row>
    <row r="789" spans="2:9">
      <c r="D789" t="s">
        <v>450</v>
      </c>
      <c r="E789" t="s">
        <v>451</v>
      </c>
      <c r="F789" t="s">
        <v>452</v>
      </c>
      <c r="G789" t="s">
        <v>453</v>
      </c>
      <c r="H789" t="s">
        <v>454</v>
      </c>
    </row>
    <row r="791" spans="2:9">
      <c r="C791" t="s">
        <v>455</v>
      </c>
      <c r="D791">
        <v>1</v>
      </c>
    </row>
    <row r="792" spans="2:9">
      <c r="E792">
        <v>3</v>
      </c>
      <c r="F792" t="s">
        <v>1232</v>
      </c>
      <c r="G792">
        <v>1.729E-2</v>
      </c>
      <c r="H792">
        <v>0</v>
      </c>
      <c r="I792" s="52" t="s">
        <v>457</v>
      </c>
    </row>
    <row r="793" spans="2:9">
      <c r="E793">
        <v>4</v>
      </c>
      <c r="F793" t="s">
        <v>1233</v>
      </c>
      <c r="G793">
        <v>1.729E-2</v>
      </c>
      <c r="H793">
        <v>5.0000000000000001E-3</v>
      </c>
      <c r="I793" s="52" t="s">
        <v>467</v>
      </c>
    </row>
    <row r="794" spans="2:9">
      <c r="D794">
        <v>2</v>
      </c>
    </row>
    <row r="795" spans="2:9">
      <c r="E795">
        <v>3</v>
      </c>
      <c r="F795" t="s">
        <v>1234</v>
      </c>
      <c r="G795">
        <v>1.7780000000000001E-2</v>
      </c>
      <c r="H795">
        <v>4.0000000000000001E-3</v>
      </c>
      <c r="I795" s="52" t="s">
        <v>467</v>
      </c>
    </row>
    <row r="796" spans="2:9">
      <c r="E796">
        <v>4</v>
      </c>
      <c r="F796" t="s">
        <v>1235</v>
      </c>
      <c r="G796">
        <v>1.7780000000000001E-2</v>
      </c>
      <c r="H796">
        <v>4.1000000000000002E-2</v>
      </c>
      <c r="I796" s="52" t="s">
        <v>491</v>
      </c>
    </row>
    <row r="797" spans="2:9">
      <c r="D797">
        <v>3</v>
      </c>
      <c r="E797">
        <v>1</v>
      </c>
      <c r="F797" t="s">
        <v>1236</v>
      </c>
      <c r="G797">
        <v>1.729E-2</v>
      </c>
      <c r="H797">
        <v>0</v>
      </c>
      <c r="I797" s="52" t="s">
        <v>457</v>
      </c>
    </row>
    <row r="798" spans="2:9">
      <c r="E798">
        <v>2</v>
      </c>
      <c r="F798" t="s">
        <v>1237</v>
      </c>
      <c r="G798">
        <v>1.7780000000000001E-2</v>
      </c>
      <c r="H798">
        <v>4.0000000000000001E-3</v>
      </c>
      <c r="I798" s="52" t="s">
        <v>467</v>
      </c>
    </row>
    <row r="800" spans="2:9">
      <c r="D800">
        <v>4</v>
      </c>
      <c r="E800">
        <v>1</v>
      </c>
      <c r="F800" t="s">
        <v>1238</v>
      </c>
      <c r="G800">
        <v>1.729E-2</v>
      </c>
      <c r="H800">
        <v>5.0000000000000001E-3</v>
      </c>
      <c r="I800" s="52" t="s">
        <v>467</v>
      </c>
    </row>
    <row r="801" spans="2:9">
      <c r="E801">
        <v>2</v>
      </c>
      <c r="F801" t="s">
        <v>1239</v>
      </c>
      <c r="G801">
        <v>1.7780000000000001E-2</v>
      </c>
      <c r="H801">
        <v>4.1000000000000002E-2</v>
      </c>
      <c r="I801" s="52" t="s">
        <v>491</v>
      </c>
    </row>
    <row r="803" spans="2:9">
      <c r="B803" s="51" t="s">
        <v>323</v>
      </c>
      <c r="C803" t="s">
        <v>448</v>
      </c>
    </row>
    <row r="804" spans="2:9">
      <c r="B804" s="51"/>
      <c r="C804" t="s">
        <v>1221</v>
      </c>
    </row>
    <row r="805" spans="2:9">
      <c r="D805" t="s">
        <v>450</v>
      </c>
      <c r="E805" t="s">
        <v>451</v>
      </c>
      <c r="F805" t="s">
        <v>452</v>
      </c>
      <c r="G805" t="s">
        <v>453</v>
      </c>
      <c r="H805" t="s">
        <v>454</v>
      </c>
    </row>
    <row r="807" spans="2:9">
      <c r="C807" t="s">
        <v>455</v>
      </c>
      <c r="D807">
        <v>1</v>
      </c>
      <c r="E807">
        <v>2</v>
      </c>
      <c r="F807" t="s">
        <v>1240</v>
      </c>
      <c r="G807">
        <v>1.2959999999999999E-2</v>
      </c>
      <c r="H807">
        <v>0</v>
      </c>
      <c r="I807" s="52" t="s">
        <v>457</v>
      </c>
    </row>
    <row r="808" spans="2:9">
      <c r="E808">
        <v>3</v>
      </c>
      <c r="F808" t="s">
        <v>1241</v>
      </c>
      <c r="G808">
        <v>1.8970000000000001E-2</v>
      </c>
      <c r="H808">
        <v>1E-3</v>
      </c>
      <c r="I808" s="52" t="s">
        <v>457</v>
      </c>
    </row>
    <row r="809" spans="2:9">
      <c r="E809">
        <v>4</v>
      </c>
      <c r="F809" t="s">
        <v>1242</v>
      </c>
      <c r="G809">
        <v>1.8970000000000001E-2</v>
      </c>
      <c r="H809">
        <v>1.2E-2</v>
      </c>
      <c r="I809" s="52" t="s">
        <v>491</v>
      </c>
    </row>
    <row r="810" spans="2:9">
      <c r="D810">
        <v>2</v>
      </c>
      <c r="E810">
        <v>1</v>
      </c>
      <c r="F810" t="s">
        <v>1243</v>
      </c>
      <c r="G810">
        <v>1.2959999999999999E-2</v>
      </c>
      <c r="H810">
        <v>0</v>
      </c>
      <c r="I810" s="52" t="s">
        <v>457</v>
      </c>
    </row>
    <row r="813" spans="2:9">
      <c r="D813">
        <v>3</v>
      </c>
      <c r="E813">
        <v>1</v>
      </c>
      <c r="F813" t="s">
        <v>1244</v>
      </c>
      <c r="G813">
        <v>1.8970000000000001E-2</v>
      </c>
      <c r="H813">
        <v>1E-3</v>
      </c>
      <c r="I813" s="52" t="s">
        <v>457</v>
      </c>
    </row>
    <row r="816" spans="2:9">
      <c r="D816">
        <v>4</v>
      </c>
      <c r="E816">
        <v>1</v>
      </c>
      <c r="F816" t="s">
        <v>1245</v>
      </c>
      <c r="G816">
        <v>1.8970000000000001E-2</v>
      </c>
      <c r="H816">
        <v>1.2E-2</v>
      </c>
      <c r="I816" s="52" t="s">
        <v>491</v>
      </c>
    </row>
    <row r="818" spans="2:8">
      <c r="B818" s="51" t="s">
        <v>0</v>
      </c>
      <c r="C818" t="s">
        <v>448</v>
      </c>
    </row>
    <row r="819" spans="2:8">
      <c r="C819" t="s">
        <v>1246</v>
      </c>
    </row>
    <row r="820" spans="2:8">
      <c r="D820" t="s">
        <v>450</v>
      </c>
      <c r="E820" t="s">
        <v>451</v>
      </c>
      <c r="F820" t="s">
        <v>452</v>
      </c>
      <c r="G820" t="s">
        <v>453</v>
      </c>
      <c r="H820" t="s">
        <v>454</v>
      </c>
    </row>
    <row r="822" spans="2:8">
      <c r="C822" t="s">
        <v>455</v>
      </c>
      <c r="D822">
        <v>1</v>
      </c>
    </row>
    <row r="825" spans="2:8">
      <c r="D825">
        <v>2</v>
      </c>
    </row>
    <row r="828" spans="2:8">
      <c r="D828">
        <v>3</v>
      </c>
    </row>
    <row r="831" spans="2:8">
      <c r="D831">
        <v>4</v>
      </c>
    </row>
    <row r="833" spans="2:8">
      <c r="B833" s="51" t="s">
        <v>136</v>
      </c>
      <c r="C833" t="s">
        <v>448</v>
      </c>
    </row>
    <row r="834" spans="2:8">
      <c r="C834" t="s">
        <v>1246</v>
      </c>
    </row>
    <row r="835" spans="2:8">
      <c r="D835" t="s">
        <v>450</v>
      </c>
      <c r="E835" t="s">
        <v>451</v>
      </c>
      <c r="F835" t="s">
        <v>452</v>
      </c>
      <c r="G835" t="s">
        <v>453</v>
      </c>
      <c r="H835" t="s">
        <v>454</v>
      </c>
    </row>
    <row r="837" spans="2:8">
      <c r="C837" t="s">
        <v>455</v>
      </c>
      <c r="D837">
        <v>1</v>
      </c>
    </row>
    <row r="840" spans="2:8">
      <c r="D840">
        <v>2</v>
      </c>
    </row>
    <row r="843" spans="2:8">
      <c r="D843">
        <v>3</v>
      </c>
    </row>
    <row r="846" spans="2:8">
      <c r="D846">
        <v>4</v>
      </c>
    </row>
    <row r="848" spans="2:8">
      <c r="B848" s="51" t="s">
        <v>232</v>
      </c>
      <c r="C848" t="s">
        <v>448</v>
      </c>
    </row>
    <row r="849" spans="2:8">
      <c r="C849" t="s">
        <v>1246</v>
      </c>
    </row>
    <row r="850" spans="2:8">
      <c r="D850" t="s">
        <v>450</v>
      </c>
      <c r="E850" t="s">
        <v>451</v>
      </c>
      <c r="F850" t="s">
        <v>452</v>
      </c>
      <c r="G850" t="s">
        <v>453</v>
      </c>
      <c r="H850" t="s">
        <v>454</v>
      </c>
    </row>
    <row r="852" spans="2:8">
      <c r="C852" t="s">
        <v>455</v>
      </c>
      <c r="D852">
        <v>1</v>
      </c>
    </row>
    <row r="855" spans="2:8">
      <c r="D855">
        <v>2</v>
      </c>
    </row>
    <row r="858" spans="2:8">
      <c r="D858">
        <v>3</v>
      </c>
    </row>
    <row r="861" spans="2:8">
      <c r="D861">
        <v>4</v>
      </c>
    </row>
    <row r="863" spans="2:8">
      <c r="B863" s="51" t="s">
        <v>323</v>
      </c>
      <c r="C863" t="s">
        <v>448</v>
      </c>
    </row>
    <row r="864" spans="2:8">
      <c r="C864" t="s">
        <v>1246</v>
      </c>
    </row>
    <row r="865" spans="3:8">
      <c r="D865" t="s">
        <v>450</v>
      </c>
      <c r="E865" t="s">
        <v>451</v>
      </c>
      <c r="F865" t="s">
        <v>452</v>
      </c>
      <c r="G865" t="s">
        <v>453</v>
      </c>
      <c r="H865" t="s">
        <v>454</v>
      </c>
    </row>
    <row r="867" spans="3:8">
      <c r="C867" t="s">
        <v>455</v>
      </c>
      <c r="D867">
        <v>1</v>
      </c>
    </row>
    <row r="870" spans="3:8">
      <c r="D870">
        <v>2</v>
      </c>
    </row>
    <row r="873" spans="3:8">
      <c r="D873">
        <v>3</v>
      </c>
    </row>
    <row r="876" spans="3:8">
      <c r="D876">
        <v>4</v>
      </c>
    </row>
  </sheetData>
  <mergeCells count="17">
    <mergeCell ref="AC120:AC129"/>
    <mergeCell ref="AD108:AD109"/>
    <mergeCell ref="AD110:AD111"/>
    <mergeCell ref="AD112:AD113"/>
    <mergeCell ref="AD114:AD115"/>
    <mergeCell ref="AD116:AD117"/>
    <mergeCell ref="AD118:AD119"/>
    <mergeCell ref="AD120:AD121"/>
    <mergeCell ref="AD122:AD123"/>
    <mergeCell ref="AD124:AD125"/>
    <mergeCell ref="AD126:AD127"/>
    <mergeCell ref="AD128:AD129"/>
    <mergeCell ref="AJ108:AJ109"/>
    <mergeCell ref="AE108:AG108"/>
    <mergeCell ref="AH108:AI108"/>
    <mergeCell ref="AC108:AC109"/>
    <mergeCell ref="AC110:AC119"/>
  </mergeCells>
  <phoneticPr fontId="14" type="noConversion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>
      <selection activeCell="A10" sqref="A10:F13"/>
    </sheetView>
  </sheetViews>
  <sheetFormatPr defaultColWidth="9" defaultRowHeight="14.4"/>
  <cols>
    <col min="2" max="2" width="9.109375" customWidth="1"/>
    <col min="3" max="3" width="13.109375" customWidth="1"/>
    <col min="4" max="4" width="12.77734375" customWidth="1"/>
    <col min="5" max="5" width="9.6640625" customWidth="1"/>
  </cols>
  <sheetData>
    <row r="1" spans="1:8">
      <c r="A1" s="1" t="s">
        <v>1254</v>
      </c>
      <c r="B1" s="1"/>
      <c r="C1" s="1"/>
      <c r="D1" s="1"/>
      <c r="E1" s="1"/>
      <c r="F1" s="1"/>
      <c r="G1" s="1"/>
      <c r="H1" s="1"/>
    </row>
    <row r="2" spans="1:8">
      <c r="A2" s="2" t="s">
        <v>1255</v>
      </c>
      <c r="B2" s="2" t="s">
        <v>1256</v>
      </c>
      <c r="C2" s="2" t="s">
        <v>1257</v>
      </c>
      <c r="D2" s="2" t="s">
        <v>1258</v>
      </c>
      <c r="E2" s="2" t="s">
        <v>1259</v>
      </c>
      <c r="F2" s="2"/>
      <c r="G2" s="2"/>
      <c r="H2" s="1"/>
    </row>
    <row r="3" spans="1:8">
      <c r="A3" s="2" t="s">
        <v>1260</v>
      </c>
      <c r="B3" s="3">
        <v>11.251200000000001</v>
      </c>
      <c r="C3" s="3">
        <v>1.5509200000000001</v>
      </c>
      <c r="D3" s="3">
        <v>49.421199999999999</v>
      </c>
      <c r="E3" s="4">
        <v>1.4685099999999999E-250</v>
      </c>
      <c r="F3" s="2"/>
      <c r="G3" s="2"/>
      <c r="H3" s="1"/>
    </row>
    <row r="4" spans="1:8">
      <c r="A4" s="2" t="s">
        <v>1261</v>
      </c>
      <c r="B4" s="3">
        <v>-24.027699999999999</v>
      </c>
      <c r="C4" s="3">
        <v>2.1081500000000002</v>
      </c>
      <c r="D4" s="3">
        <v>87.491399999999999</v>
      </c>
      <c r="E4" s="2">
        <v>0</v>
      </c>
      <c r="F4" s="2"/>
      <c r="G4" s="2"/>
      <c r="H4" s="1"/>
    </row>
    <row r="5" spans="1:8">
      <c r="A5" s="2" t="s">
        <v>16</v>
      </c>
      <c r="B5" s="3">
        <v>1.9186700000000001E-2</v>
      </c>
      <c r="C5" s="3">
        <v>1.5554300000000001</v>
      </c>
      <c r="D5" s="3">
        <v>51.182400000000001</v>
      </c>
      <c r="E5" s="4">
        <v>3.8978000000000002E-260</v>
      </c>
      <c r="F5" s="2"/>
      <c r="G5" s="2"/>
      <c r="H5" s="1"/>
    </row>
    <row r="6" spans="1:8">
      <c r="A6" s="2" t="s">
        <v>17</v>
      </c>
      <c r="B6" s="3">
        <v>5.7321700000000003E-2</v>
      </c>
      <c r="C6" s="3">
        <v>1.55589</v>
      </c>
      <c r="D6" s="3">
        <v>48.306800000000003</v>
      </c>
      <c r="E6" s="4">
        <v>2.0583900000000002E-244</v>
      </c>
      <c r="F6" s="2"/>
      <c r="G6" s="2"/>
      <c r="H6" s="1"/>
    </row>
    <row r="7" spans="1:8">
      <c r="A7" s="2" t="s">
        <v>1262</v>
      </c>
      <c r="B7" s="3">
        <v>2.5515800000000002E-2</v>
      </c>
      <c r="C7" s="3">
        <v>1.5545800000000001</v>
      </c>
      <c r="D7" s="3">
        <v>53.403300000000002</v>
      </c>
      <c r="E7" s="4">
        <v>5.69382E-272</v>
      </c>
      <c r="F7" s="2"/>
      <c r="G7" s="2"/>
      <c r="H7" s="1"/>
    </row>
    <row r="8" spans="1:8">
      <c r="A8" s="2"/>
      <c r="B8" s="2"/>
      <c r="C8" s="2"/>
      <c r="D8" s="2"/>
      <c r="E8" s="2"/>
      <c r="F8" s="2"/>
      <c r="G8" s="2"/>
      <c r="H8" s="1"/>
    </row>
    <row r="9" spans="1:8">
      <c r="A9" s="2" t="s">
        <v>1263</v>
      </c>
      <c r="B9" s="2"/>
      <c r="C9" s="2"/>
      <c r="D9" s="2"/>
      <c r="E9" s="2"/>
      <c r="F9" s="2"/>
      <c r="G9" s="2"/>
      <c r="H9" s="1"/>
    </row>
    <row r="10" spans="1:8">
      <c r="A10" s="2" t="s">
        <v>1264</v>
      </c>
      <c r="B10" s="2" t="s">
        <v>1265</v>
      </c>
      <c r="C10" s="2" t="s">
        <v>1266</v>
      </c>
      <c r="D10" s="2" t="s">
        <v>1267</v>
      </c>
      <c r="E10" s="2" t="s">
        <v>1268</v>
      </c>
      <c r="F10" s="2" t="s">
        <v>1269</v>
      </c>
      <c r="G10" s="2"/>
      <c r="H10" s="1"/>
    </row>
    <row r="11" spans="1:8">
      <c r="A11" s="2" t="s">
        <v>1270</v>
      </c>
      <c r="B11" s="2">
        <v>4</v>
      </c>
      <c r="C11" s="3">
        <v>2015.5201999999999</v>
      </c>
      <c r="D11" s="3">
        <v>4.8333817999999997</v>
      </c>
      <c r="E11" s="3">
        <v>56.414614999999998</v>
      </c>
      <c r="F11" s="3">
        <v>1.7568983E-2</v>
      </c>
      <c r="G11" s="2"/>
      <c r="H11" s="1"/>
    </row>
    <row r="12" spans="1:8">
      <c r="A12" s="2" t="s">
        <v>1271</v>
      </c>
      <c r="B12" s="2">
        <v>415</v>
      </c>
      <c r="C12" s="3">
        <v>0.17135</v>
      </c>
      <c r="D12" s="3">
        <v>4.8334000000000001</v>
      </c>
      <c r="E12" s="3" t="s">
        <v>1272</v>
      </c>
      <c r="F12" s="3" t="s">
        <v>1273</v>
      </c>
      <c r="G12" s="2"/>
      <c r="H12" s="1"/>
    </row>
    <row r="13" spans="1:8">
      <c r="A13" s="2" t="s">
        <v>1274</v>
      </c>
      <c r="B13" s="2">
        <v>419</v>
      </c>
      <c r="C13" s="3">
        <v>2015.6916000000001</v>
      </c>
      <c r="D13" s="3" t="s">
        <v>1275</v>
      </c>
      <c r="E13" s="3" t="s">
        <v>1272</v>
      </c>
      <c r="F13" s="3" t="s">
        <v>1273</v>
      </c>
      <c r="G13" s="2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</sheetData>
  <phoneticPr fontId="14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FC,AWC,PWP,BD--4 treatments</vt:lpstr>
      <vt:lpstr>Choctaw H1-physical indicator</vt:lpstr>
      <vt:lpstr>Choctaw HT1-chemical indicators</vt:lpstr>
      <vt:lpstr>Tucker HT2--chemical indicators</vt:lpstr>
      <vt:lpstr>Tucker-physical indicators</vt:lpstr>
      <vt:lpstr>soil moisture</vt:lpstr>
      <vt:lpstr>significance 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Gary - REE-ARS</dc:creator>
  <cp:lastModifiedBy>Feng, Gary - REE-ARS</cp:lastModifiedBy>
  <dcterms:created xsi:type="dcterms:W3CDTF">2015-06-05T18:19:00Z</dcterms:created>
  <dcterms:modified xsi:type="dcterms:W3CDTF">2024-05-10T14:01:30Z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808F53CD300A4B148E128D48165A24FE_13</vt:lpwstr>
  </property>
  <property fmtid="{D5CDD505-2E9C-101B-9397-08002B2CF9AE}" pid="3" name="KSOProductBuildVer">
    <vt:lpwstr>2052-12.1.0.16399</vt:lpwstr>
  </property>
</Properties>
</file>