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shre9292_vandals_uidaho_edu/Documents/Documents/GitHub/MS_Project_Scripts/MS_Project_Workspace/R_Workspace/R_Scripts/AccuracyAssessment/EXPORTS/"/>
    </mc:Choice>
  </mc:AlternateContent>
  <xr:revisionPtr revIDLastSave="54" documentId="8_{6013E301-CADF-4EC4-9748-718705DDACF8}" xr6:coauthVersionLast="47" xr6:coauthVersionMax="47" xr10:uidLastSave="{E2CA2B20-5662-4E44-ADCC-00CB4B80E4E6}"/>
  <bookViews>
    <workbookView xWindow="-110" yWindow="-110" windowWidth="19420" windowHeight="11500" firstSheet="1" activeTab="1" xr2:uid="{00000000-000D-0000-FFFF-FFFF00000000}"/>
  </bookViews>
  <sheets>
    <sheet name="MeanConfMatrix_damageAssessAA_1" sheetId="1" r:id="rId1"/>
    <sheet name="meanConfMatrix_NEWdamageAlg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2" l="1"/>
  <c r="I14" i="2" s="1"/>
  <c r="H14" i="2"/>
  <c r="H15" i="2"/>
  <c r="G15" i="2"/>
  <c r="L8" i="2"/>
  <c r="K12" i="2"/>
  <c r="L12" i="2"/>
  <c r="L10" i="2"/>
  <c r="L6" i="2"/>
  <c r="K6" i="2"/>
  <c r="L14" i="2"/>
  <c r="J13" i="2"/>
  <c r="D13" i="2"/>
  <c r="E13" i="2"/>
  <c r="E15" i="2" s="1"/>
  <c r="E14" i="2" s="1"/>
  <c r="F13" i="2"/>
  <c r="G13" i="2"/>
  <c r="H13" i="2"/>
  <c r="I13" i="2"/>
  <c r="C13" i="2"/>
  <c r="C15" i="2" s="1"/>
  <c r="C14" i="2" s="1"/>
  <c r="J7" i="2"/>
  <c r="J8" i="2"/>
  <c r="J9" i="2"/>
  <c r="J10" i="2"/>
  <c r="J11" i="2"/>
  <c r="J12" i="2"/>
  <c r="J6" i="2"/>
  <c r="L7" i="2"/>
  <c r="K7" i="2" s="1"/>
  <c r="K8" i="2"/>
  <c r="L9" i="2"/>
  <c r="K9" i="2" s="1"/>
  <c r="K10" i="2"/>
  <c r="D15" i="2"/>
  <c r="D14" i="2" s="1"/>
  <c r="F15" i="2"/>
  <c r="F14" i="2" s="1"/>
  <c r="G14" i="2"/>
</calcChain>
</file>

<file path=xl/sharedStrings.xml><?xml version="1.0" encoding="utf-8"?>
<sst xmlns="http://schemas.openxmlformats.org/spreadsheetml/2006/main" count="46" uniqueCount="24">
  <si>
    <t>Reference</t>
  </si>
  <si>
    <t>Damage type</t>
  </si>
  <si>
    <t>Minimal</t>
  </si>
  <si>
    <t>Top-kill</t>
  </si>
  <si>
    <t>Non-top-kill</t>
  </si>
  <si>
    <t>Red top-kill</t>
  </si>
  <si>
    <t>Snag (red)</t>
  </si>
  <si>
    <t>Snag (gray)</t>
  </si>
  <si>
    <t>Total</t>
  </si>
  <si>
    <t>Comm. Error</t>
  </si>
  <si>
    <t>User Acc.</t>
  </si>
  <si>
    <t>Prediction</t>
  </si>
  <si>
    <t xml:space="preserve">Top-kill </t>
  </si>
  <si>
    <t>Omis. Error</t>
  </si>
  <si>
    <t>Overall Accuracy</t>
  </si>
  <si>
    <t xml:space="preserve">Producer Acc. </t>
  </si>
  <si>
    <t>Healthy</t>
  </si>
  <si>
    <t>Minor damage</t>
  </si>
  <si>
    <t>Moderate damage</t>
  </si>
  <si>
    <t>Major damage</t>
  </si>
  <si>
    <t>Dead (red)</t>
  </si>
  <si>
    <t>Dead (gray)</t>
  </si>
  <si>
    <t>Dead (mixed)</t>
  </si>
  <si>
    <t>Moderate damge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</si>
</sst>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F18" sqref="F18"/>
    </sheetView>
  </sheetViews>
  <sheetFormatPr defaultRowHeight="14.5" x14ac:dyDescent="0.35"/>
  <cols>
    <col min="2" max="2" width="21" customWidth="1"/>
    <col min="5" max="5" width="15" customWidth="1"/>
    <col min="6" max="6" width="8.7265625" customWidth="1"/>
    <col min="8" max="8" width="13.453125" customWidth="1"/>
    <col min="9" max="9" width="16.54296875" customWidth="1"/>
  </cols>
  <sheetData>
    <row r="1" spans="1:11" x14ac:dyDescent="0.35">
      <c r="C1" t="s">
        <v>0</v>
      </c>
    </row>
    <row r="2" spans="1:11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5">
      <c r="A3" t="s">
        <v>11</v>
      </c>
      <c r="B3" t="s">
        <v>2</v>
      </c>
      <c r="C3">
        <v>49</v>
      </c>
      <c r="D3">
        <v>3</v>
      </c>
      <c r="E3">
        <v>6</v>
      </c>
      <c r="F3">
        <v>0</v>
      </c>
      <c r="G3">
        <v>0</v>
      </c>
      <c r="H3">
        <v>0</v>
      </c>
      <c r="I3">
        <v>58</v>
      </c>
      <c r="J3" s="1">
        <v>0.1552</v>
      </c>
      <c r="K3" s="1">
        <v>0.8448</v>
      </c>
    </row>
    <row r="4" spans="1:11" x14ac:dyDescent="0.35">
      <c r="B4" t="s">
        <v>12</v>
      </c>
      <c r="C4">
        <v>1</v>
      </c>
      <c r="D4">
        <v>22</v>
      </c>
      <c r="E4">
        <v>4</v>
      </c>
      <c r="F4">
        <v>2</v>
      </c>
      <c r="G4">
        <v>1</v>
      </c>
      <c r="H4">
        <v>10</v>
      </c>
      <c r="I4">
        <v>40</v>
      </c>
      <c r="J4" s="1">
        <v>0.45</v>
      </c>
      <c r="K4" s="1">
        <v>0.55000000000000004</v>
      </c>
    </row>
    <row r="5" spans="1:11" x14ac:dyDescent="0.35">
      <c r="B5" t="s">
        <v>4</v>
      </c>
      <c r="C5">
        <v>0</v>
      </c>
      <c r="D5">
        <v>0</v>
      </c>
      <c r="E5">
        <v>15</v>
      </c>
      <c r="F5">
        <v>0</v>
      </c>
      <c r="G5">
        <v>0</v>
      </c>
      <c r="H5">
        <v>0</v>
      </c>
      <c r="I5">
        <v>15</v>
      </c>
      <c r="J5" s="1">
        <v>0</v>
      </c>
      <c r="K5" s="1">
        <v>1</v>
      </c>
    </row>
    <row r="6" spans="1:11" x14ac:dyDescent="0.35">
      <c r="B6" t="s">
        <v>5</v>
      </c>
      <c r="C6">
        <v>0</v>
      </c>
      <c r="D6">
        <v>0</v>
      </c>
      <c r="E6">
        <v>0</v>
      </c>
      <c r="F6">
        <v>9</v>
      </c>
      <c r="G6">
        <v>0</v>
      </c>
      <c r="H6">
        <v>0</v>
      </c>
      <c r="I6">
        <v>9</v>
      </c>
      <c r="J6" s="1">
        <v>0</v>
      </c>
      <c r="K6" s="1">
        <v>1</v>
      </c>
    </row>
    <row r="7" spans="1:11" x14ac:dyDescent="0.35">
      <c r="B7" t="s">
        <v>6</v>
      </c>
      <c r="C7">
        <v>0</v>
      </c>
      <c r="D7">
        <v>0</v>
      </c>
      <c r="E7">
        <v>0</v>
      </c>
      <c r="F7">
        <v>0</v>
      </c>
      <c r="G7">
        <v>8</v>
      </c>
      <c r="H7">
        <v>0</v>
      </c>
      <c r="I7">
        <v>8</v>
      </c>
      <c r="J7" s="1">
        <v>0</v>
      </c>
      <c r="K7" s="1">
        <v>1</v>
      </c>
    </row>
    <row r="8" spans="1:11" x14ac:dyDescent="0.35">
      <c r="B8" t="s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11</v>
      </c>
      <c r="I8">
        <v>11</v>
      </c>
      <c r="J8" s="1">
        <v>0</v>
      </c>
      <c r="K8" s="1">
        <v>1</v>
      </c>
    </row>
    <row r="9" spans="1:11" x14ac:dyDescent="0.35">
      <c r="B9" t="s">
        <v>8</v>
      </c>
      <c r="C9">
        <v>50</v>
      </c>
      <c r="D9">
        <v>25</v>
      </c>
      <c r="E9">
        <v>25</v>
      </c>
      <c r="F9">
        <v>11</v>
      </c>
      <c r="G9">
        <v>9</v>
      </c>
      <c r="H9">
        <v>21</v>
      </c>
      <c r="I9">
        <v>141</v>
      </c>
      <c r="J9" s="1">
        <v>1</v>
      </c>
    </row>
    <row r="10" spans="1:11" x14ac:dyDescent="0.35">
      <c r="B10" t="s">
        <v>13</v>
      </c>
      <c r="C10" s="1">
        <v>0.02</v>
      </c>
      <c r="D10" s="1">
        <v>0.12</v>
      </c>
      <c r="E10" s="1">
        <v>0.4</v>
      </c>
      <c r="F10" s="1">
        <v>0.18179999999999999</v>
      </c>
      <c r="G10" s="1">
        <v>0.1111</v>
      </c>
      <c r="H10" s="1">
        <v>0.47620000000000001</v>
      </c>
      <c r="J10" t="s">
        <v>14</v>
      </c>
      <c r="K10" s="1">
        <v>0.8085</v>
      </c>
    </row>
    <row r="11" spans="1:11" x14ac:dyDescent="0.35">
      <c r="B11" t="s">
        <v>15</v>
      </c>
      <c r="C11" s="1">
        <v>0.98</v>
      </c>
      <c r="D11" s="1">
        <v>0.88</v>
      </c>
      <c r="E11" s="1">
        <v>0.6</v>
      </c>
      <c r="F11" s="1">
        <v>0.81820000000000004</v>
      </c>
      <c r="G11" s="1">
        <v>0.88890000000000002</v>
      </c>
      <c r="H11" s="1">
        <v>0.52380000000000004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M15"/>
  <sheetViews>
    <sheetView tabSelected="1" workbookViewId="0">
      <selection activeCell="K6" sqref="K6:K12"/>
    </sheetView>
  </sheetViews>
  <sheetFormatPr defaultRowHeight="14.5" x14ac:dyDescent="0.35"/>
  <cols>
    <col min="1" max="1" width="14.26953125" customWidth="1"/>
    <col min="2" max="2" width="19.7265625" customWidth="1"/>
    <col min="4" max="4" width="13.54296875" customWidth="1"/>
    <col min="5" max="5" width="17.7265625" customWidth="1"/>
    <col min="10" max="10" width="10.7265625" customWidth="1"/>
    <col min="11" max="12" width="9.1796875" style="2"/>
  </cols>
  <sheetData>
    <row r="4" spans="1:13" x14ac:dyDescent="0.35">
      <c r="C4" t="s">
        <v>0</v>
      </c>
    </row>
    <row r="5" spans="1:13" x14ac:dyDescent="0.35">
      <c r="B5" t="s">
        <v>1</v>
      </c>
      <c r="C5" t="s">
        <v>16</v>
      </c>
      <c r="D5" t="s">
        <v>17</v>
      </c>
      <c r="E5" t="s">
        <v>23</v>
      </c>
      <c r="F5" t="s">
        <v>19</v>
      </c>
      <c r="G5" t="s">
        <v>20</v>
      </c>
      <c r="H5" t="s">
        <v>21</v>
      </c>
      <c r="I5" t="s">
        <v>22</v>
      </c>
      <c r="J5" t="s">
        <v>8</v>
      </c>
      <c r="K5" s="2" t="s">
        <v>9</v>
      </c>
      <c r="L5" s="2" t="s">
        <v>10</v>
      </c>
      <c r="M5" s="1"/>
    </row>
    <row r="6" spans="1:13" x14ac:dyDescent="0.35">
      <c r="A6" t="s">
        <v>11</v>
      </c>
      <c r="B6" t="s">
        <v>16</v>
      </c>
      <c r="C6">
        <v>74</v>
      </c>
      <c r="D6">
        <v>4</v>
      </c>
      <c r="E6">
        <v>6</v>
      </c>
      <c r="F6">
        <v>0</v>
      </c>
      <c r="G6">
        <v>0</v>
      </c>
      <c r="H6">
        <v>0</v>
      </c>
      <c r="I6">
        <v>0</v>
      </c>
      <c r="J6">
        <f xml:space="preserve"> SUM(C6:I6)</f>
        <v>84</v>
      </c>
      <c r="K6" s="2">
        <f>1-L6</f>
        <v>0.11904761904761907</v>
      </c>
      <c r="L6" s="2">
        <f>C6/J6</f>
        <v>0.88095238095238093</v>
      </c>
      <c r="M6" s="1"/>
    </row>
    <row r="7" spans="1:13" x14ac:dyDescent="0.35">
      <c r="B7" t="s">
        <v>17</v>
      </c>
      <c r="C7">
        <v>1</v>
      </c>
      <c r="D7">
        <v>21</v>
      </c>
      <c r="E7">
        <v>14</v>
      </c>
      <c r="F7">
        <v>1</v>
      </c>
      <c r="G7">
        <v>0</v>
      </c>
      <c r="H7">
        <v>0</v>
      </c>
      <c r="I7">
        <v>0</v>
      </c>
      <c r="J7">
        <f t="shared" ref="J7:J12" si="0" xml:space="preserve"> SUM(C7:I7)</f>
        <v>37</v>
      </c>
      <c r="K7" s="2">
        <f>1-L7</f>
        <v>0.43243243243243246</v>
      </c>
      <c r="L7" s="2">
        <f>D7/J7</f>
        <v>0.56756756756756754</v>
      </c>
      <c r="M7" s="1"/>
    </row>
    <row r="8" spans="1:13" x14ac:dyDescent="0.35">
      <c r="B8" t="s">
        <v>18</v>
      </c>
      <c r="C8">
        <v>0</v>
      </c>
      <c r="D8">
        <v>0</v>
      </c>
      <c r="E8">
        <v>42</v>
      </c>
      <c r="F8">
        <v>5</v>
      </c>
      <c r="G8">
        <v>6</v>
      </c>
      <c r="H8">
        <v>11</v>
      </c>
      <c r="I8">
        <v>4</v>
      </c>
      <c r="J8">
        <f t="shared" si="0"/>
        <v>68</v>
      </c>
      <c r="K8" s="2">
        <f>1-L8</f>
        <v>0.38235294117647056</v>
      </c>
      <c r="L8" s="2">
        <f>E8/J8</f>
        <v>0.61764705882352944</v>
      </c>
      <c r="M8" s="1"/>
    </row>
    <row r="9" spans="1:13" x14ac:dyDescent="0.35">
      <c r="B9" t="s">
        <v>19</v>
      </c>
      <c r="C9">
        <v>0</v>
      </c>
      <c r="D9">
        <v>0</v>
      </c>
      <c r="E9">
        <v>0</v>
      </c>
      <c r="F9">
        <v>10</v>
      </c>
      <c r="G9">
        <v>2</v>
      </c>
      <c r="H9">
        <v>7</v>
      </c>
      <c r="I9">
        <v>4</v>
      </c>
      <c r="J9">
        <f t="shared" si="0"/>
        <v>23</v>
      </c>
      <c r="K9" s="2">
        <f>1-L9</f>
        <v>0.56521739130434789</v>
      </c>
      <c r="L9" s="2">
        <f>F9/J9</f>
        <v>0.43478260869565216</v>
      </c>
      <c r="M9" s="1"/>
    </row>
    <row r="10" spans="1:13" x14ac:dyDescent="0.35">
      <c r="B10" t="s">
        <v>20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f t="shared" si="0"/>
        <v>1</v>
      </c>
      <c r="K10" s="2">
        <f>1-L10</f>
        <v>0</v>
      </c>
      <c r="L10" s="2">
        <f>G10/J10</f>
        <v>1</v>
      </c>
    </row>
    <row r="11" spans="1:13" x14ac:dyDescent="0.35">
      <c r="B1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</row>
    <row r="12" spans="1:13" x14ac:dyDescent="0.35">
      <c r="B12" t="s">
        <v>22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5</v>
      </c>
      <c r="J12">
        <f t="shared" si="0"/>
        <v>5</v>
      </c>
      <c r="K12" s="2">
        <f t="shared" ref="K12" si="1">1-L12</f>
        <v>0</v>
      </c>
      <c r="L12" s="2">
        <f>I12/J12</f>
        <v>1</v>
      </c>
    </row>
    <row r="13" spans="1:13" x14ac:dyDescent="0.35">
      <c r="B13" t="s">
        <v>8</v>
      </c>
      <c r="C13">
        <f xml:space="preserve"> SUM(C6:C12)</f>
        <v>75</v>
      </c>
      <c r="D13">
        <f t="shared" ref="D13:I13" si="2" xml:space="preserve"> SUM(D6:D12)</f>
        <v>25</v>
      </c>
      <c r="E13">
        <f t="shared" si="2"/>
        <v>62</v>
      </c>
      <c r="F13">
        <f t="shared" si="2"/>
        <v>16</v>
      </c>
      <c r="G13">
        <f t="shared" si="2"/>
        <v>9</v>
      </c>
      <c r="H13">
        <f t="shared" si="2"/>
        <v>18</v>
      </c>
      <c r="I13">
        <f t="shared" si="2"/>
        <v>13</v>
      </c>
      <c r="J13">
        <f xml:space="preserve"> SUM(J6:J12)</f>
        <v>218</v>
      </c>
      <c r="M13" s="1"/>
    </row>
    <row r="14" spans="1:13" s="2" customFormat="1" x14ac:dyDescent="0.35">
      <c r="B14" s="2" t="s">
        <v>13</v>
      </c>
      <c r="C14" s="2">
        <f>1-C15</f>
        <v>1.3333333333333308E-2</v>
      </c>
      <c r="D14" s="2">
        <f>1-D15</f>
        <v>0.16000000000000003</v>
      </c>
      <c r="E14" s="2">
        <f>1-E15</f>
        <v>0.32258064516129037</v>
      </c>
      <c r="F14" s="2">
        <f>1-F15</f>
        <v>0.375</v>
      </c>
      <c r="G14" s="2">
        <f>1-G15</f>
        <v>0.88888888888888884</v>
      </c>
      <c r="H14" s="2">
        <f t="shared" ref="H14:I14" si="3">1-H15</f>
        <v>1</v>
      </c>
      <c r="I14" s="2">
        <f t="shared" si="3"/>
        <v>0.61538461538461542</v>
      </c>
      <c r="K14" s="2" t="s">
        <v>14</v>
      </c>
      <c r="L14" s="2">
        <f>(C6+D7+E8+F9+G10+H11+I12)/J13</f>
        <v>0.70183486238532111</v>
      </c>
    </row>
    <row r="15" spans="1:13" s="2" customFormat="1" x14ac:dyDescent="0.35">
      <c r="B15" s="2" t="s">
        <v>15</v>
      </c>
      <c r="C15" s="2">
        <f>C6/C13</f>
        <v>0.98666666666666669</v>
      </c>
      <c r="D15" s="2">
        <f>D7/D13</f>
        <v>0.84</v>
      </c>
      <c r="E15" s="2">
        <f>E8/E13</f>
        <v>0.67741935483870963</v>
      </c>
      <c r="F15" s="2">
        <f>F9/F13</f>
        <v>0.625</v>
      </c>
      <c r="G15" s="2">
        <f>G10/G13</f>
        <v>0.1111111111111111</v>
      </c>
      <c r="H15" s="2">
        <f>H11/H13</f>
        <v>0</v>
      </c>
      <c r="I15" s="2">
        <f>I12/I13</f>
        <v>0.38461538461538464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MeanConfMatrix_damageAssessAA_1</vt:lpstr>
      <vt:lpstr>meanConfMatrix_NEWdamageAlgo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Shrestha, Abhinav (shre9292@vandals.uidaho.edu)</cp:lastModifiedBy>
  <cp:revision/>
  <dcterms:created xsi:type="dcterms:W3CDTF">2023-09-29T22:27:08Z</dcterms:created>
  <dcterms:modified xsi:type="dcterms:W3CDTF">2023-11-20T22:49:02Z</dcterms:modified>
  <cp:category/>
  <cp:contentStatus/>
</cp:coreProperties>
</file>