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ortant\datascience\excel\75 day challenge\"/>
    </mc:Choice>
  </mc:AlternateContent>
  <bookViews>
    <workbookView xWindow="0" yWindow="0" windowWidth="11505" windowHeight="5835"/>
  </bookViews>
  <sheets>
    <sheet name="Descriptive analysis and Anova" sheetId="3" r:id="rId1"/>
    <sheet name="Regression" sheetId="5" r:id="rId2"/>
    <sheet name=" Data and Moving average" sheetId="1" r:id="rId3"/>
    <sheet name="histogram " sheetId="4" r:id="rId4"/>
  </sheets>
  <definedNames>
    <definedName name="_xlchart.v1.0" hidden="1">'histogram '!$D$2:$D$7</definedName>
    <definedName name="_xlchart.v1.1" hidden="1">'histogram '!$E$2:$E$7</definedName>
    <definedName name="_xlchart.v1.2" hidden="1">'histogram '!$D$23:$D$28</definedName>
    <definedName name="_xlchart.v1.3" hidden="1">'histogram '!$E$23:$E$28</definedName>
  </definedNames>
  <calcPr calcId="162913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J4" i="3"/>
  <c r="J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" i="3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<sst xmlns="http://schemas.openxmlformats.org/spreadsheetml/2006/main" count="437" uniqueCount="85">
  <si>
    <t>Item_Weight</t>
  </si>
  <si>
    <t>Item_Fat_Content</t>
  </si>
  <si>
    <t>Item_Visibility</t>
  </si>
  <si>
    <t>Item_Type</t>
  </si>
  <si>
    <t>Item_MRP</t>
  </si>
  <si>
    <t>Outlet_Identifier</t>
  </si>
  <si>
    <t>Outlet_Establishment_Year</t>
  </si>
  <si>
    <t>Outlet_Size</t>
  </si>
  <si>
    <t>Outlet_Location_Type</t>
  </si>
  <si>
    <t>Outlet_Type</t>
  </si>
  <si>
    <t>Item_Outlet_Sales</t>
  </si>
  <si>
    <t>Low Fat</t>
  </si>
  <si>
    <t>Dairy</t>
  </si>
  <si>
    <t>Outlet_3</t>
  </si>
  <si>
    <t>Medium</t>
  </si>
  <si>
    <t>Urban</t>
  </si>
  <si>
    <t>Supermarket</t>
  </si>
  <si>
    <t>Regular</t>
  </si>
  <si>
    <t>Vegetable</t>
  </si>
  <si>
    <t>Small</t>
  </si>
  <si>
    <t>Rural</t>
  </si>
  <si>
    <t>Grocery Store</t>
  </si>
  <si>
    <t>Fruit</t>
  </si>
  <si>
    <t>Outlet_1</t>
  </si>
  <si>
    <t>Meat</t>
  </si>
  <si>
    <t>Large</t>
  </si>
  <si>
    <t>Hypermarket</t>
  </si>
  <si>
    <t>Outlet_2</t>
  </si>
  <si>
    <t>Snack</t>
  </si>
  <si>
    <t>Item Identifier</t>
  </si>
  <si>
    <t>Item Quantity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</si>
  <si>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</si>
  <si>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</si>
  <si>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</si>
  <si>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</si>
  <si>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</si>
  <si>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</si>
  <si>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</si>
  <si>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</si>
  <si>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</si>
  <si>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</si>
  <si>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</si>
  <si>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</si>
  <si>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</si>
  <si>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Statistics</t>
  </si>
  <si>
    <t>Values</t>
  </si>
  <si>
    <t>Lowfat</t>
  </si>
  <si>
    <t>Regular fat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</si>
  <si>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</si>
  <si>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</si>
  <si>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</si>
  <si>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</si>
  <si>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</si>
  <si>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</si>
  <si>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</si>
  <si>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</si>
  <si>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</si>
  <si>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</si>
  <si>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</si>
  <si>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</si>
  <si>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</si>
  <si>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</si>
  <si>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</si>
  <si>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</si>
  <si>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Descriptive Statistics</t>
  </si>
  <si>
    <t>SUMMARY OUTPUT</t>
  </si>
  <si>
    <t>Regression Statistics</t>
  </si>
  <si>
    <t>Multiple R</t>
  </si>
  <si>
    <t>R Square</t>
  </si>
  <si>
    <t>Adjusted R Square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</si>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</sst>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2" fontId="0" fillId="33" borderId="10" xfId="1" applyNumberFormat="1" applyFont="1" applyFill="1" applyBorder="1"/>
    <xf numFmtId="2" fontId="0" fillId="0" borderId="15" xfId="1" applyNumberFormat="1" applyFont="1" applyBorder="1"/>
    <xf numFmtId="2" fontId="0" fillId="0" borderId="10" xfId="1" applyNumberFormat="1" applyFont="1" applyBorder="1"/>
    <xf numFmtId="2" fontId="0" fillId="0" borderId="0" xfId="1" applyNumberFormat="1" applyFont="1"/>
    <xf numFmtId="2" fontId="0" fillId="0" borderId="14" xfId="1" applyNumberFormat="1" applyFont="1" applyBorder="1"/>
    <xf numFmtId="0" fontId="0" fillId="34" borderId="0" xfId="0" applyFill="1"/>
    <xf numFmtId="0" fontId="18" fillId="34" borderId="13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Continuous"/>
    </xf>
    <xf numFmtId="0" fontId="18" fillId="34" borderId="11" xfId="0" applyFont="1" applyFill="1" applyBorder="1" applyAlignment="1">
      <alignment horizontal="centerContinuous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numFmt numFmtId="0" formatCode="General"/>
    </dxf>
    <dxf>
      <numFmt numFmtId="2" formatCode="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 Data and Moving average'!$M$2:$M$51</c:f>
              <c:numCache>
                <c:formatCode>0.00</c:formatCode>
                <c:ptCount val="50"/>
                <c:pt idx="0">
                  <c:v>1951.3708272803699</c:v>
                </c:pt>
                <c:pt idx="1">
                  <c:v>1321.95782487213</c:v>
                </c:pt>
                <c:pt idx="2">
                  <c:v>1135.2064134621701</c:v>
                </c:pt>
                <c:pt idx="3">
                  <c:v>1352.7804256249301</c:v>
                </c:pt>
                <c:pt idx="4">
                  <c:v>1363.8868628871201</c:v>
                </c:pt>
                <c:pt idx="5">
                  <c:v>1597.4716329494599</c:v>
                </c:pt>
                <c:pt idx="6">
                  <c:v>691.53459413369796</c:v>
                </c:pt>
                <c:pt idx="7">
                  <c:v>875.02467382415603</c:v>
                </c:pt>
                <c:pt idx="8">
                  <c:v>1370.8160185158599</c:v>
                </c:pt>
                <c:pt idx="9">
                  <c:v>1800.67491081458</c:v>
                </c:pt>
                <c:pt idx="10">
                  <c:v>1342.8000382156599</c:v>
                </c:pt>
                <c:pt idx="11">
                  <c:v>857.89528968550997</c:v>
                </c:pt>
                <c:pt idx="12">
                  <c:v>1519.76716985036</c:v>
                </c:pt>
                <c:pt idx="13">
                  <c:v>1609.8631406710599</c:v>
                </c:pt>
                <c:pt idx="14">
                  <c:v>857.35422860596896</c:v>
                </c:pt>
                <c:pt idx="15">
                  <c:v>1066.5933292644399</c:v>
                </c:pt>
                <c:pt idx="16">
                  <c:v>1301.4912102958399</c:v>
                </c:pt>
                <c:pt idx="17">
                  <c:v>1244.84178602461</c:v>
                </c:pt>
                <c:pt idx="18">
                  <c:v>1084.4271293288</c:v>
                </c:pt>
                <c:pt idx="19">
                  <c:v>946.45276176396601</c:v>
                </c:pt>
                <c:pt idx="20">
                  <c:v>649.97733074279495</c:v>
                </c:pt>
                <c:pt idx="21">
                  <c:v>580.22794512105304</c:v>
                </c:pt>
                <c:pt idx="22">
                  <c:v>1937.81224532479</c:v>
                </c:pt>
                <c:pt idx="23">
                  <c:v>1770.71471614338</c:v>
                </c:pt>
                <c:pt idx="24">
                  <c:v>1032.3577856940799</c:v>
                </c:pt>
                <c:pt idx="25">
                  <c:v>1935.2013276896801</c:v>
                </c:pt>
                <c:pt idx="26">
                  <c:v>1515.1548566364499</c:v>
                </c:pt>
                <c:pt idx="27">
                  <c:v>1223.7814244639601</c:v>
                </c:pt>
                <c:pt idx="28">
                  <c:v>1239.5384866577001</c:v>
                </c:pt>
                <c:pt idx="29">
                  <c:v>624.92661679288904</c:v>
                </c:pt>
                <c:pt idx="30">
                  <c:v>637.556220887721</c:v>
                </c:pt>
                <c:pt idx="31">
                  <c:v>1403.6613888516699</c:v>
                </c:pt>
                <c:pt idx="32">
                  <c:v>1330.5545785187001</c:v>
                </c:pt>
                <c:pt idx="33">
                  <c:v>819.09184253634305</c:v>
                </c:pt>
                <c:pt idx="34">
                  <c:v>1919.2918143225299</c:v>
                </c:pt>
                <c:pt idx="35">
                  <c:v>1671.9440757068</c:v>
                </c:pt>
                <c:pt idx="36">
                  <c:v>670.19690302617198</c:v>
                </c:pt>
                <c:pt idx="37">
                  <c:v>1896.39365853093</c:v>
                </c:pt>
                <c:pt idx="38">
                  <c:v>1961.37231280161</c:v>
                </c:pt>
                <c:pt idx="39">
                  <c:v>1993.8968630454899</c:v>
                </c:pt>
                <c:pt idx="40">
                  <c:v>583.80673201602497</c:v>
                </c:pt>
                <c:pt idx="41">
                  <c:v>1605.5533351865099</c:v>
                </c:pt>
                <c:pt idx="42">
                  <c:v>1318.87365524748</c:v>
                </c:pt>
                <c:pt idx="43">
                  <c:v>1558.7472258180401</c:v>
                </c:pt>
                <c:pt idx="44">
                  <c:v>1952.9779159612001</c:v>
                </c:pt>
                <c:pt idx="45">
                  <c:v>1532.0450152625499</c:v>
                </c:pt>
                <c:pt idx="46">
                  <c:v>1755.4458113560599</c:v>
                </c:pt>
                <c:pt idx="47">
                  <c:v>1800.30305796626</c:v>
                </c:pt>
                <c:pt idx="48">
                  <c:v>1757.72114564597</c:v>
                </c:pt>
                <c:pt idx="49">
                  <c:v>1139.1372125704099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C5E-8497-A90D20758687}"/>
            </c:ext>
          </c:extLst>
        </c:ser>
        <c:ser>
          <c:idx val="1"/>
          <c:order val="1"/>
          <c:tx>
            <c:v>Forecast</c:v>
          </c:tx>
          <c:val>
            <c:numRef>
              <c:f>' Data and Moving average'!$O$2:$O$51</c:f>
              <c:numCache>
                <c:formatCode>General</c:formatCode>
                <c:ptCount val="50"/>
                <c:pt idx="0">
                  <c:v>#N/A</c:v>
                </c:pt>
                <c:pt idx="1">
                  <c:v>#N/A</c:v>
                </c:pt>
                <c:pt idx="2" formatCode="0.00">
                  <c:v>1469.5116885382231</c:v>
                </c:pt>
                <c:pt idx="3" formatCode="0.00">
                  <c:v>1269.9815546530767</c:v>
                </c:pt>
                <c:pt idx="4" formatCode="0.00">
                  <c:v>1283.9579006580734</c:v>
                </c:pt>
                <c:pt idx="5" formatCode="0.00">
                  <c:v>1438.0463071538368</c:v>
                </c:pt>
                <c:pt idx="6" formatCode="0.00">
                  <c:v>1217.6310299900927</c:v>
                </c:pt>
                <c:pt idx="7" formatCode="0.00">
                  <c:v>1054.6769669691046</c:v>
                </c:pt>
                <c:pt idx="8" formatCode="0.00">
                  <c:v>979.12509549123797</c:v>
                </c:pt>
                <c:pt idx="9" formatCode="0.00">
                  <c:v>1348.8385343848654</c:v>
                </c:pt>
                <c:pt idx="10" formatCode="0.00">
                  <c:v>1504.7636558487</c:v>
                </c:pt>
                <c:pt idx="11" formatCode="0.00">
                  <c:v>1333.7900795719167</c:v>
                </c:pt>
                <c:pt idx="12" formatCode="0.00">
                  <c:v>1240.1541659171767</c:v>
                </c:pt>
                <c:pt idx="13" formatCode="0.00">
                  <c:v>1329.1752000689767</c:v>
                </c:pt>
                <c:pt idx="14" formatCode="0.00">
                  <c:v>1328.9948463757964</c:v>
                </c:pt>
                <c:pt idx="15" formatCode="0.00">
                  <c:v>1177.9368995138229</c:v>
                </c:pt>
                <c:pt idx="16" formatCode="0.00">
                  <c:v>1075.1462560554162</c:v>
                </c:pt>
                <c:pt idx="17" formatCode="0.00">
                  <c:v>1204.3087751949633</c:v>
                </c:pt>
                <c:pt idx="18" formatCode="0.00">
                  <c:v>1210.2533752164165</c:v>
                </c:pt>
                <c:pt idx="19" formatCode="0.00">
                  <c:v>1091.9072257057921</c:v>
                </c:pt>
                <c:pt idx="20" formatCode="0.00">
                  <c:v>893.6190739451871</c:v>
                </c:pt>
                <c:pt idx="21" formatCode="0.00">
                  <c:v>725.55267920927133</c:v>
                </c:pt>
                <c:pt idx="22" formatCode="0.00">
                  <c:v>1056.0058403962128</c:v>
                </c:pt>
                <c:pt idx="23" formatCode="0.00">
                  <c:v>1429.5849688630744</c:v>
                </c:pt>
                <c:pt idx="24" formatCode="0.00">
                  <c:v>1580.2949157207502</c:v>
                </c:pt>
                <c:pt idx="25" formatCode="0.00">
                  <c:v>1579.4246098423798</c:v>
                </c:pt>
                <c:pt idx="26" formatCode="0.00">
                  <c:v>1494.2379900067365</c:v>
                </c:pt>
                <c:pt idx="27" formatCode="0.00">
                  <c:v>1558.0458695966965</c:v>
                </c:pt>
                <c:pt idx="28" formatCode="0.00">
                  <c:v>1326.15825591937</c:v>
                </c:pt>
                <c:pt idx="29" formatCode="0.00">
                  <c:v>1029.4155093048496</c:v>
                </c:pt>
                <c:pt idx="30" formatCode="0.00">
                  <c:v>834.00710811276997</c:v>
                </c:pt>
                <c:pt idx="31" formatCode="0.00">
                  <c:v>888.71474217742661</c:v>
                </c:pt>
                <c:pt idx="32" formatCode="0.00">
                  <c:v>1123.924062752697</c:v>
                </c:pt>
                <c:pt idx="33" formatCode="0.00">
                  <c:v>1184.4359366355709</c:v>
                </c:pt>
                <c:pt idx="34" formatCode="0.00">
                  <c:v>1356.3127451258576</c:v>
                </c:pt>
                <c:pt idx="35" formatCode="0.00">
                  <c:v>1470.1092441885576</c:v>
                </c:pt>
                <c:pt idx="36" formatCode="0.00">
                  <c:v>1420.4775976851672</c:v>
                </c:pt>
                <c:pt idx="37" formatCode="0.00">
                  <c:v>1412.8448790879675</c:v>
                </c:pt>
                <c:pt idx="38" formatCode="0.00">
                  <c:v>1509.3209581195706</c:v>
                </c:pt>
                <c:pt idx="39" formatCode="0.00">
                  <c:v>1950.5542781260101</c:v>
                </c:pt>
                <c:pt idx="40" formatCode="0.00">
                  <c:v>1513.0253026210419</c:v>
                </c:pt>
                <c:pt idx="41" formatCode="0.00">
                  <c:v>1394.4189767493417</c:v>
                </c:pt>
                <c:pt idx="42" formatCode="0.00">
                  <c:v>1169.4112408166718</c:v>
                </c:pt>
                <c:pt idx="43" formatCode="0.00">
                  <c:v>1494.3914054173431</c:v>
                </c:pt>
                <c:pt idx="44" formatCode="0.00">
                  <c:v>1610.1995990089065</c:v>
                </c:pt>
                <c:pt idx="45" formatCode="0.00">
                  <c:v>1681.25671901393</c:v>
                </c:pt>
                <c:pt idx="46" formatCode="0.00">
                  <c:v>1746.8229141932698</c:v>
                </c:pt>
                <c:pt idx="47" formatCode="0.00">
                  <c:v>1695.9312948616232</c:v>
                </c:pt>
                <c:pt idx="48" formatCode="0.00">
                  <c:v>1771.1566716560967</c:v>
                </c:pt>
                <c:pt idx="49" formatCode="0.00">
                  <c:v>1565.72047206088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3-4C5E-8497-A90D2075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504"/>
        <c:axId val="16020752"/>
      </c:lineChart>
      <c:catAx>
        <c:axId val="1601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20752"/>
        <c:crosses val="autoZero"/>
        <c:auto val="1"/>
        <c:lblAlgn val="ctr"/>
        <c:lblOffset val="100"/>
        <c:noMultiLvlLbl val="0"/>
      </c:catAx>
      <c:valAx>
        <c:axId val="16020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Item</a:t>
                </a:r>
                <a:r>
                  <a:rPr lang="en-IN" baseline="0"/>
                  <a:t> outlet sales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01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Low fat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F94CE49B-C4E3-43CA-B34F-763D08F5014A}">
          <cx:dataId val="0"/>
          <cx:layoutPr>
            <cx:binning intervalClosed="r"/>
          </cx:layoutPr>
          <cx:axisId val="1"/>
        </cx:series>
        <cx:series layoutId="paretoLine" ownerIdx="0" uniqueId="{2EEEBF1A-8F29-417A-893C-41E8709156E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Regular fat</a:t>
            </a:r>
          </a:p>
        </cx:rich>
      </cx:tx>
    </cx:title>
    <cx:plotArea>
      <cx:plotAreaRegion>
        <cx:series layoutId="clusteredColumn" uniqueId="{3CA5ADFA-8B61-4EEC-880E-02108B369238}">
          <cx:dataId val="0"/>
          <cx:layoutPr>
            <cx:aggregation/>
          </cx:layoutPr>
          <cx:axisId val="1"/>
        </cx:series>
        <cx:series layoutId="paretoLine" ownerIdx="0" uniqueId="{12072577-0FDC-431B-A68F-FBFA187A4D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</xdr:row>
      <xdr:rowOff>9524</xdr:rowOff>
    </xdr:from>
    <xdr:to>
      <xdr:col>23</xdr:col>
      <xdr:colOff>285750</xdr:colOff>
      <xdr:row>18</xdr:row>
      <xdr:rowOff>130969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161925</xdr:rowOff>
    </xdr:from>
    <xdr:to>
      <xdr:col>12</xdr:col>
      <xdr:colOff>571500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285750</xdr:colOff>
      <xdr:row>17</xdr:row>
      <xdr:rowOff>38100</xdr:rowOff>
    </xdr:from>
    <xdr:to>
      <xdr:col>12</xdr:col>
      <xdr:colOff>590550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3" name="Table3" displayName="Table3" ref="A3:B16" totalsRowShown="0" headerRowDxfId="13" dataDxfId="12" tableBorderDxfId="11">
  <autoFilter ref="A3:B16"/>
  <tableColumns count="2">
    <tableColumn id="1" name="Statistics" dataDxfId="10"/>
    <tableColumn id="2" name="Valu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D2:E52" totalsRowShown="0">
  <tableColumns count="2">
    <tableColumn id="1" name="Item_Fat_Content"/>
    <tableColumn id="2" name="Item_Outlet_Sales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J2:K29" totalsRowShown="0">
  <tableColumns count="2">
    <tableColumn id="1" name="Lowfat" dataDxfId="7">
      <calculatedColumnFormula>IF(ISBLANK(G3),AVERAGE(Table5[Lowfat]),G3)</calculatedColumnFormula>
    </tableColumn>
    <tableColumn id="2" name="Regular fat">
      <calculatedColumnFormula>IF(ISBLANK(H3),AVERAGE(H4:H29),H3)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G2:H29" totalsRowShown="0" dataDxfId="6" tableBorderDxfId="5" dataCellStyle="Currency">
  <tableColumns count="2">
    <tableColumn id="1" name="Lowfat" dataDxfId="4" dataCellStyle="Currency"/>
    <tableColumn id="2" name="Regular fat" dataDxfId="3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M51" totalsRowShown="0">
  <autoFilter ref="A1:M51"/>
  <tableColumns count="13">
    <tableColumn id="1" name="Item Identifier"/>
    <tableColumn id="2" name="Item_Weight"/>
    <tableColumn id="3" name="Item_Fat_Content"/>
    <tableColumn id="4" name="Item_Visibility"/>
    <tableColumn id="5" name="Item_Type"/>
    <tableColumn id="6" name="Item_MRP" dataDxfId="2"/>
    <tableColumn id="7" name="Outlet_Identifier"/>
    <tableColumn id="13" name="Item Quantity" dataDxfId="1">
      <calculatedColumnFormula>Table1[[#This Row],[Item_Outlet_Sales]]/Table1[[#This Row],[Item_MRP]]</calculatedColumnFormula>
    </tableColumn>
    <tableColumn id="8" name="Outlet_Establishment_Year"/>
    <tableColumn id="9" name="Outlet_Size"/>
    <tableColumn id="10" name="Outlet_Location_Type"/>
    <tableColumn id="11" name="Outlet_Type"/>
    <tableColumn id="12" name="Item_Outlet_Sales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1:B28" totalsRowShown="0">
  <autoFilter ref="A1:B28"/>
  <tableColumns count="2">
    <tableColumn id="1" name="Lowfat"/>
    <tableColumn id="2" name="Regular f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zoomScale="80" zoomScaleNormal="80" workbookViewId="0">
      <selection activeCell="I23" sqref="I23"/>
    </sheetView>
  </sheetViews>
  <sheetFormatPr defaultRowHeight="15" x14ac:dyDescent="0.25"/>
  <cols>
    <col min="1" max="1" width="18.140625" bestFit="1" customWidth="1"/>
    <col min="4" max="4" width="19.5703125" bestFit="1" customWidth="1"/>
    <col min="5" max="5" width="20" bestFit="1" customWidth="1"/>
    <col min="7" max="7" width="11.140625" bestFit="1" customWidth="1"/>
    <col min="8" max="8" width="12.85546875" bestFit="1" customWidth="1"/>
    <col min="10" max="10" width="24.42578125" customWidth="1"/>
    <col min="11" max="11" width="16.28515625" customWidth="1"/>
    <col min="12" max="12" width="9.5703125" customWidth="1"/>
    <col min="13" max="13" width="11.28515625" customWidth="1"/>
    <col min="14" max="14" width="11.85546875" customWidth="1"/>
    <col min="15" max="15" width="15.5703125" customWidth="1"/>
    <col min="16" max="16" width="11.85546875" customWidth="1"/>
    <col min="17" max="17" width="15.5703125" customWidth="1"/>
    <col min="18" max="18" width="11.85546875" customWidth="1"/>
    <col min="19" max="19" width="15.5703125" customWidth="1"/>
    <col min="20" max="20" width="11.85546875" customWidth="1"/>
    <col min="21" max="21" width="15.5703125" customWidth="1"/>
    <col min="22" max="22" width="11.85546875" customWidth="1"/>
    <col min="23" max="23" width="15.5703125" customWidth="1"/>
    <col min="24" max="24" width="11.85546875" customWidth="1"/>
    <col min="25" max="25" width="15.5703125" customWidth="1"/>
    <col min="26" max="26" width="11.85546875" customWidth="1"/>
    <col min="27" max="27" width="15.5703125" customWidth="1"/>
    <col min="28" max="28" width="11.85546875" customWidth="1"/>
    <col min="29" max="29" width="15.5703125" customWidth="1"/>
    <col min="30" max="30" width="11.85546875" customWidth="1"/>
    <col min="31" max="31" width="15.5703125" customWidth="1"/>
    <col min="32" max="32" width="11.85546875" customWidth="1"/>
    <col min="33" max="33" width="15.5703125" customWidth="1"/>
    <col min="34" max="34" width="13.42578125" customWidth="1"/>
    <col min="35" max="35" width="17.140625" bestFit="1" customWidth="1"/>
    <col min="36" max="36" width="13.42578125" bestFit="1" customWidth="1"/>
    <col min="37" max="37" width="17.140625" bestFit="1" customWidth="1"/>
    <col min="38" max="38" width="13.42578125" bestFit="1" customWidth="1"/>
    <col min="39" max="39" width="17.140625" bestFit="1" customWidth="1"/>
    <col min="40" max="40" width="13.42578125" bestFit="1" customWidth="1"/>
    <col min="41" max="41" width="17.140625" bestFit="1" customWidth="1"/>
    <col min="42" max="42" width="13.42578125" bestFit="1" customWidth="1"/>
    <col min="43" max="43" width="17.140625" bestFit="1" customWidth="1"/>
    <col min="44" max="44" width="13.42578125" bestFit="1" customWidth="1"/>
    <col min="45" max="45" width="17.140625" bestFit="1" customWidth="1"/>
    <col min="46" max="46" width="13.42578125" bestFit="1" customWidth="1"/>
    <col min="47" max="47" width="17.140625" bestFit="1" customWidth="1"/>
    <col min="48" max="48" width="13.42578125" bestFit="1" customWidth="1"/>
    <col min="49" max="49" width="17.140625" bestFit="1" customWidth="1"/>
    <col min="50" max="50" width="13.42578125" bestFit="1" customWidth="1"/>
    <col min="51" max="51" width="17.140625" bestFit="1" customWidth="1"/>
    <col min="52" max="52" width="13.42578125" bestFit="1" customWidth="1"/>
    <col min="53" max="53" width="17.140625" bestFit="1" customWidth="1"/>
    <col min="54" max="54" width="13.42578125" bestFit="1" customWidth="1"/>
    <col min="55" max="55" width="17.140625" bestFit="1" customWidth="1"/>
    <col min="56" max="56" width="13.42578125" bestFit="1" customWidth="1"/>
    <col min="57" max="57" width="17.140625" bestFit="1" customWidth="1"/>
    <col min="58" max="58" width="13.42578125" bestFit="1" customWidth="1"/>
    <col min="59" max="59" width="17.140625" bestFit="1" customWidth="1"/>
    <col min="60" max="60" width="13.42578125" bestFit="1" customWidth="1"/>
    <col min="61" max="61" width="17.140625" customWidth="1"/>
    <col min="62" max="62" width="13.42578125" bestFit="1" customWidth="1"/>
    <col min="63" max="63" width="17.140625" bestFit="1" customWidth="1"/>
    <col min="64" max="64" width="13.42578125" bestFit="1" customWidth="1"/>
    <col min="65" max="65" width="17.140625" bestFit="1" customWidth="1"/>
    <col min="66" max="66" width="13.42578125" bestFit="1" customWidth="1"/>
    <col min="67" max="67" width="17.140625" bestFit="1" customWidth="1"/>
    <col min="68" max="68" width="13.42578125" bestFit="1" customWidth="1"/>
    <col min="69" max="69" width="17.140625" bestFit="1" customWidth="1"/>
    <col min="70" max="70" width="13.42578125" bestFit="1" customWidth="1"/>
    <col min="71" max="71" width="17.140625" bestFit="1" customWidth="1"/>
    <col min="72" max="72" width="13.42578125" bestFit="1" customWidth="1"/>
    <col min="73" max="73" width="17.140625" bestFit="1" customWidth="1"/>
    <col min="74" max="74" width="13.42578125" bestFit="1" customWidth="1"/>
    <col min="75" max="75" width="17.140625" bestFit="1" customWidth="1"/>
    <col min="76" max="76" width="13.42578125" bestFit="1" customWidth="1"/>
    <col min="77" max="77" width="17.140625" bestFit="1" customWidth="1"/>
    <col min="78" max="78" width="13.42578125" bestFit="1" customWidth="1"/>
    <col min="79" max="79" width="17.140625" bestFit="1" customWidth="1"/>
    <col min="80" max="80" width="13.42578125" bestFit="1" customWidth="1"/>
    <col min="81" max="81" width="17.140625" bestFit="1" customWidth="1"/>
    <col min="82" max="82" width="13.42578125" bestFit="1" customWidth="1"/>
    <col min="83" max="83" width="17.140625" bestFit="1" customWidth="1"/>
    <col min="84" max="84" width="13.42578125" bestFit="1" customWidth="1"/>
    <col min="85" max="85" width="17.140625" bestFit="1" customWidth="1"/>
    <col min="86" max="86" width="13.42578125" bestFit="1" customWidth="1"/>
    <col min="87" max="87" width="17.140625" bestFit="1" customWidth="1"/>
    <col min="88" max="88" width="13.42578125" bestFit="1" customWidth="1"/>
    <col min="89" max="89" width="17.140625" bestFit="1" customWidth="1"/>
    <col min="90" max="90" width="13.42578125" bestFit="1" customWidth="1"/>
    <col min="91" max="91" width="17.140625" bestFit="1" customWidth="1"/>
    <col min="92" max="92" width="13.42578125" bestFit="1" customWidth="1"/>
    <col min="93" max="93" width="17.140625" bestFit="1" customWidth="1"/>
    <col min="94" max="94" width="13.42578125" bestFit="1" customWidth="1"/>
    <col min="95" max="95" width="17.140625" bestFit="1" customWidth="1"/>
    <col min="96" max="96" width="13.42578125" bestFit="1" customWidth="1"/>
    <col min="97" max="97" width="17.140625" bestFit="1" customWidth="1"/>
    <col min="98" max="98" width="13.42578125" bestFit="1" customWidth="1"/>
    <col min="99" max="99" width="17.140625" bestFit="1" customWidth="1"/>
    <col min="100" max="100" width="13.42578125" bestFit="1" customWidth="1"/>
    <col min="101" max="101" width="17.140625" bestFit="1" customWidth="1"/>
    <col min="102" max="102" width="13.42578125" bestFit="1" customWidth="1"/>
    <col min="103" max="103" width="17.140625" bestFit="1" customWidth="1"/>
    <col min="104" max="104" width="13.42578125" bestFit="1" customWidth="1"/>
    <col min="105" max="105" width="17.140625" bestFit="1" customWidth="1"/>
    <col min="106" max="106" width="13.42578125" bestFit="1" customWidth="1"/>
    <col min="107" max="107" width="17.140625" bestFit="1" customWidth="1"/>
    <col min="108" max="108" width="13.42578125" bestFit="1" customWidth="1"/>
    <col min="109" max="109" width="17.140625" bestFit="1" customWidth="1"/>
    <col min="110" max="110" width="12.42578125" bestFit="1" customWidth="1"/>
  </cols>
  <sheetData>
    <row r="1" spans="1:19" ht="15.75" thickBot="1" x14ac:dyDescent="0.3"/>
    <row r="2" spans="1:19" x14ac:dyDescent="0.25">
      <c r="A2" s="13" t="s">
        <v>64</v>
      </c>
      <c r="B2" s="13"/>
      <c r="D2" t="s">
        <v>1</v>
      </c>
      <c r="E2" t="s">
        <v>10</v>
      </c>
      <c r="G2" t="s">
        <v>46</v>
      </c>
      <c r="H2" t="s">
        <v>47</v>
      </c>
      <c r="J2" t="s">
        <v>46</v>
      </c>
      <c r="K2" t="s">
        <v>47</v>
      </c>
      <c r="M2" s="10" t="s">
        <v>48</v>
      </c>
      <c r="N2" s="10"/>
    </row>
    <row r="3" spans="1:19" x14ac:dyDescent="0.25">
      <c r="A3" s="2" t="s">
        <v>44</v>
      </c>
      <c r="B3" s="2" t="s">
        <v>45</v>
      </c>
      <c r="D3" t="s">
        <v>11</v>
      </c>
      <c r="E3" s="1">
        <v>1951.3708272803699</v>
      </c>
      <c r="G3" s="5">
        <v>1951.3708272803699</v>
      </c>
      <c r="H3" s="6"/>
      <c r="J3">
        <f>IF(ISBLANK(G3),AVERAGE(Table5[Lowfat]),G3)</f>
        <v>1951.3708272803699</v>
      </c>
      <c r="K3">
        <f t="shared" ref="K3:K29" si="0">IF(ISBLANK(H3),AVERAGE(H4:H29),H3)</f>
        <v>1256.5646486911398</v>
      </c>
    </row>
    <row r="4" spans="1:19" ht="15.75" thickBot="1" x14ac:dyDescent="0.3">
      <c r="A4" s="2" t="s">
        <v>31</v>
      </c>
      <c r="B4" s="2">
        <v>1342.2094753719189</v>
      </c>
      <c r="D4" t="s">
        <v>17</v>
      </c>
      <c r="E4" s="1">
        <v>1321.95782487213</v>
      </c>
      <c r="G4" s="7">
        <v>1800.67491081458</v>
      </c>
      <c r="H4" s="8">
        <v>1321.95782487213</v>
      </c>
      <c r="J4">
        <f>IF(ISBLANK(G4),AVERAGE(Table5[Lowfat]),G4)</f>
        <v>1800.67491081458</v>
      </c>
      <c r="K4">
        <f t="shared" si="0"/>
        <v>1321.95782487213</v>
      </c>
      <c r="L4" s="1"/>
      <c r="M4" s="10" t="s">
        <v>49</v>
      </c>
    </row>
    <row r="5" spans="1:19" x14ac:dyDescent="0.25">
      <c r="A5" s="2" t="s">
        <v>32</v>
      </c>
      <c r="B5" s="2">
        <v>61.639701958994387</v>
      </c>
      <c r="D5" t="s">
        <v>17</v>
      </c>
      <c r="E5" s="1">
        <v>1135.2064134621701</v>
      </c>
      <c r="G5" s="5">
        <v>857.89528968550997</v>
      </c>
      <c r="H5" s="8">
        <v>1135.2064134621701</v>
      </c>
      <c r="J5">
        <f>IF(ISBLANK(G5),AVERAGE(Table5[Lowfat]),G5)</f>
        <v>857.89528968550997</v>
      </c>
      <c r="K5">
        <f t="shared" si="0"/>
        <v>1135.2064134621701</v>
      </c>
      <c r="M5" s="4" t="s">
        <v>50</v>
      </c>
      <c r="N5" s="4" t="s">
        <v>43</v>
      </c>
      <c r="O5" s="4" t="s">
        <v>42</v>
      </c>
      <c r="P5" s="4" t="s">
        <v>51</v>
      </c>
      <c r="Q5" s="4" t="s">
        <v>52</v>
      </c>
    </row>
    <row r="6" spans="1:19" x14ac:dyDescent="0.25">
      <c r="A6" s="2" t="s">
        <v>33</v>
      </c>
      <c r="B6" s="2">
        <v>1347.7902319202949</v>
      </c>
      <c r="D6" t="s">
        <v>17</v>
      </c>
      <c r="E6" s="1">
        <v>1352.7804256249301</v>
      </c>
      <c r="G6" s="7">
        <v>857.35422860596896</v>
      </c>
      <c r="H6" s="8">
        <v>1352.7804256249301</v>
      </c>
      <c r="J6">
        <f>IF(ISBLANK(G6),AVERAGE(Table5[Lowfat]),G6)</f>
        <v>857.35422860596896</v>
      </c>
      <c r="K6">
        <f t="shared" si="0"/>
        <v>1352.7804256249301</v>
      </c>
      <c r="M6" s="2">
        <v>1951.3708272803699</v>
      </c>
      <c r="N6" s="2">
        <v>26</v>
      </c>
      <c r="O6" s="2">
        <v>36793.396188174222</v>
      </c>
      <c r="P6" s="2">
        <v>1415.1306226220854</v>
      </c>
      <c r="Q6" s="2">
        <v>181787.91721061469</v>
      </c>
    </row>
    <row r="7" spans="1:19" ht="15.75" thickBot="1" x14ac:dyDescent="0.3">
      <c r="A7" s="2" t="s">
        <v>34</v>
      </c>
      <c r="B7" s="2" t="e">
        <v>#N/A</v>
      </c>
      <c r="D7" t="s">
        <v>17</v>
      </c>
      <c r="E7" s="1">
        <v>1363.8868628871201</v>
      </c>
      <c r="G7" s="5">
        <v>1301.4912102958399</v>
      </c>
      <c r="H7" s="8">
        <v>1363.8868628871201</v>
      </c>
      <c r="J7">
        <f>IF(ISBLANK(G7),AVERAGE(Table5[Lowfat]),G7)</f>
        <v>1301.4912102958399</v>
      </c>
      <c r="K7">
        <f t="shared" si="0"/>
        <v>1363.8868628871201</v>
      </c>
      <c r="M7" s="3">
        <v>1256.5646486911398</v>
      </c>
      <c r="N7" s="3">
        <v>26</v>
      </c>
      <c r="O7" s="3">
        <v>32670.680865969636</v>
      </c>
      <c r="P7" s="3">
        <v>1256.5646486911398</v>
      </c>
      <c r="Q7" s="3">
        <v>163589.74708909451</v>
      </c>
    </row>
    <row r="8" spans="1:19" x14ac:dyDescent="0.25">
      <c r="A8" s="2" t="s">
        <v>35</v>
      </c>
      <c r="B8" s="2">
        <v>435.8585124552265</v>
      </c>
      <c r="D8" t="s">
        <v>17</v>
      </c>
      <c r="E8" s="1">
        <v>1597.4716329494599</v>
      </c>
      <c r="G8" s="7">
        <v>946.45276176396601</v>
      </c>
      <c r="H8" s="8">
        <v>1597.4716329494599</v>
      </c>
      <c r="J8">
        <f>IF(ISBLANK(G8),AVERAGE(Table5[Lowfat]),G8)</f>
        <v>946.45276176396601</v>
      </c>
      <c r="K8">
        <f t="shared" si="0"/>
        <v>1597.4716329494599</v>
      </c>
    </row>
    <row r="9" spans="1:19" x14ac:dyDescent="0.25">
      <c r="A9" s="2" t="s">
        <v>36</v>
      </c>
      <c r="B9" s="2">
        <v>189972.64287968283</v>
      </c>
      <c r="D9" t="s">
        <v>17</v>
      </c>
      <c r="E9" s="1">
        <v>691.53459413369796</v>
      </c>
      <c r="G9" s="5">
        <v>580.22794512105304</v>
      </c>
      <c r="H9" s="8">
        <v>691.53459413369796</v>
      </c>
      <c r="J9">
        <f>IF(ISBLANK(G9),AVERAGE(Table5[Lowfat]),G9)</f>
        <v>580.22794512105304</v>
      </c>
      <c r="K9">
        <f t="shared" si="0"/>
        <v>691.53459413369796</v>
      </c>
    </row>
    <row r="10" spans="1:19" ht="15.75" thickBot="1" x14ac:dyDescent="0.3">
      <c r="A10" s="2" t="s">
        <v>37</v>
      </c>
      <c r="B10" s="2">
        <v>-1.0554641586029718</v>
      </c>
      <c r="D10" t="s">
        <v>17</v>
      </c>
      <c r="E10" s="1">
        <v>875.02467382415603</v>
      </c>
      <c r="G10" s="7">
        <v>1770.71471614338</v>
      </c>
      <c r="H10" s="8">
        <v>875.02467382415603</v>
      </c>
      <c r="J10">
        <f>IF(ISBLANK(G10),AVERAGE(Table5[Lowfat]),G10)</f>
        <v>1770.71471614338</v>
      </c>
      <c r="K10">
        <f t="shared" si="0"/>
        <v>875.02467382415603</v>
      </c>
      <c r="M10" s="10" t="s">
        <v>53</v>
      </c>
    </row>
    <row r="11" spans="1:19" x14ac:dyDescent="0.25">
      <c r="A11" s="2" t="s">
        <v>38</v>
      </c>
      <c r="B11" s="2">
        <v>-0.21825374725909047</v>
      </c>
      <c r="D11" t="s">
        <v>17</v>
      </c>
      <c r="E11" s="1">
        <v>1370.8160185158599</v>
      </c>
      <c r="G11" s="5">
        <v>1032.3577856940799</v>
      </c>
      <c r="H11" s="8">
        <v>1370.8160185158599</v>
      </c>
      <c r="J11">
        <f>IF(ISBLANK(G11),AVERAGE(Table5[Lowfat]),G11)</f>
        <v>1032.3577856940799</v>
      </c>
      <c r="K11">
        <f t="shared" si="0"/>
        <v>1370.8160185158599</v>
      </c>
      <c r="M11" s="4" t="s">
        <v>54</v>
      </c>
      <c r="N11" s="4" t="s">
        <v>55</v>
      </c>
      <c r="O11" s="4" t="s">
        <v>56</v>
      </c>
      <c r="P11" s="4" t="s">
        <v>57</v>
      </c>
      <c r="Q11" s="4" t="s">
        <v>58</v>
      </c>
      <c r="R11" s="11" t="s">
        <v>59</v>
      </c>
      <c r="S11" s="11" t="s">
        <v>60</v>
      </c>
    </row>
    <row r="12" spans="1:19" x14ac:dyDescent="0.25">
      <c r="A12" s="2" t="s">
        <v>39</v>
      </c>
      <c r="B12" s="2">
        <v>1413.6689179244368</v>
      </c>
      <c r="D12" t="s">
        <v>11</v>
      </c>
      <c r="E12" s="1">
        <v>1800.67491081458</v>
      </c>
      <c r="G12" s="7">
        <v>1223.7814244639601</v>
      </c>
      <c r="H12" s="8">
        <v>1342.8000382156599</v>
      </c>
      <c r="J12">
        <f>IF(ISBLANK(G12),AVERAGE(Table5[Lowfat]),G12)</f>
        <v>1223.7814244639601</v>
      </c>
      <c r="K12">
        <f t="shared" si="0"/>
        <v>1342.8000382156599</v>
      </c>
      <c r="M12" s="2" t="s">
        <v>61</v>
      </c>
      <c r="N12" s="2">
        <v>326861.18515269831</v>
      </c>
      <c r="O12" s="2">
        <v>1</v>
      </c>
      <c r="P12" s="2">
        <v>326861.18515269831</v>
      </c>
      <c r="Q12" s="2">
        <v>1.8927754683583535</v>
      </c>
      <c r="R12" s="2">
        <v>0.17502108361180166</v>
      </c>
      <c r="S12" s="2">
        <v>4.0343097068029978</v>
      </c>
    </row>
    <row r="13" spans="1:19" x14ac:dyDescent="0.25">
      <c r="A13" s="2" t="s">
        <v>40</v>
      </c>
      <c r="B13" s="2">
        <v>580.22794512105304</v>
      </c>
      <c r="D13" t="s">
        <v>17</v>
      </c>
      <c r="E13" s="1">
        <v>1342.8000382156599</v>
      </c>
      <c r="G13" s="5">
        <v>1403.6613888516699</v>
      </c>
      <c r="H13" s="8">
        <v>1519.76716985036</v>
      </c>
      <c r="J13">
        <f>IF(ISBLANK(G13),AVERAGE(Table5[Lowfat]),G13)</f>
        <v>1403.6613888516699</v>
      </c>
      <c r="K13">
        <f t="shared" si="0"/>
        <v>1519.76716985036</v>
      </c>
      <c r="M13" s="2" t="s">
        <v>62</v>
      </c>
      <c r="N13" s="2">
        <v>8634441.6074927337</v>
      </c>
      <c r="O13" s="2">
        <v>50</v>
      </c>
      <c r="P13" s="2">
        <v>172688.83214985469</v>
      </c>
      <c r="Q13" s="2"/>
      <c r="R13" s="2"/>
      <c r="S13" s="2"/>
    </row>
    <row r="14" spans="1:19" x14ac:dyDescent="0.25">
      <c r="A14" s="2" t="s">
        <v>41</v>
      </c>
      <c r="B14" s="2">
        <v>1993.8968630454899</v>
      </c>
      <c r="D14" t="s">
        <v>11</v>
      </c>
      <c r="E14" s="1">
        <v>857.89528968550997</v>
      </c>
      <c r="G14" s="7">
        <v>1330.5545785187001</v>
      </c>
      <c r="H14" s="8">
        <v>1609.8631406710599</v>
      </c>
      <c r="J14">
        <f>IF(ISBLANK(G14),AVERAGE(Table5[Lowfat]),G14)</f>
        <v>1330.5545785187001</v>
      </c>
      <c r="K14">
        <f t="shared" si="0"/>
        <v>1609.8631406710599</v>
      </c>
      <c r="M14" s="2"/>
      <c r="N14" s="2"/>
      <c r="O14" s="2"/>
      <c r="P14" s="2"/>
      <c r="Q14" s="2"/>
      <c r="R14" s="2"/>
      <c r="S14" s="2"/>
    </row>
    <row r="15" spans="1:19" ht="15.75" thickBot="1" x14ac:dyDescent="0.3">
      <c r="A15" s="2" t="s">
        <v>42</v>
      </c>
      <c r="B15" s="2">
        <v>67110.473768595941</v>
      </c>
      <c r="D15" t="s">
        <v>17</v>
      </c>
      <c r="E15" s="1">
        <v>1519.76716985036</v>
      </c>
      <c r="G15" s="5">
        <v>819.09184253634305</v>
      </c>
      <c r="H15" s="8">
        <v>1066.5933292644399</v>
      </c>
      <c r="J15">
        <f>IF(ISBLANK(G15),AVERAGE(Table5[Lowfat]),G15)</f>
        <v>819.09184253634305</v>
      </c>
      <c r="K15">
        <f t="shared" si="0"/>
        <v>1066.5933292644399</v>
      </c>
      <c r="M15" s="3" t="s">
        <v>63</v>
      </c>
      <c r="N15" s="3">
        <v>8961302.7926454321</v>
      </c>
      <c r="O15" s="3">
        <v>51</v>
      </c>
      <c r="P15" s="3"/>
      <c r="Q15" s="3"/>
      <c r="R15" s="3"/>
      <c r="S15" s="3"/>
    </row>
    <row r="16" spans="1:19" x14ac:dyDescent="0.25">
      <c r="A16" s="2" t="s">
        <v>43</v>
      </c>
      <c r="B16" s="2">
        <v>50</v>
      </c>
      <c r="D16" t="s">
        <v>17</v>
      </c>
      <c r="E16" s="1">
        <v>1609.8631406710599</v>
      </c>
      <c r="G16" s="7">
        <v>1919.2918143225299</v>
      </c>
      <c r="H16" s="8">
        <v>1244.84178602461</v>
      </c>
      <c r="J16">
        <f>IF(ISBLANK(G16),AVERAGE(Table5[Lowfat]),G16)</f>
        <v>1919.2918143225299</v>
      </c>
      <c r="K16">
        <f t="shared" si="0"/>
        <v>1244.84178602461</v>
      </c>
    </row>
    <row r="17" spans="4:11" x14ac:dyDescent="0.25">
      <c r="D17" t="s">
        <v>11</v>
      </c>
      <c r="E17" s="1">
        <v>857.35422860596896</v>
      </c>
      <c r="G17" s="5">
        <v>1671.9440757068</v>
      </c>
      <c r="H17" s="8">
        <v>1084.4271293288</v>
      </c>
      <c r="J17">
        <f>IF(ISBLANK(G17),AVERAGE(Table5[Lowfat]),G17)</f>
        <v>1671.9440757068</v>
      </c>
      <c r="K17">
        <f t="shared" si="0"/>
        <v>1084.4271293288</v>
      </c>
    </row>
    <row r="18" spans="4:11" x14ac:dyDescent="0.25">
      <c r="D18" t="s">
        <v>17</v>
      </c>
      <c r="E18" s="1">
        <v>1066.5933292644399</v>
      </c>
      <c r="G18" s="7">
        <v>670.19690302617198</v>
      </c>
      <c r="H18" s="8">
        <v>649.97733074279495</v>
      </c>
      <c r="J18">
        <f>IF(ISBLANK(G18),AVERAGE(Table5[Lowfat]),G18)</f>
        <v>670.19690302617198</v>
      </c>
      <c r="K18">
        <f t="shared" si="0"/>
        <v>649.97733074279495</v>
      </c>
    </row>
    <row r="19" spans="4:11" x14ac:dyDescent="0.25">
      <c r="D19" t="s">
        <v>11</v>
      </c>
      <c r="E19" s="1">
        <v>1301.4912102958399</v>
      </c>
      <c r="G19" s="5">
        <v>1896.39365853093</v>
      </c>
      <c r="H19" s="8">
        <v>1937.81224532479</v>
      </c>
      <c r="J19">
        <f>IF(ISBLANK(G19),AVERAGE(Table5[Lowfat]),G19)</f>
        <v>1896.39365853093</v>
      </c>
      <c r="K19">
        <f t="shared" si="0"/>
        <v>1937.81224532479</v>
      </c>
    </row>
    <row r="20" spans="4:11" x14ac:dyDescent="0.25">
      <c r="D20" t="s">
        <v>17</v>
      </c>
      <c r="E20" s="1">
        <v>1244.84178602461</v>
      </c>
      <c r="G20" s="7">
        <v>1961.37231280161</v>
      </c>
      <c r="H20" s="8">
        <v>1935.2013276896801</v>
      </c>
      <c r="J20">
        <f>IF(ISBLANK(G20),AVERAGE(Table5[Lowfat]),G20)</f>
        <v>1961.37231280161</v>
      </c>
      <c r="K20">
        <f t="shared" si="0"/>
        <v>1935.2013276896801</v>
      </c>
    </row>
    <row r="21" spans="4:11" x14ac:dyDescent="0.25">
      <c r="D21" t="s">
        <v>17</v>
      </c>
      <c r="E21" s="1">
        <v>1084.4271293288</v>
      </c>
      <c r="G21" s="5">
        <v>1993.8968630454899</v>
      </c>
      <c r="H21" s="8">
        <v>1515.1548566364499</v>
      </c>
      <c r="J21">
        <f>IF(ISBLANK(G21),AVERAGE(Table5[Lowfat]),G21)</f>
        <v>1993.8968630454899</v>
      </c>
      <c r="K21">
        <f t="shared" si="0"/>
        <v>1515.1548566364499</v>
      </c>
    </row>
    <row r="22" spans="4:11" x14ac:dyDescent="0.25">
      <c r="D22" t="s">
        <v>11</v>
      </c>
      <c r="E22" s="1">
        <v>946.45276176396601</v>
      </c>
      <c r="G22" s="7">
        <v>1605.5533351865099</v>
      </c>
      <c r="H22" s="8">
        <v>1239.5384866577001</v>
      </c>
      <c r="J22">
        <f>IF(ISBLANK(G22),AVERAGE(Table5[Lowfat]),G22)</f>
        <v>1605.5533351865099</v>
      </c>
      <c r="K22">
        <f t="shared" si="0"/>
        <v>1239.5384866577001</v>
      </c>
    </row>
    <row r="23" spans="4:11" x14ac:dyDescent="0.25">
      <c r="D23" t="s">
        <v>17</v>
      </c>
      <c r="E23" s="1">
        <v>649.97733074279495</v>
      </c>
      <c r="G23" s="5">
        <v>1532.0450152625499</v>
      </c>
      <c r="H23" s="8">
        <v>624.92661679288904</v>
      </c>
      <c r="J23">
        <f>IF(ISBLANK(G23),AVERAGE(Table5[Lowfat]),G23)</f>
        <v>1532.0450152625499</v>
      </c>
      <c r="K23">
        <f t="shared" si="0"/>
        <v>624.92661679288904</v>
      </c>
    </row>
    <row r="24" spans="4:11" x14ac:dyDescent="0.25">
      <c r="D24" t="s">
        <v>11</v>
      </c>
      <c r="E24" s="1">
        <v>580.22794512105304</v>
      </c>
      <c r="G24" s="7">
        <v>1755.4458113560599</v>
      </c>
      <c r="H24" s="8">
        <v>637.556220887721</v>
      </c>
      <c r="J24">
        <f>IF(ISBLANK(G24),AVERAGE(Table5[Lowfat]),G24)</f>
        <v>1755.4458113560599</v>
      </c>
      <c r="K24">
        <f t="shared" si="0"/>
        <v>637.556220887721</v>
      </c>
    </row>
    <row r="25" spans="4:11" x14ac:dyDescent="0.25">
      <c r="D25" t="s">
        <v>17</v>
      </c>
      <c r="E25" s="1">
        <v>1937.81224532479</v>
      </c>
      <c r="G25" s="5">
        <v>1800.30305796626</v>
      </c>
      <c r="H25" s="8">
        <v>583.80673201602497</v>
      </c>
      <c r="J25">
        <f>IF(ISBLANK(G25),AVERAGE(Table5[Lowfat]),G25)</f>
        <v>1800.30305796626</v>
      </c>
      <c r="K25">
        <f t="shared" si="0"/>
        <v>583.80673201602497</v>
      </c>
    </row>
    <row r="26" spans="4:11" x14ac:dyDescent="0.25">
      <c r="D26" t="s">
        <v>11</v>
      </c>
      <c r="E26" s="1">
        <v>1770.71471614338</v>
      </c>
      <c r="G26" s="9">
        <v>1757.72114564597</v>
      </c>
      <c r="H26" s="8">
        <v>1318.87365524748</v>
      </c>
      <c r="J26">
        <f>IF(ISBLANK(G26),AVERAGE(Table5[Lowfat]),G26)</f>
        <v>1757.72114564597</v>
      </c>
      <c r="K26">
        <f t="shared" si="0"/>
        <v>1318.87365524748</v>
      </c>
    </row>
    <row r="27" spans="4:11" x14ac:dyDescent="0.25">
      <c r="D27" t="s">
        <v>11</v>
      </c>
      <c r="E27" s="1">
        <v>1032.3577856940799</v>
      </c>
      <c r="G27" s="7"/>
      <c r="H27" s="8">
        <v>1558.7472258180401</v>
      </c>
      <c r="J27">
        <f>IF(ISBLANK(G27),AVERAGE(Table5[Lowfat]),G27)</f>
        <v>1434.9913709427626</v>
      </c>
      <c r="K27">
        <f t="shared" si="0"/>
        <v>1558.7472258180401</v>
      </c>
    </row>
    <row r="28" spans="4:11" x14ac:dyDescent="0.25">
      <c r="D28" t="s">
        <v>17</v>
      </c>
      <c r="E28" s="1">
        <v>1935.2013276896801</v>
      </c>
      <c r="G28" s="7"/>
      <c r="H28" s="8">
        <v>1952.9779159612001</v>
      </c>
      <c r="J28">
        <f>IF(ISBLANK(G28),AVERAGE(Table5[Lowfat]),G28)</f>
        <v>1434.9913709427626</v>
      </c>
      <c r="K28">
        <f t="shared" si="0"/>
        <v>1952.9779159612001</v>
      </c>
    </row>
    <row r="29" spans="4:11" x14ac:dyDescent="0.25">
      <c r="D29" t="s">
        <v>17</v>
      </c>
      <c r="E29" s="1">
        <v>1515.1548566364499</v>
      </c>
      <c r="G29" s="9"/>
      <c r="H29" s="9">
        <v>1139.1372125704099</v>
      </c>
      <c r="J29">
        <f>IF(ISBLANK(G29),AVERAGE(Table5[Lowfat]),G29)</f>
        <v>1434.9913709427626</v>
      </c>
      <c r="K29">
        <f t="shared" si="0"/>
        <v>1139.1372125704099</v>
      </c>
    </row>
    <row r="30" spans="4:11" x14ac:dyDescent="0.25">
      <c r="D30" t="s">
        <v>11</v>
      </c>
      <c r="E30" s="1">
        <v>1223.7814244639601</v>
      </c>
    </row>
    <row r="31" spans="4:11" x14ac:dyDescent="0.25">
      <c r="D31" t="s">
        <v>17</v>
      </c>
      <c r="E31" s="1">
        <v>1239.5384866577001</v>
      </c>
    </row>
    <row r="32" spans="4:11" x14ac:dyDescent="0.25">
      <c r="D32" t="s">
        <v>17</v>
      </c>
      <c r="E32" s="1">
        <v>624.92661679288904</v>
      </c>
    </row>
    <row r="33" spans="4:5" x14ac:dyDescent="0.25">
      <c r="D33" t="s">
        <v>17</v>
      </c>
      <c r="E33" s="1">
        <v>637.556220887721</v>
      </c>
    </row>
    <row r="34" spans="4:5" x14ac:dyDescent="0.25">
      <c r="D34" t="s">
        <v>11</v>
      </c>
      <c r="E34" s="1">
        <v>1403.6613888516699</v>
      </c>
    </row>
    <row r="35" spans="4:5" x14ac:dyDescent="0.25">
      <c r="D35" t="s">
        <v>11</v>
      </c>
      <c r="E35" s="1">
        <v>1330.5545785187001</v>
      </c>
    </row>
    <row r="36" spans="4:5" x14ac:dyDescent="0.25">
      <c r="D36" t="s">
        <v>11</v>
      </c>
      <c r="E36" s="1">
        <v>819.09184253634305</v>
      </c>
    </row>
    <row r="37" spans="4:5" x14ac:dyDescent="0.25">
      <c r="D37" t="s">
        <v>11</v>
      </c>
      <c r="E37" s="1">
        <v>1919.2918143225299</v>
      </c>
    </row>
    <row r="38" spans="4:5" x14ac:dyDescent="0.25">
      <c r="D38" t="s">
        <v>11</v>
      </c>
      <c r="E38" s="1">
        <v>1671.9440757068</v>
      </c>
    </row>
    <row r="39" spans="4:5" x14ac:dyDescent="0.25">
      <c r="D39" t="s">
        <v>11</v>
      </c>
      <c r="E39" s="1">
        <v>670.19690302617198</v>
      </c>
    </row>
    <row r="40" spans="4:5" x14ac:dyDescent="0.25">
      <c r="D40" t="s">
        <v>11</v>
      </c>
      <c r="E40" s="1">
        <v>1896.39365853093</v>
      </c>
    </row>
    <row r="41" spans="4:5" x14ac:dyDescent="0.25">
      <c r="D41" t="s">
        <v>11</v>
      </c>
      <c r="E41" s="1">
        <v>1961.37231280161</v>
      </c>
    </row>
    <row r="42" spans="4:5" x14ac:dyDescent="0.25">
      <c r="D42" t="s">
        <v>11</v>
      </c>
      <c r="E42" s="1">
        <v>1993.8968630454899</v>
      </c>
    </row>
    <row r="43" spans="4:5" x14ac:dyDescent="0.25">
      <c r="D43" t="s">
        <v>17</v>
      </c>
      <c r="E43" s="1">
        <v>583.80673201602497</v>
      </c>
    </row>
    <row r="44" spans="4:5" x14ac:dyDescent="0.25">
      <c r="D44" t="s">
        <v>11</v>
      </c>
      <c r="E44" s="1">
        <v>1605.5533351865099</v>
      </c>
    </row>
    <row r="45" spans="4:5" x14ac:dyDescent="0.25">
      <c r="D45" t="s">
        <v>17</v>
      </c>
      <c r="E45" s="1">
        <v>1318.87365524748</v>
      </c>
    </row>
    <row r="46" spans="4:5" x14ac:dyDescent="0.25">
      <c r="D46" t="s">
        <v>17</v>
      </c>
      <c r="E46" s="1">
        <v>1558.7472258180401</v>
      </c>
    </row>
    <row r="47" spans="4:5" x14ac:dyDescent="0.25">
      <c r="D47" t="s">
        <v>17</v>
      </c>
      <c r="E47" s="1">
        <v>1952.9779159612001</v>
      </c>
    </row>
    <row r="48" spans="4:5" x14ac:dyDescent="0.25">
      <c r="D48" t="s">
        <v>11</v>
      </c>
      <c r="E48" s="1">
        <v>1532.0450152625499</v>
      </c>
    </row>
    <row r="49" spans="4:5" x14ac:dyDescent="0.25">
      <c r="D49" t="s">
        <v>11</v>
      </c>
      <c r="E49" s="1">
        <v>1755.4458113560599</v>
      </c>
    </row>
    <row r="50" spans="4:5" x14ac:dyDescent="0.25">
      <c r="D50" t="s">
        <v>11</v>
      </c>
      <c r="E50" s="1">
        <v>1800.30305796626</v>
      </c>
    </row>
    <row r="51" spans="4:5" x14ac:dyDescent="0.25">
      <c r="D51" t="s">
        <v>11</v>
      </c>
      <c r="E51" s="1">
        <v>1757.72114564597</v>
      </c>
    </row>
    <row r="52" spans="4:5" x14ac:dyDescent="0.25">
      <c r="D52" t="s">
        <v>17</v>
      </c>
      <c r="E52" s="1">
        <v>1139.1372125704099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3" sqref="A3:B3"/>
    </sheetView>
  </sheetViews>
  <sheetFormatPr defaultRowHeight="15" x14ac:dyDescent="0.25"/>
  <sheetData>
    <row r="1" spans="1:9" x14ac:dyDescent="0.25">
      <c r="A1" s="10" t="s">
        <v>65</v>
      </c>
      <c r="B1" s="10"/>
    </row>
    <row r="2" spans="1:9" ht="15.75" thickBot="1" x14ac:dyDescent="0.3"/>
    <row r="3" spans="1:9" x14ac:dyDescent="0.25">
      <c r="A3" s="12" t="s">
        <v>66</v>
      </c>
      <c r="B3" s="12"/>
    </row>
    <row r="4" spans="1:9" x14ac:dyDescent="0.25">
      <c r="A4" s="2" t="s">
        <v>67</v>
      </c>
      <c r="B4" s="2">
        <v>0.12240758098828472</v>
      </c>
    </row>
    <row r="5" spans="1:9" x14ac:dyDescent="0.25">
      <c r="A5" s="2" t="s">
        <v>68</v>
      </c>
      <c r="B5" s="2">
        <v>1.4983615883403483E-2</v>
      </c>
    </row>
    <row r="6" spans="1:9" x14ac:dyDescent="0.25">
      <c r="A6" s="2" t="s">
        <v>69</v>
      </c>
      <c r="B6" s="2">
        <v>-5.5375587856922774E-3</v>
      </c>
    </row>
    <row r="7" spans="1:9" x14ac:dyDescent="0.25">
      <c r="A7" s="2" t="s">
        <v>32</v>
      </c>
      <c r="B7" s="2">
        <v>437.06364245645409</v>
      </c>
    </row>
    <row r="8" spans="1:9" ht="15.75" thickBot="1" x14ac:dyDescent="0.3">
      <c r="A8" s="3" t="s">
        <v>70</v>
      </c>
      <c r="B8" s="3">
        <v>50</v>
      </c>
    </row>
    <row r="10" spans="1:9" ht="15.75" thickBot="1" x14ac:dyDescent="0.3">
      <c r="A10" s="10" t="s">
        <v>53</v>
      </c>
    </row>
    <row r="11" spans="1:9" x14ac:dyDescent="0.25">
      <c r="A11" s="4"/>
      <c r="B11" s="4" t="s">
        <v>56</v>
      </c>
      <c r="C11" s="4" t="s">
        <v>55</v>
      </c>
      <c r="D11" s="4" t="s">
        <v>57</v>
      </c>
      <c r="E11" s="4" t="s">
        <v>58</v>
      </c>
      <c r="F11" s="4" t="s">
        <v>74</v>
      </c>
    </row>
    <row r="12" spans="1:9" x14ac:dyDescent="0.25">
      <c r="A12" s="2" t="s">
        <v>71</v>
      </c>
      <c r="B12" s="2">
        <v>1</v>
      </c>
      <c r="C12" s="2">
        <v>139477.37835394405</v>
      </c>
      <c r="D12" s="2">
        <v>139477.37835394405</v>
      </c>
      <c r="E12" s="2">
        <v>0.73015390809807457</v>
      </c>
      <c r="F12" s="2">
        <v>0.39707807758343205</v>
      </c>
    </row>
    <row r="13" spans="1:9" x14ac:dyDescent="0.25">
      <c r="A13" s="2" t="s">
        <v>72</v>
      </c>
      <c r="B13" s="2">
        <v>48</v>
      </c>
      <c r="C13" s="2">
        <v>9169182.1227505505</v>
      </c>
      <c r="D13" s="2">
        <v>191024.62755730315</v>
      </c>
      <c r="E13" s="2"/>
      <c r="F13" s="2"/>
    </row>
    <row r="14" spans="1:9" ht="15.75" thickBot="1" x14ac:dyDescent="0.3">
      <c r="A14" s="3" t="s">
        <v>63</v>
      </c>
      <c r="B14" s="3">
        <v>49</v>
      </c>
      <c r="C14" s="3">
        <v>9308659.5011044946</v>
      </c>
      <c r="D14" s="3"/>
      <c r="E14" s="3"/>
      <c r="F14" s="3"/>
    </row>
    <row r="15" spans="1:9" ht="15.75" thickBot="1" x14ac:dyDescent="0.3"/>
    <row r="16" spans="1:9" x14ac:dyDescent="0.25">
      <c r="A16" s="11"/>
      <c r="B16" s="11" t="s">
        <v>75</v>
      </c>
      <c r="C16" s="11" t="s">
        <v>32</v>
      </c>
      <c r="D16" s="11" t="s">
        <v>76</v>
      </c>
      <c r="E16" s="11" t="s">
        <v>59</v>
      </c>
      <c r="F16" s="11" t="s">
        <v>77</v>
      </c>
      <c r="G16" s="11" t="s">
        <v>78</v>
      </c>
      <c r="H16" s="11" t="s">
        <v>79</v>
      </c>
      <c r="I16" s="11" t="s">
        <v>80</v>
      </c>
    </row>
    <row r="17" spans="1:9" x14ac:dyDescent="0.25">
      <c r="A17" s="2" t="s">
        <v>73</v>
      </c>
      <c r="B17" s="2">
        <v>1497.9810277993756</v>
      </c>
      <c r="C17" s="2">
        <v>192.49131405577339</v>
      </c>
      <c r="D17" s="2">
        <v>7.7820707658806008</v>
      </c>
      <c r="E17" s="2">
        <v>4.7077251681402844E-10</v>
      </c>
      <c r="F17" s="2">
        <v>1110.951301218076</v>
      </c>
      <c r="G17" s="2">
        <v>1885.0107543806753</v>
      </c>
      <c r="H17" s="2">
        <v>1110.951301218076</v>
      </c>
      <c r="I17" s="2">
        <v>1885.0107543806753</v>
      </c>
    </row>
    <row r="18" spans="1:9" ht="15.75" thickBot="1" x14ac:dyDescent="0.3">
      <c r="A18" s="3" t="s">
        <v>81</v>
      </c>
      <c r="B18" s="3">
        <v>-0.46730973973578921</v>
      </c>
      <c r="C18" s="3">
        <v>0.54688703246449843</v>
      </c>
      <c r="D18" s="3">
        <v>-0.85449043768673549</v>
      </c>
      <c r="E18" s="3">
        <v>0.39707807758343405</v>
      </c>
      <c r="F18" s="3">
        <v>-1.5668998157028813</v>
      </c>
      <c r="G18" s="3">
        <v>0.63228033623130275</v>
      </c>
      <c r="H18" s="3">
        <v>-1.5668998157028813</v>
      </c>
      <c r="I18" s="3">
        <v>0.63228033623130275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G1" zoomScale="80" zoomScaleNormal="80" workbookViewId="0">
      <selection activeCell="Y8" sqref="Y8"/>
    </sheetView>
  </sheetViews>
  <sheetFormatPr defaultRowHeight="15" x14ac:dyDescent="0.25"/>
  <cols>
    <col min="1" max="1" width="16.7109375" customWidth="1"/>
    <col min="2" max="2" width="14.85546875" customWidth="1"/>
    <col min="3" max="3" width="19.140625" customWidth="1"/>
    <col min="4" max="4" width="16.140625" customWidth="1"/>
    <col min="5" max="5" width="12.5703125" customWidth="1"/>
    <col min="6" max="6" width="12.42578125" customWidth="1"/>
    <col min="7" max="8" width="18.28515625" customWidth="1"/>
    <col min="9" max="9" width="27.42578125" customWidth="1"/>
    <col min="10" max="10" width="13.42578125" customWidth="1"/>
    <col min="11" max="11" width="22.5703125" customWidth="1"/>
    <col min="12" max="12" width="14.140625" customWidth="1"/>
    <col min="13" max="13" width="19.5703125" customWidth="1"/>
  </cols>
  <sheetData>
    <row r="1" spans="1:15" x14ac:dyDescent="0.2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30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5" x14ac:dyDescent="0.25">
      <c r="A2">
        <v>1</v>
      </c>
      <c r="B2">
        <v>14.363502971183999</v>
      </c>
      <c r="C2" t="s">
        <v>11</v>
      </c>
      <c r="D2">
        <v>0.24057236545352501</v>
      </c>
      <c r="E2" t="s">
        <v>12</v>
      </c>
      <c r="F2" s="1">
        <v>303.27951069628699</v>
      </c>
      <c r="G2" t="s">
        <v>13</v>
      </c>
      <c r="H2" s="1">
        <f>Table1[[#This Row],[Item_Outlet_Sales]]/Table1[[#This Row],[Item_MRP]]</f>
        <v>6.4342323119695681</v>
      </c>
      <c r="I2">
        <v>1995</v>
      </c>
      <c r="J2" t="s">
        <v>14</v>
      </c>
      <c r="K2" t="s">
        <v>15</v>
      </c>
      <c r="L2" t="s">
        <v>16</v>
      </c>
      <c r="M2" s="1">
        <v>1951.3708272803699</v>
      </c>
      <c r="O2" t="e">
        <v>#N/A</v>
      </c>
    </row>
    <row r="3" spans="1:15" x14ac:dyDescent="0.25">
      <c r="A3">
        <v>2</v>
      </c>
      <c r="B3">
        <v>28.767857660247898</v>
      </c>
      <c r="C3" t="s">
        <v>17</v>
      </c>
      <c r="D3">
        <v>0.25451921440636199</v>
      </c>
      <c r="E3" t="s">
        <v>18</v>
      </c>
      <c r="F3" s="1">
        <v>378.32512271635198</v>
      </c>
      <c r="G3" t="s">
        <v>13</v>
      </c>
      <c r="H3" s="1">
        <f>Table1[[#This Row],[Item_Outlet_Sales]]/Table1[[#This Row],[Item_MRP]]</f>
        <v>3.4942374838354668</v>
      </c>
      <c r="I3">
        <v>1990</v>
      </c>
      <c r="J3" t="s">
        <v>19</v>
      </c>
      <c r="K3" t="s">
        <v>20</v>
      </c>
      <c r="L3" t="s">
        <v>21</v>
      </c>
      <c r="M3" s="1">
        <v>1321.95782487213</v>
      </c>
      <c r="O3" t="e">
        <v>#N/A</v>
      </c>
    </row>
    <row r="4" spans="1:15" x14ac:dyDescent="0.25">
      <c r="A4">
        <v>3</v>
      </c>
      <c r="B4">
        <v>23.299848545285101</v>
      </c>
      <c r="C4" t="s">
        <v>17</v>
      </c>
      <c r="D4">
        <v>2.4434735072249799E-2</v>
      </c>
      <c r="E4" t="s">
        <v>22</v>
      </c>
      <c r="F4" s="1">
        <v>443.34352192548698</v>
      </c>
      <c r="G4" t="s">
        <v>23</v>
      </c>
      <c r="H4" s="1">
        <f>Table1[[#This Row],[Item_Outlet_Sales]]/Table1[[#This Row],[Item_MRP]]</f>
        <v>2.5605571240374747</v>
      </c>
      <c r="I4">
        <v>1985</v>
      </c>
      <c r="J4" t="s">
        <v>14</v>
      </c>
      <c r="K4" t="s">
        <v>15</v>
      </c>
      <c r="L4" t="s">
        <v>21</v>
      </c>
      <c r="M4" s="1">
        <v>1135.2064134621701</v>
      </c>
      <c r="O4" s="1">
        <f t="shared" ref="O4:O51" si="0">AVERAGE(M2:M4)</f>
        <v>1469.5116885382231</v>
      </c>
    </row>
    <row r="5" spans="1:15" x14ac:dyDescent="0.25">
      <c r="A5">
        <v>4</v>
      </c>
      <c r="B5">
        <v>19.966462104925899</v>
      </c>
      <c r="C5" t="s">
        <v>17</v>
      </c>
      <c r="D5">
        <v>0.11829369041960899</v>
      </c>
      <c r="E5" t="s">
        <v>12</v>
      </c>
      <c r="F5" s="1">
        <v>230.38356208075299</v>
      </c>
      <c r="G5" t="s">
        <v>23</v>
      </c>
      <c r="H5" s="1">
        <f>Table1[[#This Row],[Item_Outlet_Sales]]/Table1[[#This Row],[Item_MRP]]</f>
        <v>5.8718617483254283</v>
      </c>
      <c r="I5">
        <v>1990</v>
      </c>
      <c r="J5" t="s">
        <v>14</v>
      </c>
      <c r="K5" t="s">
        <v>15</v>
      </c>
      <c r="L5" t="s">
        <v>21</v>
      </c>
      <c r="M5" s="1">
        <v>1352.7804256249301</v>
      </c>
      <c r="O5" s="1">
        <f t="shared" si="0"/>
        <v>1269.9815546530767</v>
      </c>
    </row>
    <row r="6" spans="1:15" x14ac:dyDescent="0.25">
      <c r="A6">
        <v>5</v>
      </c>
      <c r="B6">
        <v>8.9004660110609102</v>
      </c>
      <c r="C6" t="s">
        <v>17</v>
      </c>
      <c r="D6">
        <v>3.8236789643292801E-2</v>
      </c>
      <c r="E6" t="s">
        <v>24</v>
      </c>
      <c r="F6" s="1">
        <v>188.096419026219</v>
      </c>
      <c r="G6" t="s">
        <v>13</v>
      </c>
      <c r="H6" s="1">
        <f>Table1[[#This Row],[Item_Outlet_Sales]]/Table1[[#This Row],[Item_MRP]]</f>
        <v>7.2509985567402335</v>
      </c>
      <c r="I6">
        <v>2010</v>
      </c>
      <c r="J6" t="s">
        <v>25</v>
      </c>
      <c r="K6" t="s">
        <v>20</v>
      </c>
      <c r="L6" t="s">
        <v>26</v>
      </c>
      <c r="M6" s="1">
        <v>1363.8868628871201</v>
      </c>
      <c r="O6" s="1">
        <f t="shared" si="0"/>
        <v>1283.9579006580734</v>
      </c>
    </row>
    <row r="7" spans="1:15" x14ac:dyDescent="0.25">
      <c r="A7">
        <v>6</v>
      </c>
      <c r="B7">
        <v>8.8998630084050596</v>
      </c>
      <c r="C7" t="s">
        <v>17</v>
      </c>
      <c r="D7">
        <v>0.28482413053894501</v>
      </c>
      <c r="E7" t="s">
        <v>24</v>
      </c>
      <c r="F7" s="1">
        <v>384.459812975207</v>
      </c>
      <c r="G7" t="s">
        <v>13</v>
      </c>
      <c r="H7" s="1">
        <f>Table1[[#This Row],[Item_Outlet_Sales]]/Table1[[#This Row],[Item_MRP]]</f>
        <v>4.1551069293488876</v>
      </c>
      <c r="I7">
        <v>1990</v>
      </c>
      <c r="J7" t="s">
        <v>14</v>
      </c>
      <c r="K7" t="s">
        <v>15</v>
      </c>
      <c r="L7" t="s">
        <v>16</v>
      </c>
      <c r="M7" s="1">
        <v>1597.4716329494599</v>
      </c>
      <c r="O7" s="1">
        <f t="shared" si="0"/>
        <v>1438.0463071538368</v>
      </c>
    </row>
    <row r="8" spans="1:15" x14ac:dyDescent="0.25">
      <c r="A8">
        <v>7</v>
      </c>
      <c r="B8">
        <v>6.4520903042049804</v>
      </c>
      <c r="C8" t="s">
        <v>17</v>
      </c>
      <c r="D8">
        <v>0.20568838185309399</v>
      </c>
      <c r="E8" t="s">
        <v>12</v>
      </c>
      <c r="F8" s="1">
        <v>423.80041845588602</v>
      </c>
      <c r="G8" t="s">
        <v>27</v>
      </c>
      <c r="H8" s="1">
        <f>Table1[[#This Row],[Item_Outlet_Sales]]/Table1[[#This Row],[Item_MRP]]</f>
        <v>1.6317458974044896</v>
      </c>
      <c r="I8">
        <v>1995</v>
      </c>
      <c r="J8" t="s">
        <v>25</v>
      </c>
      <c r="K8" t="s">
        <v>15</v>
      </c>
      <c r="L8" t="s">
        <v>21</v>
      </c>
      <c r="M8" s="1">
        <v>691.53459413369796</v>
      </c>
      <c r="O8" s="1">
        <f t="shared" si="0"/>
        <v>1217.6310299900927</v>
      </c>
    </row>
    <row r="9" spans="1:15" x14ac:dyDescent="0.25">
      <c r="A9">
        <v>8</v>
      </c>
      <c r="B9">
        <v>26.6544036443733</v>
      </c>
      <c r="C9" t="s">
        <v>17</v>
      </c>
      <c r="D9">
        <v>0.109196348201374</v>
      </c>
      <c r="E9" t="s">
        <v>22</v>
      </c>
      <c r="F9" s="1">
        <v>239.466394916691</v>
      </c>
      <c r="G9" t="s">
        <v>13</v>
      </c>
      <c r="H9" s="1">
        <f>Table1[[#This Row],[Item_Outlet_Sales]]/Table1[[#This Row],[Item_MRP]]</f>
        <v>3.6540604126460923</v>
      </c>
      <c r="I9">
        <v>2010</v>
      </c>
      <c r="J9" t="s">
        <v>19</v>
      </c>
      <c r="K9" t="s">
        <v>15</v>
      </c>
      <c r="L9" t="s">
        <v>26</v>
      </c>
      <c r="M9" s="1">
        <v>875.02467382415603</v>
      </c>
      <c r="O9" s="1">
        <f t="shared" si="0"/>
        <v>1054.6769669691046</v>
      </c>
    </row>
    <row r="10" spans="1:15" x14ac:dyDescent="0.25">
      <c r="A10">
        <v>9</v>
      </c>
      <c r="B10">
        <v>20.027875293580198</v>
      </c>
      <c r="C10" t="s">
        <v>17</v>
      </c>
      <c r="D10">
        <v>2.09742555943878E-2</v>
      </c>
      <c r="E10" t="s">
        <v>12</v>
      </c>
      <c r="F10" s="1">
        <v>138.470620436568</v>
      </c>
      <c r="G10" t="s">
        <v>27</v>
      </c>
      <c r="H10" s="1">
        <f>Table1[[#This Row],[Item_Outlet_Sales]]/Table1[[#This Row],[Item_MRP]]</f>
        <v>9.8996885707161031</v>
      </c>
      <c r="I10">
        <v>1990</v>
      </c>
      <c r="J10" t="s">
        <v>19</v>
      </c>
      <c r="K10" t="s">
        <v>20</v>
      </c>
      <c r="L10" t="s">
        <v>16</v>
      </c>
      <c r="M10" s="1">
        <v>1370.8160185158599</v>
      </c>
      <c r="O10" s="1">
        <f t="shared" si="0"/>
        <v>979.12509549123797</v>
      </c>
    </row>
    <row r="11" spans="1:15" x14ac:dyDescent="0.25">
      <c r="A11">
        <v>10</v>
      </c>
      <c r="B11">
        <v>22.7018144449011</v>
      </c>
      <c r="C11" t="s">
        <v>11</v>
      </c>
      <c r="D11">
        <v>0.102624166166168</v>
      </c>
      <c r="E11" t="s">
        <v>24</v>
      </c>
      <c r="F11" s="1">
        <v>476.20930579584098</v>
      </c>
      <c r="G11" t="s">
        <v>27</v>
      </c>
      <c r="H11" s="1">
        <f>Table1[[#This Row],[Item_Outlet_Sales]]/Table1[[#This Row],[Item_MRP]]</f>
        <v>3.7812677931719376</v>
      </c>
      <c r="I11">
        <v>2010</v>
      </c>
      <c r="J11" t="s">
        <v>19</v>
      </c>
      <c r="K11" t="s">
        <v>20</v>
      </c>
      <c r="L11" t="s">
        <v>26</v>
      </c>
      <c r="M11" s="1">
        <v>1800.67491081458</v>
      </c>
      <c r="O11" s="1">
        <f t="shared" si="0"/>
        <v>1348.8385343848654</v>
      </c>
    </row>
    <row r="12" spans="1:15" x14ac:dyDescent="0.25">
      <c r="A12">
        <v>11</v>
      </c>
      <c r="B12">
        <v>5.5146123573950598</v>
      </c>
      <c r="C12" t="s">
        <v>17</v>
      </c>
      <c r="D12">
        <v>0.10731049626882599</v>
      </c>
      <c r="E12" t="s">
        <v>28</v>
      </c>
      <c r="F12" s="1">
        <v>259.02880843500799</v>
      </c>
      <c r="G12" t="s">
        <v>27</v>
      </c>
      <c r="H12" s="1">
        <f>Table1[[#This Row],[Item_Outlet_Sales]]/Table1[[#This Row],[Item_MRP]]</f>
        <v>5.1839795207666146</v>
      </c>
      <c r="I12">
        <v>1990</v>
      </c>
      <c r="J12" t="s">
        <v>19</v>
      </c>
      <c r="K12" t="s">
        <v>20</v>
      </c>
      <c r="L12" t="s">
        <v>21</v>
      </c>
      <c r="M12" s="1">
        <v>1342.8000382156599</v>
      </c>
      <c r="O12" s="1">
        <f t="shared" si="0"/>
        <v>1504.7636558487</v>
      </c>
    </row>
    <row r="13" spans="1:15" x14ac:dyDescent="0.25">
      <c r="A13">
        <v>12</v>
      </c>
      <c r="B13">
        <v>29.247746304049802</v>
      </c>
      <c r="C13" t="s">
        <v>11</v>
      </c>
      <c r="D13">
        <v>0.24077003885156101</v>
      </c>
      <c r="E13" t="s">
        <v>18</v>
      </c>
      <c r="F13" s="1">
        <v>307.10054021099199</v>
      </c>
      <c r="G13" t="s">
        <v>27</v>
      </c>
      <c r="H13" s="1">
        <f>Table1[[#This Row],[Item_Outlet_Sales]]/Table1[[#This Row],[Item_MRP]]</f>
        <v>2.7935323366611371</v>
      </c>
      <c r="I13">
        <v>1995</v>
      </c>
      <c r="J13" t="s">
        <v>25</v>
      </c>
      <c r="K13" t="s">
        <v>15</v>
      </c>
      <c r="L13" t="s">
        <v>21</v>
      </c>
      <c r="M13" s="1">
        <v>857.89528968550997</v>
      </c>
      <c r="O13" s="1">
        <f t="shared" si="0"/>
        <v>1333.7900795719167</v>
      </c>
    </row>
    <row r="14" spans="1:15" x14ac:dyDescent="0.25">
      <c r="A14">
        <v>13</v>
      </c>
      <c r="B14">
        <v>25.8110660200105</v>
      </c>
      <c r="C14" t="s">
        <v>17</v>
      </c>
      <c r="D14">
        <v>0.21039396554722001</v>
      </c>
      <c r="E14" t="s">
        <v>24</v>
      </c>
      <c r="F14" s="1">
        <v>435.08404236293097</v>
      </c>
      <c r="G14" t="s">
        <v>27</v>
      </c>
      <c r="H14" s="1">
        <f>Table1[[#This Row],[Item_Outlet_Sales]]/Table1[[#This Row],[Item_MRP]]</f>
        <v>3.493042773061823</v>
      </c>
      <c r="I14">
        <v>1990</v>
      </c>
      <c r="J14" t="s">
        <v>14</v>
      </c>
      <c r="K14" t="s">
        <v>15</v>
      </c>
      <c r="L14" t="s">
        <v>21</v>
      </c>
      <c r="M14" s="1">
        <v>1519.76716985036</v>
      </c>
      <c r="O14" s="1">
        <f t="shared" si="0"/>
        <v>1240.1541659171767</v>
      </c>
    </row>
    <row r="15" spans="1:15" x14ac:dyDescent="0.25">
      <c r="A15">
        <v>14</v>
      </c>
      <c r="B15">
        <v>10.3084777669569</v>
      </c>
      <c r="C15" t="s">
        <v>17</v>
      </c>
      <c r="D15">
        <v>0.29278020505018698</v>
      </c>
      <c r="E15" t="s">
        <v>12</v>
      </c>
      <c r="F15" s="1">
        <v>370.27604681571199</v>
      </c>
      <c r="G15" t="s">
        <v>23</v>
      </c>
      <c r="H15" s="1">
        <f>Table1[[#This Row],[Item_Outlet_Sales]]/Table1[[#This Row],[Item_MRP]]</f>
        <v>4.3477377338218579</v>
      </c>
      <c r="I15">
        <v>1990</v>
      </c>
      <c r="J15" t="s">
        <v>19</v>
      </c>
      <c r="K15" t="s">
        <v>20</v>
      </c>
      <c r="L15" t="s">
        <v>26</v>
      </c>
      <c r="M15" s="1">
        <v>1609.8631406710599</v>
      </c>
      <c r="O15" s="1">
        <f t="shared" si="0"/>
        <v>1329.1752000689767</v>
      </c>
    </row>
    <row r="16" spans="1:15" x14ac:dyDescent="0.25">
      <c r="A16">
        <v>15</v>
      </c>
      <c r="B16">
        <v>9.5456241801775104</v>
      </c>
      <c r="C16" t="s">
        <v>11</v>
      </c>
      <c r="D16">
        <v>0.155830925303443</v>
      </c>
      <c r="E16" t="s">
        <v>18</v>
      </c>
      <c r="F16" s="1">
        <v>394.08644769630803</v>
      </c>
      <c r="G16" t="s">
        <v>13</v>
      </c>
      <c r="H16" s="1">
        <f>Table1[[#This Row],[Item_Outlet_Sales]]/Table1[[#This Row],[Item_MRP]]</f>
        <v>2.1755486229424097</v>
      </c>
      <c r="I16">
        <v>1990</v>
      </c>
      <c r="J16" t="s">
        <v>14</v>
      </c>
      <c r="K16" t="s">
        <v>15</v>
      </c>
      <c r="L16" t="s">
        <v>26</v>
      </c>
      <c r="M16" s="1">
        <v>857.35422860596896</v>
      </c>
      <c r="O16" s="1">
        <f t="shared" si="0"/>
        <v>1328.9948463757964</v>
      </c>
    </row>
    <row r="17" spans="1:15" x14ac:dyDescent="0.25">
      <c r="A17">
        <v>16</v>
      </c>
      <c r="B17">
        <v>9.5851127463358399</v>
      </c>
      <c r="C17" t="s">
        <v>17</v>
      </c>
      <c r="D17">
        <v>3.9466101159639499E-2</v>
      </c>
      <c r="E17" t="s">
        <v>12</v>
      </c>
      <c r="F17" s="1">
        <v>183.62864829508499</v>
      </c>
      <c r="G17" t="s">
        <v>27</v>
      </c>
      <c r="H17" s="1">
        <f>Table1[[#This Row],[Item_Outlet_Sales]]/Table1[[#This Row],[Item_MRP]]</f>
        <v>5.8084255325479539</v>
      </c>
      <c r="I17">
        <v>1985</v>
      </c>
      <c r="J17" t="s">
        <v>25</v>
      </c>
      <c r="K17" t="s">
        <v>15</v>
      </c>
      <c r="L17" t="s">
        <v>21</v>
      </c>
      <c r="M17" s="1">
        <v>1066.5933292644399</v>
      </c>
      <c r="O17" s="1">
        <f t="shared" si="0"/>
        <v>1177.9368995138229</v>
      </c>
    </row>
    <row r="18" spans="1:15" x14ac:dyDescent="0.25">
      <c r="A18">
        <v>17</v>
      </c>
      <c r="B18">
        <v>12.6060560739884</v>
      </c>
      <c r="C18" t="s">
        <v>11</v>
      </c>
      <c r="D18">
        <v>0.235370779783588</v>
      </c>
      <c r="E18" t="s">
        <v>12</v>
      </c>
      <c r="F18" s="1">
        <v>316.57918953102597</v>
      </c>
      <c r="G18" t="s">
        <v>13</v>
      </c>
      <c r="H18" s="1">
        <f>Table1[[#This Row],[Item_Outlet_Sales]]/Table1[[#This Row],[Item_MRP]]</f>
        <v>4.1111079102320112</v>
      </c>
      <c r="I18">
        <v>1985</v>
      </c>
      <c r="J18" t="s">
        <v>25</v>
      </c>
      <c r="K18" t="s">
        <v>20</v>
      </c>
      <c r="L18" t="s">
        <v>26</v>
      </c>
      <c r="M18" s="1">
        <v>1301.4912102958399</v>
      </c>
      <c r="O18" s="1">
        <f t="shared" si="0"/>
        <v>1075.1462560554162</v>
      </c>
    </row>
    <row r="19" spans="1:15" x14ac:dyDescent="0.25">
      <c r="A19">
        <v>18</v>
      </c>
      <c r="B19">
        <v>18.118910790805899</v>
      </c>
      <c r="C19" t="s">
        <v>17</v>
      </c>
      <c r="D19">
        <v>0.25105906604357597</v>
      </c>
      <c r="E19" t="s">
        <v>28</v>
      </c>
      <c r="F19" s="1">
        <v>378.31375973803199</v>
      </c>
      <c r="G19" t="s">
        <v>13</v>
      </c>
      <c r="H19" s="1">
        <f>Table1[[#This Row],[Item_Outlet_Sales]]/Table1[[#This Row],[Item_MRP]]</f>
        <v>3.2905009505512459</v>
      </c>
      <c r="I19">
        <v>1985</v>
      </c>
      <c r="J19" t="s">
        <v>25</v>
      </c>
      <c r="K19" t="s">
        <v>20</v>
      </c>
      <c r="L19" t="s">
        <v>21</v>
      </c>
      <c r="M19" s="1">
        <v>1244.84178602461</v>
      </c>
      <c r="O19" s="1">
        <f t="shared" si="0"/>
        <v>1204.3087751949633</v>
      </c>
    </row>
    <row r="20" spans="1:15" x14ac:dyDescent="0.25">
      <c r="A20">
        <v>19</v>
      </c>
      <c r="B20">
        <v>15.798625466052799</v>
      </c>
      <c r="C20" t="s">
        <v>17</v>
      </c>
      <c r="D20">
        <v>0.185221475197933</v>
      </c>
      <c r="E20" t="s">
        <v>18</v>
      </c>
      <c r="F20" s="1">
        <v>191.42000871891901</v>
      </c>
      <c r="G20" t="s">
        <v>27</v>
      </c>
      <c r="H20" s="1">
        <f>Table1[[#This Row],[Item_Outlet_Sales]]/Table1[[#This Row],[Item_MRP]]</f>
        <v>5.6651712461322266</v>
      </c>
      <c r="I20">
        <v>1995</v>
      </c>
      <c r="J20" t="s">
        <v>19</v>
      </c>
      <c r="K20" t="s">
        <v>15</v>
      </c>
      <c r="L20" t="s">
        <v>21</v>
      </c>
      <c r="M20" s="1">
        <v>1084.4271293288</v>
      </c>
      <c r="O20" s="1">
        <f t="shared" si="0"/>
        <v>1210.2533752164165</v>
      </c>
    </row>
    <row r="21" spans="1:15" x14ac:dyDescent="0.25">
      <c r="A21">
        <v>20</v>
      </c>
      <c r="B21">
        <v>12.280728504951</v>
      </c>
      <c r="C21" t="s">
        <v>11</v>
      </c>
      <c r="D21">
        <v>0.25441916938500497</v>
      </c>
      <c r="E21" t="s">
        <v>18</v>
      </c>
      <c r="F21" s="1">
        <v>169.981970838374</v>
      </c>
      <c r="G21" t="s">
        <v>23</v>
      </c>
      <c r="H21" s="1">
        <f>Table1[[#This Row],[Item_Outlet_Sales]]/Table1[[#This Row],[Item_MRP]]</f>
        <v>5.5679596906420921</v>
      </c>
      <c r="I21">
        <v>2010</v>
      </c>
      <c r="J21" t="s">
        <v>14</v>
      </c>
      <c r="K21" t="s">
        <v>15</v>
      </c>
      <c r="L21" t="s">
        <v>16</v>
      </c>
      <c r="M21" s="1">
        <v>946.45276176396601</v>
      </c>
      <c r="O21" s="1">
        <f t="shared" si="0"/>
        <v>1091.9072257057921</v>
      </c>
    </row>
    <row r="22" spans="1:15" x14ac:dyDescent="0.25">
      <c r="A22">
        <v>21</v>
      </c>
      <c r="B22">
        <v>20.2963223680594</v>
      </c>
      <c r="C22" t="s">
        <v>17</v>
      </c>
      <c r="D22">
        <v>0.16295254680024801</v>
      </c>
      <c r="E22" t="s">
        <v>28</v>
      </c>
      <c r="F22" s="1">
        <v>492.86733733177402</v>
      </c>
      <c r="G22" t="s">
        <v>27</v>
      </c>
      <c r="H22" s="1">
        <f>Table1[[#This Row],[Item_Outlet_Sales]]/Table1[[#This Row],[Item_MRP]]</f>
        <v>1.3187673061509089</v>
      </c>
      <c r="I22">
        <v>2005</v>
      </c>
      <c r="J22" t="s">
        <v>14</v>
      </c>
      <c r="K22" t="s">
        <v>15</v>
      </c>
      <c r="L22" t="s">
        <v>26</v>
      </c>
      <c r="M22" s="1">
        <v>649.97733074279495</v>
      </c>
      <c r="O22" s="1">
        <f t="shared" si="0"/>
        <v>893.6190739451871</v>
      </c>
    </row>
    <row r="23" spans="1:15" x14ac:dyDescent="0.25">
      <c r="A23">
        <v>22</v>
      </c>
      <c r="B23">
        <v>8.4873465163010398</v>
      </c>
      <c r="C23" t="s">
        <v>11</v>
      </c>
      <c r="D23">
        <v>0.17250183369605801</v>
      </c>
      <c r="E23" t="s">
        <v>24</v>
      </c>
      <c r="F23" s="1">
        <v>306.65435650840499</v>
      </c>
      <c r="G23" t="s">
        <v>23</v>
      </c>
      <c r="H23" s="1">
        <f>Table1[[#This Row],[Item_Outlet_Sales]]/Table1[[#This Row],[Item_MRP]]</f>
        <v>1.8921236004196462</v>
      </c>
      <c r="I23">
        <v>1990</v>
      </c>
      <c r="J23" t="s">
        <v>14</v>
      </c>
      <c r="K23" t="s">
        <v>20</v>
      </c>
      <c r="L23" t="s">
        <v>21</v>
      </c>
      <c r="M23" s="1">
        <v>580.22794512105304</v>
      </c>
      <c r="O23" s="1">
        <f t="shared" si="0"/>
        <v>725.55267920927133</v>
      </c>
    </row>
    <row r="24" spans="1:15" x14ac:dyDescent="0.25">
      <c r="A24">
        <v>23</v>
      </c>
      <c r="B24">
        <v>12.303616213380399</v>
      </c>
      <c r="C24" t="s">
        <v>17</v>
      </c>
      <c r="D24">
        <v>0.141088536058321</v>
      </c>
      <c r="E24" t="s">
        <v>12</v>
      </c>
      <c r="F24" s="1">
        <v>204.33166993216301</v>
      </c>
      <c r="G24" t="s">
        <v>13</v>
      </c>
      <c r="H24" s="1">
        <f>Table1[[#This Row],[Item_Outlet_Sales]]/Table1[[#This Row],[Item_MRP]]</f>
        <v>9.4836607852719688</v>
      </c>
      <c r="I24">
        <v>1990</v>
      </c>
      <c r="J24" t="s">
        <v>25</v>
      </c>
      <c r="K24" t="s">
        <v>20</v>
      </c>
      <c r="L24" t="s">
        <v>21</v>
      </c>
      <c r="M24" s="1">
        <v>1937.81224532479</v>
      </c>
      <c r="O24" s="1">
        <f t="shared" si="0"/>
        <v>1056.0058403962128</v>
      </c>
    </row>
    <row r="25" spans="1:15" x14ac:dyDescent="0.25">
      <c r="A25">
        <v>24</v>
      </c>
      <c r="B25">
        <v>14.159046082342201</v>
      </c>
      <c r="C25" t="s">
        <v>11</v>
      </c>
      <c r="D25">
        <v>8.3883118255514092E-3</v>
      </c>
      <c r="E25" t="s">
        <v>22</v>
      </c>
      <c r="F25" s="1">
        <v>498.50147990316901</v>
      </c>
      <c r="G25" t="s">
        <v>23</v>
      </c>
      <c r="H25" s="1">
        <f>Table1[[#This Row],[Item_Outlet_Sales]]/Table1[[#This Row],[Item_MRP]]</f>
        <v>3.55207514426503</v>
      </c>
      <c r="I25">
        <v>1995</v>
      </c>
      <c r="J25" t="s">
        <v>19</v>
      </c>
      <c r="K25" t="s">
        <v>20</v>
      </c>
      <c r="L25" t="s">
        <v>26</v>
      </c>
      <c r="M25" s="1">
        <v>1770.71471614338</v>
      </c>
      <c r="O25" s="1">
        <f t="shared" si="0"/>
        <v>1429.5849688630744</v>
      </c>
    </row>
    <row r="26" spans="1:15" x14ac:dyDescent="0.25">
      <c r="A26">
        <v>25</v>
      </c>
      <c r="B26">
        <v>16.401749605425898</v>
      </c>
      <c r="C26" t="s">
        <v>11</v>
      </c>
      <c r="D26">
        <v>3.5604170907790403E-2</v>
      </c>
      <c r="E26" t="s">
        <v>12</v>
      </c>
      <c r="F26" s="1">
        <v>486.16774051551698</v>
      </c>
      <c r="G26" t="s">
        <v>23</v>
      </c>
      <c r="H26" s="1">
        <f>Table1[[#This Row],[Item_Outlet_Sales]]/Table1[[#This Row],[Item_MRP]]</f>
        <v>2.1234600728534563</v>
      </c>
      <c r="I26">
        <v>1990</v>
      </c>
      <c r="J26" t="s">
        <v>25</v>
      </c>
      <c r="K26" t="s">
        <v>20</v>
      </c>
      <c r="L26" t="s">
        <v>16</v>
      </c>
      <c r="M26" s="1">
        <v>1032.3577856940799</v>
      </c>
      <c r="O26" s="1">
        <f t="shared" si="0"/>
        <v>1580.2949157207502</v>
      </c>
    </row>
    <row r="27" spans="1:15" x14ac:dyDescent="0.25">
      <c r="A27">
        <v>26</v>
      </c>
      <c r="B27">
        <v>24.629399034825301</v>
      </c>
      <c r="C27" t="s">
        <v>17</v>
      </c>
      <c r="D27">
        <v>1.0371631276622301E-2</v>
      </c>
      <c r="E27" t="s">
        <v>12</v>
      </c>
      <c r="F27" s="1">
        <v>323.31738144283901</v>
      </c>
      <c r="G27" t="s">
        <v>23</v>
      </c>
      <c r="H27" s="1">
        <f>Table1[[#This Row],[Item_Outlet_Sales]]/Table1[[#This Row],[Item_MRP]]</f>
        <v>5.9854540422591374</v>
      </c>
      <c r="I27">
        <v>1985</v>
      </c>
      <c r="J27" t="s">
        <v>25</v>
      </c>
      <c r="K27" t="s">
        <v>15</v>
      </c>
      <c r="L27" t="s">
        <v>16</v>
      </c>
      <c r="M27" s="1">
        <v>1935.2013276896801</v>
      </c>
      <c r="O27" s="1">
        <f t="shared" si="0"/>
        <v>1579.4246098423798</v>
      </c>
    </row>
    <row r="28" spans="1:15" x14ac:dyDescent="0.25">
      <c r="A28">
        <v>27</v>
      </c>
      <c r="B28">
        <v>9.9918445539589893</v>
      </c>
      <c r="C28" t="s">
        <v>17</v>
      </c>
      <c r="D28">
        <v>0.21001543571704701</v>
      </c>
      <c r="E28" t="s">
        <v>24</v>
      </c>
      <c r="F28" s="1">
        <v>453.05453727573502</v>
      </c>
      <c r="G28" t="s">
        <v>13</v>
      </c>
      <c r="H28" s="1">
        <f>Table1[[#This Row],[Item_Outlet_Sales]]/Table1[[#This Row],[Item_MRP]]</f>
        <v>3.3443100818440907</v>
      </c>
      <c r="I28">
        <v>2005</v>
      </c>
      <c r="J28" t="s">
        <v>14</v>
      </c>
      <c r="K28" t="s">
        <v>20</v>
      </c>
      <c r="L28" t="s">
        <v>21</v>
      </c>
      <c r="M28" s="1">
        <v>1515.1548566364499</v>
      </c>
      <c r="O28" s="1">
        <f t="shared" si="0"/>
        <v>1494.2379900067365</v>
      </c>
    </row>
    <row r="29" spans="1:15" x14ac:dyDescent="0.25">
      <c r="A29">
        <v>28</v>
      </c>
      <c r="B29">
        <v>17.855860960340198</v>
      </c>
      <c r="C29" t="s">
        <v>11</v>
      </c>
      <c r="D29">
        <v>0.10373747375518701</v>
      </c>
      <c r="E29" t="s">
        <v>12</v>
      </c>
      <c r="F29" s="1">
        <v>175.48284333655101</v>
      </c>
      <c r="G29" t="s">
        <v>13</v>
      </c>
      <c r="H29" s="1">
        <f>Table1[[#This Row],[Item_Outlet_Sales]]/Table1[[#This Row],[Item_MRP]]</f>
        <v>6.9737952793306537</v>
      </c>
      <c r="I29">
        <v>2000</v>
      </c>
      <c r="J29" t="s">
        <v>25</v>
      </c>
      <c r="K29" t="s">
        <v>20</v>
      </c>
      <c r="L29" t="s">
        <v>26</v>
      </c>
      <c r="M29" s="1">
        <v>1223.7814244639601</v>
      </c>
      <c r="O29" s="1">
        <f t="shared" si="0"/>
        <v>1558.0458695966965</v>
      </c>
    </row>
    <row r="30" spans="1:15" x14ac:dyDescent="0.25">
      <c r="A30">
        <v>29</v>
      </c>
      <c r="B30">
        <v>19.810364221551001</v>
      </c>
      <c r="C30" t="s">
        <v>17</v>
      </c>
      <c r="D30">
        <v>0.167828328084351</v>
      </c>
      <c r="E30" t="s">
        <v>28</v>
      </c>
      <c r="F30" s="1">
        <v>211.548541036872</v>
      </c>
      <c r="G30" t="s">
        <v>23</v>
      </c>
      <c r="H30" s="1">
        <f>Table1[[#This Row],[Item_Outlet_Sales]]/Table1[[#This Row],[Item_MRP]]</f>
        <v>5.8593572925735939</v>
      </c>
      <c r="I30">
        <v>1990</v>
      </c>
      <c r="J30" t="s">
        <v>14</v>
      </c>
      <c r="K30" t="s">
        <v>20</v>
      </c>
      <c r="L30" t="s">
        <v>16</v>
      </c>
      <c r="M30" s="1">
        <v>1239.5384866577001</v>
      </c>
      <c r="O30" s="1">
        <f t="shared" si="0"/>
        <v>1326.15825591937</v>
      </c>
    </row>
    <row r="31" spans="1:15" x14ac:dyDescent="0.25">
      <c r="A31">
        <v>30</v>
      </c>
      <c r="B31">
        <v>6.1612603179999397</v>
      </c>
      <c r="C31" t="s">
        <v>17</v>
      </c>
      <c r="D31">
        <v>0.29949693639560998</v>
      </c>
      <c r="E31" t="s">
        <v>28</v>
      </c>
      <c r="F31" s="1">
        <v>380.14313198910799</v>
      </c>
      <c r="G31" t="s">
        <v>23</v>
      </c>
      <c r="H31" s="1">
        <f>Table1[[#This Row],[Item_Outlet_Sales]]/Table1[[#This Row],[Item_MRP]]</f>
        <v>1.6439245226474186</v>
      </c>
      <c r="I31">
        <v>1985</v>
      </c>
      <c r="J31" t="s">
        <v>19</v>
      </c>
      <c r="K31" t="s">
        <v>20</v>
      </c>
      <c r="L31" t="s">
        <v>26</v>
      </c>
      <c r="M31" s="1">
        <v>624.92661679288904</v>
      </c>
      <c r="O31" s="1">
        <f t="shared" si="0"/>
        <v>1029.4155093048496</v>
      </c>
    </row>
    <row r="32" spans="1:15" x14ac:dyDescent="0.25">
      <c r="A32">
        <v>31</v>
      </c>
      <c r="B32">
        <v>20.188621297535899</v>
      </c>
      <c r="C32" t="s">
        <v>17</v>
      </c>
      <c r="D32">
        <v>8.2266435619128706E-2</v>
      </c>
      <c r="E32" t="s">
        <v>18</v>
      </c>
      <c r="F32" s="1">
        <v>438.66445689532202</v>
      </c>
      <c r="G32" t="s">
        <v>27</v>
      </c>
      <c r="H32" s="1">
        <f>Table1[[#This Row],[Item_Outlet_Sales]]/Table1[[#This Row],[Item_MRP]]</f>
        <v>1.4534029617992512</v>
      </c>
      <c r="I32">
        <v>2000</v>
      </c>
      <c r="J32" t="s">
        <v>14</v>
      </c>
      <c r="K32" t="s">
        <v>20</v>
      </c>
      <c r="L32" t="s">
        <v>26</v>
      </c>
      <c r="M32" s="1">
        <v>637.556220887721</v>
      </c>
      <c r="O32" s="1">
        <f t="shared" si="0"/>
        <v>834.00710811276997</v>
      </c>
    </row>
    <row r="33" spans="1:15" x14ac:dyDescent="0.25">
      <c r="A33">
        <v>32</v>
      </c>
      <c r="B33">
        <v>9.2631030921822806</v>
      </c>
      <c r="C33" t="s">
        <v>11</v>
      </c>
      <c r="D33">
        <v>0.135426364601757</v>
      </c>
      <c r="E33" t="s">
        <v>22</v>
      </c>
      <c r="F33" s="1">
        <v>442.529716751237</v>
      </c>
      <c r="G33" t="s">
        <v>23</v>
      </c>
      <c r="H33" s="1">
        <f>Table1[[#This Row],[Item_Outlet_Sales]]/Table1[[#This Row],[Item_MRP]]</f>
        <v>3.1719031190864002</v>
      </c>
      <c r="I33">
        <v>2005</v>
      </c>
      <c r="J33" t="s">
        <v>19</v>
      </c>
      <c r="K33" t="s">
        <v>15</v>
      </c>
      <c r="L33" t="s">
        <v>21</v>
      </c>
      <c r="M33" s="1">
        <v>1403.6613888516699</v>
      </c>
      <c r="O33" s="1">
        <f t="shared" si="0"/>
        <v>888.71474217742661</v>
      </c>
    </row>
    <row r="34" spans="1:15" x14ac:dyDescent="0.25">
      <c r="A34">
        <v>33</v>
      </c>
      <c r="B34">
        <v>6.6262898246319804</v>
      </c>
      <c r="C34" t="s">
        <v>11</v>
      </c>
      <c r="D34">
        <v>0.24933187571920601</v>
      </c>
      <c r="E34" t="s">
        <v>12</v>
      </c>
      <c r="F34" s="1">
        <v>261.80325084887602</v>
      </c>
      <c r="G34" t="s">
        <v>27</v>
      </c>
      <c r="H34" s="1">
        <f>Table1[[#This Row],[Item_Outlet_Sales]]/Table1[[#This Row],[Item_MRP]]</f>
        <v>5.0822691246364728</v>
      </c>
      <c r="I34">
        <v>2000</v>
      </c>
      <c r="J34" t="s">
        <v>14</v>
      </c>
      <c r="K34" t="s">
        <v>15</v>
      </c>
      <c r="L34" t="s">
        <v>16</v>
      </c>
      <c r="M34" s="1">
        <v>1330.5545785187001</v>
      </c>
      <c r="O34" s="1">
        <f t="shared" si="0"/>
        <v>1123.924062752697</v>
      </c>
    </row>
    <row r="35" spans="1:15" x14ac:dyDescent="0.25">
      <c r="A35">
        <v>34</v>
      </c>
      <c r="B35">
        <v>28.722138431333299</v>
      </c>
      <c r="C35" t="s">
        <v>11</v>
      </c>
      <c r="D35">
        <v>7.5503394612235403E-2</v>
      </c>
      <c r="E35" t="s">
        <v>12</v>
      </c>
      <c r="F35" s="1">
        <v>455.10803950438299</v>
      </c>
      <c r="G35" t="s">
        <v>23</v>
      </c>
      <c r="H35" s="1">
        <f>Table1[[#This Row],[Item_Outlet_Sales]]/Table1[[#This Row],[Item_MRP]]</f>
        <v>1.799774496245643</v>
      </c>
      <c r="I35">
        <v>1985</v>
      </c>
      <c r="J35" t="s">
        <v>25</v>
      </c>
      <c r="K35" t="s">
        <v>20</v>
      </c>
      <c r="L35" t="s">
        <v>21</v>
      </c>
      <c r="M35" s="1">
        <v>819.09184253634305</v>
      </c>
      <c r="O35" s="1">
        <f t="shared" si="0"/>
        <v>1184.4359366355709</v>
      </c>
    </row>
    <row r="36" spans="1:15" x14ac:dyDescent="0.25">
      <c r="A36">
        <v>35</v>
      </c>
      <c r="B36">
        <v>29.140800826863899</v>
      </c>
      <c r="C36" t="s">
        <v>11</v>
      </c>
      <c r="D36">
        <v>2.5403370243501599E-2</v>
      </c>
      <c r="E36" t="s">
        <v>24</v>
      </c>
      <c r="F36" s="1">
        <v>440.37137950700497</v>
      </c>
      <c r="G36" t="s">
        <v>27</v>
      </c>
      <c r="H36" s="1">
        <f>Table1[[#This Row],[Item_Outlet_Sales]]/Table1[[#This Row],[Item_MRP]]</f>
        <v>4.3583482116189609</v>
      </c>
      <c r="I36">
        <v>2010</v>
      </c>
      <c r="J36" t="s">
        <v>25</v>
      </c>
      <c r="K36" t="s">
        <v>15</v>
      </c>
      <c r="L36" t="s">
        <v>16</v>
      </c>
      <c r="M36" s="1">
        <v>1919.2918143225299</v>
      </c>
      <c r="O36" s="1">
        <f t="shared" si="0"/>
        <v>1356.3127451258576</v>
      </c>
    </row>
    <row r="37" spans="1:15" x14ac:dyDescent="0.25">
      <c r="A37">
        <v>36</v>
      </c>
      <c r="B37">
        <v>25.209933702911499</v>
      </c>
      <c r="C37" t="s">
        <v>11</v>
      </c>
      <c r="D37">
        <v>9.5617979461543406E-2</v>
      </c>
      <c r="E37" t="s">
        <v>28</v>
      </c>
      <c r="F37" s="1">
        <v>474.253997688379</v>
      </c>
      <c r="G37" t="s">
        <v>13</v>
      </c>
      <c r="H37" s="1">
        <f>Table1[[#This Row],[Item_Outlet_Sales]]/Table1[[#This Row],[Item_MRP]]</f>
        <v>3.5254190451872471</v>
      </c>
      <c r="I37">
        <v>2010</v>
      </c>
      <c r="J37" t="s">
        <v>19</v>
      </c>
      <c r="K37" t="s">
        <v>20</v>
      </c>
      <c r="L37" t="s">
        <v>16</v>
      </c>
      <c r="M37" s="1">
        <v>1671.9440757068</v>
      </c>
      <c r="O37" s="1">
        <f t="shared" si="0"/>
        <v>1470.1092441885576</v>
      </c>
    </row>
    <row r="38" spans="1:15" x14ac:dyDescent="0.25">
      <c r="A38">
        <v>37</v>
      </c>
      <c r="B38">
        <v>12.6153442293342</v>
      </c>
      <c r="C38" t="s">
        <v>11</v>
      </c>
      <c r="D38">
        <v>5.3203024793821399E-2</v>
      </c>
      <c r="E38" t="s">
        <v>22</v>
      </c>
      <c r="F38" s="1">
        <v>414.13626044557702</v>
      </c>
      <c r="G38" t="s">
        <v>23</v>
      </c>
      <c r="H38" s="1">
        <f>Table1[[#This Row],[Item_Outlet_Sales]]/Table1[[#This Row],[Item_MRP]]</f>
        <v>1.6183004654195083</v>
      </c>
      <c r="I38">
        <v>2000</v>
      </c>
      <c r="J38" t="s">
        <v>19</v>
      </c>
      <c r="K38" t="s">
        <v>20</v>
      </c>
      <c r="L38" t="s">
        <v>16</v>
      </c>
      <c r="M38" s="1">
        <v>670.19690302617198</v>
      </c>
      <c r="O38" s="1">
        <f t="shared" si="0"/>
        <v>1420.4775976851672</v>
      </c>
    </row>
    <row r="39" spans="1:15" x14ac:dyDescent="0.25">
      <c r="A39">
        <v>38</v>
      </c>
      <c r="B39">
        <v>7.4418028501595899</v>
      </c>
      <c r="C39" t="s">
        <v>11</v>
      </c>
      <c r="D39">
        <v>0.30680022527304901</v>
      </c>
      <c r="E39" t="s">
        <v>18</v>
      </c>
      <c r="F39" s="1">
        <v>367.59530188569101</v>
      </c>
      <c r="G39" t="s">
        <v>23</v>
      </c>
      <c r="H39" s="1">
        <f>Table1[[#This Row],[Item_Outlet_Sales]]/Table1[[#This Row],[Item_MRP]]</f>
        <v>5.158917017717056</v>
      </c>
      <c r="I39">
        <v>1995</v>
      </c>
      <c r="J39" t="s">
        <v>19</v>
      </c>
      <c r="K39" t="s">
        <v>15</v>
      </c>
      <c r="L39" t="s">
        <v>16</v>
      </c>
      <c r="M39" s="1">
        <v>1896.39365853093</v>
      </c>
      <c r="O39" s="1">
        <f t="shared" si="0"/>
        <v>1412.8448790879675</v>
      </c>
    </row>
    <row r="40" spans="1:15" x14ac:dyDescent="0.25">
      <c r="A40">
        <v>39</v>
      </c>
      <c r="B40">
        <v>22.105825662803898</v>
      </c>
      <c r="C40" t="s">
        <v>11</v>
      </c>
      <c r="D40">
        <v>0.26667972525625699</v>
      </c>
      <c r="E40" t="s">
        <v>28</v>
      </c>
      <c r="F40" s="1">
        <v>332.27464857458102</v>
      </c>
      <c r="G40" t="s">
        <v>23</v>
      </c>
      <c r="H40" s="1">
        <f>Table1[[#This Row],[Item_Outlet_Sales]]/Table1[[#This Row],[Item_MRP]]</f>
        <v>5.9028647572592892</v>
      </c>
      <c r="I40">
        <v>2000</v>
      </c>
      <c r="J40" t="s">
        <v>14</v>
      </c>
      <c r="K40" t="s">
        <v>15</v>
      </c>
      <c r="L40" t="s">
        <v>16</v>
      </c>
      <c r="M40" s="1">
        <v>1961.37231280161</v>
      </c>
      <c r="O40" s="1">
        <f t="shared" si="0"/>
        <v>1509.3209581195706</v>
      </c>
    </row>
    <row r="41" spans="1:15" x14ac:dyDescent="0.25">
      <c r="A41">
        <v>40</v>
      </c>
      <c r="B41">
        <v>16.003812343490001</v>
      </c>
      <c r="C41" t="s">
        <v>11</v>
      </c>
      <c r="D41">
        <v>0.209023239648439</v>
      </c>
      <c r="E41" t="s">
        <v>18</v>
      </c>
      <c r="F41" s="1">
        <v>248.91310662469701</v>
      </c>
      <c r="G41" t="s">
        <v>23</v>
      </c>
      <c r="H41" s="1">
        <f>Table1[[#This Row],[Item_Outlet_Sales]]/Table1[[#This Row],[Item_MRP]]</f>
        <v>8.0104133128345953</v>
      </c>
      <c r="I41">
        <v>1990</v>
      </c>
      <c r="J41" t="s">
        <v>14</v>
      </c>
      <c r="K41" t="s">
        <v>20</v>
      </c>
      <c r="L41" t="s">
        <v>26</v>
      </c>
      <c r="M41" s="1">
        <v>1993.8968630454899</v>
      </c>
      <c r="O41" s="1">
        <f t="shared" si="0"/>
        <v>1950.5542781260101</v>
      </c>
    </row>
    <row r="42" spans="1:15" x14ac:dyDescent="0.25">
      <c r="A42">
        <v>41</v>
      </c>
      <c r="B42">
        <v>8.05095587111947</v>
      </c>
      <c r="C42" t="s">
        <v>17</v>
      </c>
      <c r="D42">
        <v>0.28758199476194601</v>
      </c>
      <c r="E42" t="s">
        <v>24</v>
      </c>
      <c r="F42" s="1">
        <v>476.05337698311098</v>
      </c>
      <c r="G42" t="s">
        <v>27</v>
      </c>
      <c r="H42" s="1">
        <f>Table1[[#This Row],[Item_Outlet_Sales]]/Table1[[#This Row],[Item_MRP]]</f>
        <v>1.2263472128183994</v>
      </c>
      <c r="I42">
        <v>1990</v>
      </c>
      <c r="J42" t="s">
        <v>19</v>
      </c>
      <c r="K42" t="s">
        <v>20</v>
      </c>
      <c r="L42" t="s">
        <v>21</v>
      </c>
      <c r="M42" s="1">
        <v>583.80673201602497</v>
      </c>
      <c r="O42" s="1">
        <f t="shared" si="0"/>
        <v>1513.0253026210419</v>
      </c>
    </row>
    <row r="43" spans="1:15" x14ac:dyDescent="0.25">
      <c r="A43">
        <v>42</v>
      </c>
      <c r="B43">
        <v>17.3794227527817</v>
      </c>
      <c r="C43" t="s">
        <v>11</v>
      </c>
      <c r="D43">
        <v>0.26521178537670698</v>
      </c>
      <c r="E43" t="s">
        <v>24</v>
      </c>
      <c r="F43" s="1">
        <v>489.46553470212598</v>
      </c>
      <c r="G43" t="s">
        <v>23</v>
      </c>
      <c r="H43" s="1">
        <f>Table1[[#This Row],[Item_Outlet_Sales]]/Table1[[#This Row],[Item_MRP]]</f>
        <v>3.2802173418882323</v>
      </c>
      <c r="I43">
        <v>2010</v>
      </c>
      <c r="J43" t="s">
        <v>25</v>
      </c>
      <c r="K43" t="s">
        <v>20</v>
      </c>
      <c r="L43" t="s">
        <v>26</v>
      </c>
      <c r="M43" s="1">
        <v>1605.5533351865099</v>
      </c>
      <c r="O43" s="1">
        <f t="shared" si="0"/>
        <v>1394.4189767493417</v>
      </c>
    </row>
    <row r="44" spans="1:15" x14ac:dyDescent="0.25">
      <c r="A44">
        <v>43</v>
      </c>
      <c r="B44">
        <v>5.8597130278804599</v>
      </c>
      <c r="C44" t="s">
        <v>17</v>
      </c>
      <c r="D44">
        <v>6.15681194323918E-2</v>
      </c>
      <c r="E44" t="s">
        <v>12</v>
      </c>
      <c r="F44" s="1">
        <v>213.56838989498601</v>
      </c>
      <c r="G44" t="s">
        <v>13</v>
      </c>
      <c r="H44" s="1">
        <f>Table1[[#This Row],[Item_Outlet_Sales]]/Table1[[#This Row],[Item_MRP]]</f>
        <v>6.1754160149635675</v>
      </c>
      <c r="I44">
        <v>1995</v>
      </c>
      <c r="J44" t="s">
        <v>14</v>
      </c>
      <c r="K44" t="s">
        <v>15</v>
      </c>
      <c r="L44" t="s">
        <v>16</v>
      </c>
      <c r="M44" s="1">
        <v>1318.87365524748</v>
      </c>
      <c r="O44" s="1">
        <f t="shared" si="0"/>
        <v>1169.4112408166718</v>
      </c>
    </row>
    <row r="45" spans="1:15" x14ac:dyDescent="0.25">
      <c r="A45">
        <v>44</v>
      </c>
      <c r="B45">
        <v>27.733010051969501</v>
      </c>
      <c r="C45" t="s">
        <v>17</v>
      </c>
      <c r="D45">
        <v>0.294544469501692</v>
      </c>
      <c r="E45" t="s">
        <v>22</v>
      </c>
      <c r="F45" s="1">
        <v>222.14554413775701</v>
      </c>
      <c r="G45" t="s">
        <v>13</v>
      </c>
      <c r="H45" s="1">
        <f>Table1[[#This Row],[Item_Outlet_Sales]]/Table1[[#This Row],[Item_MRP]]</f>
        <v>7.01678366706932</v>
      </c>
      <c r="I45">
        <v>1985</v>
      </c>
      <c r="J45" t="s">
        <v>14</v>
      </c>
      <c r="K45" t="s">
        <v>20</v>
      </c>
      <c r="L45" t="s">
        <v>21</v>
      </c>
      <c r="M45" s="1">
        <v>1558.7472258180401</v>
      </c>
      <c r="O45" s="1">
        <f t="shared" si="0"/>
        <v>1494.3914054173431</v>
      </c>
    </row>
    <row r="46" spans="1:15" x14ac:dyDescent="0.25">
      <c r="A46">
        <v>45</v>
      </c>
      <c r="B46">
        <v>11.469499540000401</v>
      </c>
      <c r="C46" t="s">
        <v>17</v>
      </c>
      <c r="D46">
        <v>0.17798293983216401</v>
      </c>
      <c r="E46" t="s">
        <v>18</v>
      </c>
      <c r="F46" s="1">
        <v>294.24550143449</v>
      </c>
      <c r="G46" t="s">
        <v>23</v>
      </c>
      <c r="H46" s="1">
        <f>Table1[[#This Row],[Item_Outlet_Sales]]/Table1[[#This Row],[Item_MRP]]</f>
        <v>6.6372396738102921</v>
      </c>
      <c r="I46">
        <v>1990</v>
      </c>
      <c r="J46" t="s">
        <v>14</v>
      </c>
      <c r="K46" t="s">
        <v>20</v>
      </c>
      <c r="L46" t="s">
        <v>16</v>
      </c>
      <c r="M46" s="1">
        <v>1952.9779159612001</v>
      </c>
      <c r="O46" s="1">
        <f t="shared" si="0"/>
        <v>1610.1995990089065</v>
      </c>
    </row>
    <row r="47" spans="1:15" x14ac:dyDescent="0.25">
      <c r="A47">
        <v>46</v>
      </c>
      <c r="B47">
        <v>21.563057108849499</v>
      </c>
      <c r="C47" t="s">
        <v>11</v>
      </c>
      <c r="D47">
        <v>0.26645525120413999</v>
      </c>
      <c r="E47" t="s">
        <v>28</v>
      </c>
      <c r="F47" s="1">
        <v>279.36965719449802</v>
      </c>
      <c r="G47" t="s">
        <v>13</v>
      </c>
      <c r="H47" s="1">
        <f>Table1[[#This Row],[Item_Outlet_Sales]]/Table1[[#This Row],[Item_MRP]]</f>
        <v>5.4839349077768151</v>
      </c>
      <c r="I47">
        <v>2010</v>
      </c>
      <c r="J47" t="s">
        <v>19</v>
      </c>
      <c r="K47" t="s">
        <v>20</v>
      </c>
      <c r="L47" t="s">
        <v>21</v>
      </c>
      <c r="M47" s="1">
        <v>1532.0450152625499</v>
      </c>
      <c r="O47" s="1">
        <f t="shared" si="0"/>
        <v>1681.25671901393</v>
      </c>
    </row>
    <row r="48" spans="1:15" x14ac:dyDescent="0.25">
      <c r="A48">
        <v>47</v>
      </c>
      <c r="B48">
        <v>12.7927769022352</v>
      </c>
      <c r="C48" t="s">
        <v>11</v>
      </c>
      <c r="D48">
        <v>0.29571012897475202</v>
      </c>
      <c r="E48" t="s">
        <v>24</v>
      </c>
      <c r="F48" s="1">
        <v>497.78298504432797</v>
      </c>
      <c r="G48" t="s">
        <v>23</v>
      </c>
      <c r="H48" s="1">
        <f>Table1[[#This Row],[Item_Outlet_Sales]]/Table1[[#This Row],[Item_MRP]]</f>
        <v>3.5265283549210427</v>
      </c>
      <c r="I48">
        <v>2005</v>
      </c>
      <c r="J48" t="s">
        <v>19</v>
      </c>
      <c r="K48" t="s">
        <v>15</v>
      </c>
      <c r="L48" t="s">
        <v>26</v>
      </c>
      <c r="M48" s="1">
        <v>1755.4458113560599</v>
      </c>
      <c r="O48" s="1">
        <f t="shared" si="0"/>
        <v>1746.8229141932698</v>
      </c>
    </row>
    <row r="49" spans="1:15" x14ac:dyDescent="0.25">
      <c r="A49">
        <v>48</v>
      </c>
      <c r="B49">
        <v>18.001700529445198</v>
      </c>
      <c r="C49" t="s">
        <v>11</v>
      </c>
      <c r="D49">
        <v>0.104941146740715</v>
      </c>
      <c r="E49" t="s">
        <v>12</v>
      </c>
      <c r="F49" s="1">
        <v>170.37010107093801</v>
      </c>
      <c r="G49" t="s">
        <v>23</v>
      </c>
      <c r="H49" s="1">
        <f>Table1[[#This Row],[Item_Outlet_Sales]]/Table1[[#This Row],[Item_MRP]]</f>
        <v>10.567012912768403</v>
      </c>
      <c r="I49">
        <v>2010</v>
      </c>
      <c r="J49" t="s">
        <v>19</v>
      </c>
      <c r="K49" t="s">
        <v>20</v>
      </c>
      <c r="L49" t="s">
        <v>21</v>
      </c>
      <c r="M49" s="1">
        <v>1800.30305796626</v>
      </c>
      <c r="O49" s="1">
        <f t="shared" si="0"/>
        <v>1695.9312948616232</v>
      </c>
    </row>
    <row r="50" spans="1:15" x14ac:dyDescent="0.25">
      <c r="A50">
        <v>49</v>
      </c>
      <c r="B50">
        <v>18.667756983581899</v>
      </c>
      <c r="C50" t="s">
        <v>11</v>
      </c>
      <c r="D50">
        <v>3.6317135094133299E-2</v>
      </c>
      <c r="E50" t="s">
        <v>12</v>
      </c>
      <c r="F50" s="1">
        <v>107.230145446208</v>
      </c>
      <c r="G50" t="s">
        <v>13</v>
      </c>
      <c r="H50" s="1">
        <f>Table1[[#This Row],[Item_Outlet_Sales]]/Table1[[#This Row],[Item_MRP]]</f>
        <v>16.392042912295878</v>
      </c>
      <c r="I50">
        <v>1990</v>
      </c>
      <c r="J50" t="s">
        <v>19</v>
      </c>
      <c r="K50" t="s">
        <v>20</v>
      </c>
      <c r="L50" t="s">
        <v>21</v>
      </c>
      <c r="M50" s="1">
        <v>1757.72114564597</v>
      </c>
      <c r="O50" s="1">
        <f t="shared" si="0"/>
        <v>1771.1566716560967</v>
      </c>
    </row>
    <row r="51" spans="1:15" x14ac:dyDescent="0.25">
      <c r="A51">
        <v>50</v>
      </c>
      <c r="B51">
        <v>9.6213613881381708</v>
      </c>
      <c r="C51" t="s">
        <v>17</v>
      </c>
      <c r="D51">
        <v>7.5218603638840698E-2</v>
      </c>
      <c r="E51" t="s">
        <v>18</v>
      </c>
      <c r="F51" s="1">
        <v>297.55748607337301</v>
      </c>
      <c r="G51" t="s">
        <v>23</v>
      </c>
      <c r="H51" s="1">
        <f>Table1[[#This Row],[Item_Outlet_Sales]]/Table1[[#This Row],[Item_MRP]]</f>
        <v>3.8282929043482929</v>
      </c>
      <c r="I51">
        <v>1990</v>
      </c>
      <c r="J51" t="s">
        <v>19</v>
      </c>
      <c r="K51" t="s">
        <v>15</v>
      </c>
      <c r="L51" t="s">
        <v>21</v>
      </c>
      <c r="M51" s="1">
        <v>1139.1372125704099</v>
      </c>
      <c r="O51" s="1">
        <f t="shared" si="0"/>
        <v>1565.72047206088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="80" zoomScaleNormal="80" workbookViewId="0">
      <selection activeCell="N24" sqref="N24"/>
    </sheetView>
  </sheetViews>
  <sheetFormatPr defaultRowHeight="15" x14ac:dyDescent="0.25"/>
  <cols>
    <col min="1" max="1" width="19.140625" customWidth="1"/>
    <col min="2" max="2" width="19.5703125" customWidth="1"/>
  </cols>
  <sheetData>
    <row r="1" spans="1:5" x14ac:dyDescent="0.25">
      <c r="A1" t="s">
        <v>46</v>
      </c>
      <c r="B1" t="s">
        <v>47</v>
      </c>
      <c r="D1" s="4" t="s">
        <v>82</v>
      </c>
      <c r="E1" s="4" t="s">
        <v>84</v>
      </c>
    </row>
    <row r="2" spans="1:5" x14ac:dyDescent="0.25">
      <c r="A2">
        <v>1951.3708272803699</v>
      </c>
      <c r="B2">
        <v>1256.5646486911398</v>
      </c>
      <c r="D2" s="2">
        <v>580.22794512105304</v>
      </c>
      <c r="E2" s="2">
        <v>1</v>
      </c>
    </row>
    <row r="3" spans="1:5" x14ac:dyDescent="0.25">
      <c r="A3">
        <v>1800.67491081458</v>
      </c>
      <c r="B3">
        <v>1321.95782487213</v>
      </c>
      <c r="D3" s="2">
        <v>862.96172870594</v>
      </c>
      <c r="E3" s="2">
        <v>4</v>
      </c>
    </row>
    <row r="4" spans="1:5" x14ac:dyDescent="0.25">
      <c r="A4">
        <v>857.89528968550997</v>
      </c>
      <c r="B4">
        <v>1135.2064134621701</v>
      </c>
      <c r="D4" s="2">
        <v>1145.6955122908278</v>
      </c>
      <c r="E4" s="2">
        <v>2</v>
      </c>
    </row>
    <row r="5" spans="1:5" x14ac:dyDescent="0.25">
      <c r="A5">
        <v>857.35422860596896</v>
      </c>
      <c r="B5">
        <v>1352.7804256249301</v>
      </c>
      <c r="D5" s="2">
        <v>1428.4292958757151</v>
      </c>
      <c r="E5" s="2">
        <v>4</v>
      </c>
    </row>
    <row r="6" spans="1:5" x14ac:dyDescent="0.25">
      <c r="A6">
        <v>1301.4912102958399</v>
      </c>
      <c r="B6">
        <v>1363.8868628871201</v>
      </c>
      <c r="D6" s="2">
        <v>1711.1630794606026</v>
      </c>
      <c r="E6" s="2">
        <v>6</v>
      </c>
    </row>
    <row r="7" spans="1:5" ht="15.75" thickBot="1" x14ac:dyDescent="0.3">
      <c r="A7">
        <v>946.45276176396601</v>
      </c>
      <c r="B7">
        <v>1597.4716329494599</v>
      </c>
      <c r="D7" s="3" t="s">
        <v>83</v>
      </c>
      <c r="E7" s="3">
        <v>10</v>
      </c>
    </row>
    <row r="8" spans="1:5" x14ac:dyDescent="0.25">
      <c r="A8">
        <v>580.22794512105304</v>
      </c>
      <c r="B8">
        <v>691.53459413369796</v>
      </c>
    </row>
    <row r="9" spans="1:5" x14ac:dyDescent="0.25">
      <c r="A9">
        <v>1770.71471614338</v>
      </c>
      <c r="B9">
        <v>875.02467382415603</v>
      </c>
    </row>
    <row r="10" spans="1:5" x14ac:dyDescent="0.25">
      <c r="A10">
        <v>1032.3577856940799</v>
      </c>
      <c r="B10">
        <v>1370.8160185158599</v>
      </c>
    </row>
    <row r="11" spans="1:5" x14ac:dyDescent="0.25">
      <c r="A11">
        <v>1223.7814244639601</v>
      </c>
      <c r="B11">
        <v>1342.8000382156599</v>
      </c>
    </row>
    <row r="12" spans="1:5" x14ac:dyDescent="0.25">
      <c r="A12">
        <v>1403.6613888516699</v>
      </c>
      <c r="B12">
        <v>1519.76716985036</v>
      </c>
    </row>
    <row r="13" spans="1:5" x14ac:dyDescent="0.25">
      <c r="A13">
        <v>1330.5545785187001</v>
      </c>
      <c r="B13">
        <v>1609.8631406710599</v>
      </c>
    </row>
    <row r="14" spans="1:5" x14ac:dyDescent="0.25">
      <c r="A14">
        <v>819.09184253634305</v>
      </c>
      <c r="B14">
        <v>1066.5933292644399</v>
      </c>
    </row>
    <row r="15" spans="1:5" x14ac:dyDescent="0.25">
      <c r="A15">
        <v>1919.2918143225299</v>
      </c>
      <c r="B15">
        <v>1244.84178602461</v>
      </c>
    </row>
    <row r="16" spans="1:5" x14ac:dyDescent="0.25">
      <c r="A16">
        <v>1671.9440757068</v>
      </c>
      <c r="B16">
        <v>1084.4271293288</v>
      </c>
    </row>
    <row r="17" spans="1:5" x14ac:dyDescent="0.25">
      <c r="A17">
        <v>670.19690302617198</v>
      </c>
      <c r="B17">
        <v>649.97733074279495</v>
      </c>
    </row>
    <row r="18" spans="1:5" x14ac:dyDescent="0.25">
      <c r="A18">
        <v>1896.39365853093</v>
      </c>
      <c r="B18">
        <v>1937.81224532479</v>
      </c>
    </row>
    <row r="19" spans="1:5" x14ac:dyDescent="0.25">
      <c r="A19">
        <v>1961.37231280161</v>
      </c>
      <c r="B19">
        <v>1935.2013276896801</v>
      </c>
    </row>
    <row r="20" spans="1:5" x14ac:dyDescent="0.25">
      <c r="A20">
        <v>1993.8968630454899</v>
      </c>
      <c r="B20">
        <v>1515.1548566364499</v>
      </c>
    </row>
    <row r="21" spans="1:5" ht="15.75" thickBot="1" x14ac:dyDescent="0.3">
      <c r="A21">
        <v>1605.5533351865099</v>
      </c>
      <c r="B21">
        <v>1239.5384866577001</v>
      </c>
    </row>
    <row r="22" spans="1:5" x14ac:dyDescent="0.25">
      <c r="A22">
        <v>1532.0450152625499</v>
      </c>
      <c r="B22">
        <v>624.92661679288904</v>
      </c>
      <c r="D22" s="4" t="s">
        <v>82</v>
      </c>
      <c r="E22" s="4" t="s">
        <v>84</v>
      </c>
    </row>
    <row r="23" spans="1:5" x14ac:dyDescent="0.25">
      <c r="A23">
        <v>1755.4458113560599</v>
      </c>
      <c r="B23">
        <v>637.556220887721</v>
      </c>
      <c r="D23" s="2">
        <v>583.80673201602497</v>
      </c>
      <c r="E23" s="2">
        <v>1</v>
      </c>
    </row>
    <row r="24" spans="1:5" x14ac:dyDescent="0.25">
      <c r="A24">
        <v>1800.30305796626</v>
      </c>
      <c r="B24">
        <v>583.80673201602497</v>
      </c>
      <c r="D24" s="2">
        <v>857.64096880505997</v>
      </c>
      <c r="E24" s="2">
        <v>4</v>
      </c>
    </row>
    <row r="25" spans="1:5" x14ac:dyDescent="0.25">
      <c r="A25">
        <v>1757.72114564597</v>
      </c>
      <c r="B25">
        <v>1318.87365524748</v>
      </c>
      <c r="D25" s="2">
        <v>1131.4752055940949</v>
      </c>
      <c r="E25" s="2">
        <v>3</v>
      </c>
    </row>
    <row r="26" spans="1:5" x14ac:dyDescent="0.25">
      <c r="A26">
        <v>1434.9913709427626</v>
      </c>
      <c r="B26">
        <v>1558.7472258180401</v>
      </c>
      <c r="D26" s="2">
        <v>1405.3094423831299</v>
      </c>
      <c r="E26" s="2">
        <v>10</v>
      </c>
    </row>
    <row r="27" spans="1:5" x14ac:dyDescent="0.25">
      <c r="A27">
        <v>1434.9913709427626</v>
      </c>
      <c r="B27">
        <v>1952.9779159612001</v>
      </c>
      <c r="D27" s="2">
        <v>1679.1436791721649</v>
      </c>
      <c r="E27" s="2">
        <v>5</v>
      </c>
    </row>
    <row r="28" spans="1:5" ht="15.75" thickBot="1" x14ac:dyDescent="0.3">
      <c r="A28">
        <v>1434.9913709427626</v>
      </c>
      <c r="B28">
        <v>1139.1372125704099</v>
      </c>
      <c r="D28" s="3" t="s">
        <v>83</v>
      </c>
      <c r="E28" s="3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analysis and Anova</vt:lpstr>
      <vt:lpstr>Regression</vt:lpstr>
      <vt:lpstr> Data and Moving average</vt:lpstr>
      <vt:lpstr>histogram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matra</cp:lastModifiedBy>
  <dcterms:created xsi:type="dcterms:W3CDTF">2024-10-05T18:27:27Z</dcterms:created>
  <dcterms:modified xsi:type="dcterms:W3CDTF">2024-10-05T18:45:39Z</dcterms:modified>
</cp:coreProperties>
</file>