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2012\"/>
    </mc:Choice>
  </mc:AlternateContent>
  <bookViews>
    <workbookView xWindow="240" yWindow="75" windowWidth="20115" windowHeight="7995" activeTab="1"/>
  </bookViews>
  <sheets>
    <sheet name="A-June2012" sheetId="1" r:id="rId1"/>
    <sheet name="Sheet1" sheetId="4" r:id="rId2"/>
    <sheet name="B-June2012" sheetId="3" r:id="rId3"/>
  </sheets>
  <calcPr calcId="152511"/>
</workbook>
</file>

<file path=xl/calcChain.xml><?xml version="1.0" encoding="utf-8"?>
<calcChain xmlns="http://schemas.openxmlformats.org/spreadsheetml/2006/main">
  <c r="G28" i="3" l="1"/>
  <c r="F28" i="3"/>
  <c r="G28" i="1"/>
  <c r="F28" i="1"/>
  <c r="B28" i="3"/>
  <c r="B28" i="1"/>
  <c r="E10" i="3" l="1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21" i="3"/>
  <c r="H21" i="3" s="1"/>
  <c r="E22" i="3"/>
  <c r="H22" i="3" s="1"/>
  <c r="E23" i="3"/>
  <c r="H23" i="3" s="1"/>
  <c r="E24" i="3"/>
  <c r="H24" i="3" s="1"/>
  <c r="E25" i="3"/>
  <c r="H25" i="3" s="1"/>
  <c r="E26" i="3"/>
  <c r="H26" i="3" s="1"/>
  <c r="E27" i="3"/>
  <c r="H27" i="3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E26" i="1"/>
  <c r="H26" i="1" s="1"/>
  <c r="E27" i="1"/>
  <c r="H27" i="1" s="1"/>
  <c r="D28" i="3"/>
  <c r="C28" i="3"/>
  <c r="C28" i="1"/>
  <c r="D28" i="1"/>
  <c r="H25" i="1" l="1"/>
  <c r="H28" i="1" s="1"/>
  <c r="H28" i="3"/>
  <c r="E28" i="3"/>
  <c r="E28" i="1"/>
</calcChain>
</file>

<file path=xl/sharedStrings.xml><?xml version="1.0" encoding="utf-8"?>
<sst xmlns="http://schemas.openxmlformats.org/spreadsheetml/2006/main" count="153" uniqueCount="93">
  <si>
    <t>Name of Flat Holder</t>
  </si>
  <si>
    <t>Last Month's Balance</t>
  </si>
  <si>
    <t>Current Month Balance</t>
  </si>
  <si>
    <t>Penalty</t>
  </si>
  <si>
    <t>Date</t>
  </si>
  <si>
    <t>Payer's Sign</t>
  </si>
  <si>
    <t>Receipt No.</t>
  </si>
  <si>
    <t>Received Maint. Charge</t>
  </si>
  <si>
    <t>Kadam R. S.</t>
  </si>
  <si>
    <t>Khadtare B. B.</t>
  </si>
  <si>
    <t>Devgirikar S.</t>
  </si>
  <si>
    <t>Kshirsagar B. L.</t>
  </si>
  <si>
    <t>Awale D.T.</t>
  </si>
  <si>
    <t>Dandekar V. N.</t>
  </si>
  <si>
    <t>Rathod G. H.</t>
  </si>
  <si>
    <t>Arde K. Y.</t>
  </si>
  <si>
    <t>Nirgude M. V.</t>
  </si>
  <si>
    <t>Naidu S. M.</t>
  </si>
  <si>
    <t>Dumpatti N. Y.</t>
  </si>
  <si>
    <t>Remobhotkar R.B./S.B.</t>
  </si>
  <si>
    <t>Ghare S. D.</t>
  </si>
  <si>
    <t>Rane A. K.</t>
  </si>
  <si>
    <t>Kudal P. R.</t>
  </si>
  <si>
    <t>Kirve M. M.</t>
  </si>
  <si>
    <t>Rajmane M. M.</t>
  </si>
  <si>
    <t>Rajguru H. V.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</si>
  <si>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</si>
  <si>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</si>
  <si>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</si>
  <si>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</si>
  <si>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</si>
  <si>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</si>
  <si>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</si>
  <si>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</si>
  <si>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</si>
  <si>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Todkar D. G.</t>
  </si>
  <si>
    <t>Ghade S. S.</t>
  </si>
  <si>
    <t>Katare</t>
  </si>
  <si>
    <t>Patil S. U.</t>
  </si>
  <si>
    <t>Phadtare Sunanda</t>
  </si>
  <si>
    <t>Patil B. B.</t>
  </si>
  <si>
    <t>Patil M. R.</t>
  </si>
  <si>
    <t>Naik C. N.</t>
  </si>
  <si>
    <t>Bhise V. R.</t>
  </si>
  <si>
    <t>Mane M. B.</t>
  </si>
  <si>
    <t>Kour R. B.</t>
  </si>
  <si>
    <t>Patil K. H.</t>
  </si>
  <si>
    <t>Kulkarni S. D.</t>
  </si>
  <si>
    <t>Poman L. K.</t>
  </si>
  <si>
    <t>Naik B. B.</t>
  </si>
  <si>
    <t>Samak S. G.</t>
  </si>
  <si>
    <t>Remaining Balance</t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</si>
  <si>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Holder/Bhadekary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</si>
  <si>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</si>
  <si>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</si>
  <si>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Maintenance Charges for Month of </t>
    </r>
    <r>
      <rPr>
        <b/>
        <sz val="11"/>
        <color rgb="FF3F3F3F"/>
        <rFont val="Calibri"/>
        <family val="2"/>
        <scheme val="minor"/>
      </rPr>
      <t>June 2012</t>
    </r>
    <r>
      <rPr>
        <sz val="11"/>
        <color rgb="FF3F3F3F"/>
        <rFont val="Calibri"/>
        <family val="2"/>
        <scheme val="minor"/>
      </rPr>
      <t>.</t>
    </r>
  </si>
  <si>
    <t>Map&lt;String, "String&gt; flatNameMap = new HashMap&lt;&gt;();</t>
  </si>
  <si>
    <t>flatNameMap.put("1", "Kadam R. S.");</t>
  </si>
  <si>
    <t>flatNameMap.put("2", "Khadtare B. B.");</t>
  </si>
  <si>
    <t>flatNameMap.put("7", "Devgirikar S.");</t>
  </si>
  <si>
    <t>flatNameMap.put("8", "Kshirsagar B. L.");</t>
  </si>
  <si>
    <t>flatNameMap.put("9", "Awale D.T.");</t>
  </si>
  <si>
    <t>flatNameMap.put("10", "Dandekar V. N.");</t>
  </si>
  <si>
    <t>flatNameMap.put("15", "Rathod G. H.");</t>
  </si>
  <si>
    <t>flatNameMap.put("16", "Arde K. Y.");</t>
  </si>
  <si>
    <t>flatNameMap.put("17", "Nirgude M. V.");</t>
  </si>
  <si>
    <t>flatNameMap.put("18", "Naidu S. M.");</t>
  </si>
  <si>
    <t>flatNameMap.put("23", "Dumpatti N. Y.");</t>
  </si>
  <si>
    <t>flatNameMap.put("24", "Remobhotkar R.B./S.B.");</t>
  </si>
  <si>
    <t>flatNameMap.put("25", "Ghare S. D.");</t>
  </si>
  <si>
    <t>flatNameMap.put("26", "Rane A. K.");</t>
  </si>
  <si>
    <t>flatNameMap.put("31", "Kudal P. R.");</t>
  </si>
  <si>
    <t>flatNameMap.put("32", "Kirve M. M.");</t>
  </si>
  <si>
    <t>flatNameMap.put("33", "Rajmane M. M.");</t>
  </si>
  <si>
    <t>flatNameMap.put("34", "Rajguru H. V.");</t>
  </si>
  <si>
    <t>flatNameMap.put("3", "Khadtare B. B.");</t>
  </si>
  <si>
    <t>flatNameMap.put("4", "Samak S. G.");</t>
  </si>
  <si>
    <t>flatNameMap.put("5", "Naik B. B.");</t>
  </si>
  <si>
    <t>flatNameMap.put("6", "Poman L. K.");</t>
  </si>
  <si>
    <t>flatNameMap.put("11", "Khadtare B. B.");</t>
  </si>
  <si>
    <t>flatNameMap.put("12", "Kulkarni S. D.");</t>
  </si>
  <si>
    <t>flatNameMap.put("13", "Patil K. H.");</t>
  </si>
  <si>
    <t>flatNameMap.put("14", "Kour R. B.");</t>
  </si>
  <si>
    <t>flatNameMap.put("19", "Mane M. B.");</t>
  </si>
  <si>
    <t>flatNameMap.put("20", "Bhise V. R.");</t>
  </si>
  <si>
    <t>flatNameMap.put("21", "Naik C. N.");</t>
  </si>
  <si>
    <t>flatNameMap.put("22", "Patil M. R.");</t>
  </si>
  <si>
    <t>flatNameMap.put("27", "Patil B. B.");</t>
  </si>
  <si>
    <t>flatNameMap.put("28A", "Phadtare Sunanda");</t>
  </si>
  <si>
    <t>flatNameMap.put("28B", "Patil S. U.");</t>
  </si>
  <si>
    <t>flatNameMap.put("29A", "Katare");</t>
  </si>
  <si>
    <t>flatNameMap.put("29B", "Ghade S. S.");</t>
  </si>
  <si>
    <t>flatNameMap.put("30", "Todkar D. G.");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</si>
</sst>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/>
    <xf numFmtId="0" fontId="2" fillId="2" borderId="1" xfId="1" applyAlignment="1">
      <alignment horizontal="center" wrapText="1"/>
    </xf>
    <xf numFmtId="0" fontId="3" fillId="2" borderId="1" xfId="1" applyFont="1" applyAlignment="1">
      <alignment horizontal="center"/>
    </xf>
    <xf numFmtId="0" fontId="2" fillId="2" borderId="2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0" fillId="4" borderId="7" xfId="0" applyFont="1" applyFill="1" applyBorder="1"/>
    <xf numFmtId="0" fontId="0" fillId="5" borderId="7" xfId="0" applyFont="1" applyFill="1" applyBorder="1"/>
    <xf numFmtId="0" fontId="1" fillId="5" borderId="8" xfId="0" applyFont="1" applyFill="1" applyBorder="1" applyAlignment="1">
      <alignment horizontal="center" vertical="center"/>
    </xf>
    <xf numFmtId="0" fontId="0" fillId="5" borderId="9" xfId="0" applyFont="1" applyFill="1" applyBorder="1"/>
    <xf numFmtId="0" fontId="4" fillId="3" borderId="10" xfId="0" applyFont="1" applyFill="1" applyBorder="1" applyAlignment="1">
      <alignment horizontal="center" vertical="center" wrapText="1"/>
    </xf>
    <xf numFmtId="0" fontId="0" fillId="5" borderId="11" xfId="0" applyFont="1" applyFill="1" applyBorder="1"/>
    <xf numFmtId="0" fontId="0" fillId="0" borderId="11" xfId="0" applyFont="1" applyBorder="1"/>
    <xf numFmtId="0" fontId="0" fillId="0" borderId="12" xfId="0" applyFont="1" applyBorder="1"/>
  </cellXfs>
  <cellStyles count="2">
    <cellStyle name="Normal" xfId="0" builtinId="0"/>
    <cellStyle name="Output" xfId="1" builtinId="21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alignment horizontal="center" vertical="center" textRotation="0" wrapText="0" indent="0" justifyLastLine="0" shrinkToFit="0" readingOrder="0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June2012" displayName="AJune2012" ref="A9:K28" totalsRowCount="1" headerRowDxfId="35">
  <tableColumns count="11">
    <tableColumn id="1" name="Flat No." totalsRowLabel="Total" dataDxfId="34"/>
    <tableColumn id="2" name="Name of Flat Holder" totalsRowFunction="count"/>
    <tableColumn id="3" name="Last Month's Balance" totalsRowFunction="sum" dataDxfId="33" totalsRowDxfId="11"/>
    <tableColumn id="4" name="Current Month Balance" totalsRowFunction="sum" dataDxfId="32" totalsRowDxfId="10"/>
    <tableColumn id="5" name="Total Balance" totalsRowFunction="sum" dataDxfId="31" totalsRowDxfId="9">
      <calculatedColumnFormula>AJune2012[[#This Row],[Last Month''s Balance]]+AJune2012[[#This Row],[Current Month Balance]]</calculatedColumnFormula>
    </tableColumn>
    <tableColumn id="6" name="Penalty" totalsRowFunction="sum" dataDxfId="30" totalsRowDxfId="8"/>
    <tableColumn id="7" name="Received Maint. Charge" totalsRowFunction="sum" dataDxfId="29" totalsRowDxfId="7"/>
    <tableColumn id="11" name="Remaining Balance" totalsRowFunction="sum" dataDxfId="28" totalsRowDxfId="6">
      <calculatedColumnFormula>AJune2012[[#This Row],[Total Balance]]-AJune2012[[#This Row],[Received Maint. Charge]]+AJune2012[[#This Row],[Penalty]]</calculatedColumnFormula>
    </tableColumn>
    <tableColumn id="8" name="Date"/>
    <tableColumn id="9" name="Payer's Sign"/>
    <tableColumn id="10" name="Receipt No." dataDxfId="2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4:D40" totalsRowShown="0" headerRowDxfId="0" headerRowBorderDxfId="4" tableBorderDxfId="5" totalsRowBorderDxfId="3">
  <autoFilter ref="C4:D40"/>
  <tableColumns count="2">
    <tableColumn id="1" name="Flat No." dataDxfId="2"/>
    <tableColumn id="2" name="Name of Flat Holder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BJune2012" displayName="BJune2012" ref="A9:K28" totalsRowCount="1" headerRowDxfId="26">
  <tableColumns count="11">
    <tableColumn id="1" name="Flat No." totalsRowLabel="Total" dataDxfId="25"/>
    <tableColumn id="2" name="Name of Flat Holder" totalsRowFunction="count"/>
    <tableColumn id="3" name="Last Month's Balance" totalsRowFunction="sum" dataDxfId="24" totalsRowDxfId="23"/>
    <tableColumn id="4" name="Current Month Balance" totalsRowFunction="sum" dataDxfId="22" totalsRowDxfId="21"/>
    <tableColumn id="5" name="Total Balance" totalsRowFunction="sum" dataDxfId="20" totalsRowDxfId="19">
      <calculatedColumnFormula>BJune2012[[#This Row],[Current Month Balance]]+BJune2012[[#This Row],[Last Month''s Balance]]</calculatedColumnFormula>
    </tableColumn>
    <tableColumn id="6" name="Penalty" totalsRowFunction="sum" dataDxfId="18" totalsRowDxfId="17"/>
    <tableColumn id="7" name="Received Maint. Charge" totalsRowFunction="sum" dataDxfId="16" totalsRowDxfId="15"/>
    <tableColumn id="11" name="Remaining Balance" totalsRowFunction="sum" dataDxfId="14" totalsRowDxfId="13">
      <calculatedColumnFormula>BJune2012[[#This Row],[Total Balance]]+BJune2012[[#This Row],[Penalty]]-BJune2012[[#This Row],[Received Maint. Charge]]</calculatedColumnFormula>
    </tableColumn>
    <tableColumn id="8" name="Date"/>
    <tableColumn id="9" name="Payer's Sign"/>
    <tableColumn id="10" name="Receipt No." dataDxf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6" zoomScaleNormal="100" workbookViewId="0">
      <selection activeCell="B27" sqref="A9:B27"/>
    </sheetView>
  </sheetViews>
  <sheetFormatPr defaultRowHeight="15" x14ac:dyDescent="0.25"/>
  <cols>
    <col min="1" max="1" width="7.140625" customWidth="1"/>
    <col min="2" max="2" width="20.7109375" customWidth="1"/>
    <col min="3" max="3" width="10.42578125" customWidth="1"/>
    <col min="4" max="4" width="9.5703125" customWidth="1"/>
    <col min="5" max="5" width="10.28515625" customWidth="1"/>
    <col min="6" max="6" width="7.5703125" customWidth="1"/>
    <col min="7" max="7" width="9.7109375" customWidth="1"/>
    <col min="8" max="8" width="10.28515625" customWidth="1"/>
    <col min="9" max="9" width="9.28515625" customWidth="1"/>
    <col min="10" max="10" width="11" customWidth="1"/>
    <col min="11" max="11" width="13.42578125" customWidth="1"/>
  </cols>
  <sheetData>
    <row r="2" spans="1:11" ht="15" customHeight="1" x14ac:dyDescent="0.25">
      <c r="B2" s="13" t="s">
        <v>29</v>
      </c>
      <c r="C2" s="13"/>
      <c r="D2" s="13"/>
      <c r="E2" s="13"/>
      <c r="F2" s="13"/>
      <c r="G2" s="13"/>
      <c r="H2" s="13"/>
      <c r="I2" s="13"/>
      <c r="J2" s="13"/>
    </row>
    <row r="3" spans="1:11" x14ac:dyDescent="0.25">
      <c r="B3" s="14" t="s">
        <v>28</v>
      </c>
      <c r="C3" s="14"/>
      <c r="D3" s="14"/>
      <c r="E3" s="14"/>
      <c r="F3" s="14"/>
      <c r="G3" s="14"/>
      <c r="H3" s="14"/>
      <c r="I3" s="14"/>
      <c r="J3" s="14"/>
    </row>
    <row r="4" spans="1:11" x14ac:dyDescent="0.25">
      <c r="C4" s="3"/>
      <c r="D4" s="3"/>
      <c r="E4" s="3"/>
      <c r="F4" s="3"/>
      <c r="G4" s="3"/>
      <c r="H4" s="3"/>
      <c r="I4" s="3"/>
      <c r="J4" s="3"/>
    </row>
    <row r="5" spans="1:11" x14ac:dyDescent="0.25">
      <c r="B5" s="12" t="s">
        <v>54</v>
      </c>
      <c r="C5" s="12"/>
      <c r="D5" s="12"/>
      <c r="E5" s="12"/>
      <c r="F5" s="12"/>
      <c r="G5" s="12"/>
      <c r="H5" s="12"/>
      <c r="I5" s="12"/>
      <c r="J5" s="12"/>
    </row>
    <row r="7" spans="1:11" x14ac:dyDescent="0.25">
      <c r="B7" s="12" t="s">
        <v>55</v>
      </c>
      <c r="C7" s="12"/>
      <c r="D7" s="12"/>
      <c r="E7" s="12"/>
      <c r="F7" s="12"/>
      <c r="G7" s="12"/>
      <c r="H7" s="12"/>
      <c r="I7" s="12"/>
      <c r="J7" s="12"/>
    </row>
    <row r="9" spans="1:11" s="5" customFormat="1" ht="45" x14ac:dyDescent="0.25">
      <c r="A9" s="4" t="s">
        <v>27</v>
      </c>
      <c r="B9" s="4" t="s">
        <v>0</v>
      </c>
      <c r="C9" s="4" t="s">
        <v>1</v>
      </c>
      <c r="D9" s="4" t="s">
        <v>2</v>
      </c>
      <c r="E9" s="4" t="s">
        <v>26</v>
      </c>
      <c r="F9" s="4" t="s">
        <v>3</v>
      </c>
      <c r="G9" s="5" t="s">
        <v>7</v>
      </c>
      <c r="H9" s="5" t="s">
        <v>51</v>
      </c>
      <c r="I9" s="5" t="s">
        <v>4</v>
      </c>
      <c r="J9" s="5" t="s">
        <v>5</v>
      </c>
      <c r="K9" s="4" t="s">
        <v>6</v>
      </c>
    </row>
    <row r="10" spans="1:11" x14ac:dyDescent="0.25">
      <c r="A10" s="6">
        <v>1</v>
      </c>
      <c r="B10" t="s">
        <v>8</v>
      </c>
      <c r="C10" s="8">
        <v>4100</v>
      </c>
      <c r="D10" s="8">
        <v>200</v>
      </c>
      <c r="E10" s="8">
        <f>AJune2012[[#This Row],[Last Month''s Balance]]+AJune2012[[#This Row],[Current Month Balance]]</f>
        <v>4300</v>
      </c>
      <c r="F10" s="8">
        <v>0</v>
      </c>
      <c r="G10" s="8">
        <v>600</v>
      </c>
      <c r="H10" s="8">
        <f>AJune2012[[#This Row],[Total Balance]]-AJune2012[[#This Row],[Received Maint. Charge]]+AJune2012[[#This Row],[Penalty]]</f>
        <v>3700</v>
      </c>
      <c r="I10" s="10">
        <v>41088</v>
      </c>
      <c r="K10" s="9">
        <v>2919</v>
      </c>
    </row>
    <row r="11" spans="1:11" x14ac:dyDescent="0.25">
      <c r="A11" s="6">
        <v>2</v>
      </c>
      <c r="B11" t="s">
        <v>9</v>
      </c>
      <c r="C11" s="8">
        <v>350</v>
      </c>
      <c r="D11" s="8">
        <v>200</v>
      </c>
      <c r="E11" s="8">
        <f>AJune2012[[#This Row],[Last Month''s Balance]]+AJune2012[[#This Row],[Current Month Balance]]</f>
        <v>550</v>
      </c>
      <c r="F11" s="8">
        <v>0</v>
      </c>
      <c r="G11" s="8">
        <v>200</v>
      </c>
      <c r="H11" s="8">
        <f>AJune2012[[#This Row],[Total Balance]]-AJune2012[[#This Row],[Received Maint. Charge]]+AJune2012[[#This Row],[Penalty]]</f>
        <v>350</v>
      </c>
      <c r="I11" s="10">
        <v>41088</v>
      </c>
      <c r="K11" s="9">
        <v>2920</v>
      </c>
    </row>
    <row r="12" spans="1:11" x14ac:dyDescent="0.25">
      <c r="A12" s="6">
        <v>7</v>
      </c>
      <c r="B12" t="s">
        <v>10</v>
      </c>
      <c r="C12" s="8">
        <v>80</v>
      </c>
      <c r="D12" s="8">
        <v>200</v>
      </c>
      <c r="E12" s="8">
        <f>AJune2012[[#This Row],[Last Month''s Balance]]+AJune2012[[#This Row],[Current Month Balance]]</f>
        <v>280</v>
      </c>
      <c r="F12" s="8">
        <v>0</v>
      </c>
      <c r="G12" s="8">
        <v>200</v>
      </c>
      <c r="H12" s="8">
        <f>AJune2012[[#This Row],[Total Balance]]-AJune2012[[#This Row],[Received Maint. Charge]]+AJune2012[[#This Row],[Penalty]]</f>
        <v>80</v>
      </c>
      <c r="I12" s="10">
        <v>41088</v>
      </c>
      <c r="K12" s="9">
        <v>2921</v>
      </c>
    </row>
    <row r="13" spans="1:11" x14ac:dyDescent="0.25">
      <c r="A13" s="6">
        <v>8</v>
      </c>
      <c r="B13" t="s">
        <v>11</v>
      </c>
      <c r="C13" s="8">
        <v>0</v>
      </c>
      <c r="D13" s="8">
        <v>200</v>
      </c>
      <c r="E13" s="8">
        <f>AJune2012[[#This Row],[Last Month''s Balance]]+AJune2012[[#This Row],[Current Month Balance]]</f>
        <v>200</v>
      </c>
      <c r="F13" s="8">
        <v>0</v>
      </c>
      <c r="G13" s="8">
        <v>0</v>
      </c>
      <c r="H13" s="8">
        <f>AJune2012[[#This Row],[Total Balance]]-AJune2012[[#This Row],[Received Maint. Charge]]+AJune2012[[#This Row],[Penalty]]</f>
        <v>200</v>
      </c>
      <c r="K13" s="9"/>
    </row>
    <row r="14" spans="1:11" x14ac:dyDescent="0.25">
      <c r="A14" s="6">
        <v>9</v>
      </c>
      <c r="B14" t="s">
        <v>12</v>
      </c>
      <c r="C14" s="8">
        <v>420</v>
      </c>
      <c r="D14" s="8">
        <v>200</v>
      </c>
      <c r="E14" s="8">
        <f>AJune2012[[#This Row],[Last Month''s Balance]]+AJune2012[[#This Row],[Current Month Balance]]</f>
        <v>620</v>
      </c>
      <c r="F14" s="8">
        <v>10</v>
      </c>
      <c r="G14" s="8">
        <v>0</v>
      </c>
      <c r="H14" s="8">
        <f>AJune2012[[#This Row],[Total Balance]]-AJune2012[[#This Row],[Received Maint. Charge]]+AJune2012[[#This Row],[Penalty]]</f>
        <v>630</v>
      </c>
      <c r="K14" s="9"/>
    </row>
    <row r="15" spans="1:11" x14ac:dyDescent="0.25">
      <c r="A15" s="6">
        <v>10</v>
      </c>
      <c r="B15" t="s">
        <v>13</v>
      </c>
      <c r="C15" s="8">
        <v>190</v>
      </c>
      <c r="D15" s="8">
        <v>200</v>
      </c>
      <c r="E15" s="8">
        <f>AJune2012[[#This Row],[Last Month''s Balance]]+AJune2012[[#This Row],[Current Month Balance]]</f>
        <v>390</v>
      </c>
      <c r="F15" s="8">
        <v>0</v>
      </c>
      <c r="G15" s="8">
        <v>200</v>
      </c>
      <c r="H15" s="8">
        <f>AJune2012[[#This Row],[Total Balance]]-AJune2012[[#This Row],[Received Maint. Charge]]+AJune2012[[#This Row],[Penalty]]</f>
        <v>190</v>
      </c>
      <c r="I15" s="10">
        <v>41087</v>
      </c>
      <c r="K15" s="9">
        <v>2922</v>
      </c>
    </row>
    <row r="16" spans="1:11" x14ac:dyDescent="0.25">
      <c r="A16" s="6">
        <v>15</v>
      </c>
      <c r="B16" t="s">
        <v>14</v>
      </c>
      <c r="C16" s="8">
        <v>0</v>
      </c>
      <c r="D16" s="8">
        <v>200</v>
      </c>
      <c r="E16" s="8">
        <f>AJune2012[[#This Row],[Last Month''s Balance]]+AJune2012[[#This Row],[Current Month Balance]]</f>
        <v>200</v>
      </c>
      <c r="F16" s="8">
        <v>0</v>
      </c>
      <c r="G16" s="8">
        <v>200</v>
      </c>
      <c r="H16" s="8">
        <f>AJune2012[[#This Row],[Total Balance]]-AJune2012[[#This Row],[Received Maint. Charge]]+AJune2012[[#This Row],[Penalty]]</f>
        <v>0</v>
      </c>
      <c r="I16" s="10">
        <v>41087</v>
      </c>
      <c r="K16" s="9">
        <v>2923</v>
      </c>
    </row>
    <row r="17" spans="1:11" x14ac:dyDescent="0.25">
      <c r="A17" s="6">
        <v>16</v>
      </c>
      <c r="B17" t="s">
        <v>15</v>
      </c>
      <c r="C17" s="8">
        <v>310</v>
      </c>
      <c r="D17" s="8">
        <v>300</v>
      </c>
      <c r="E17" s="8">
        <f>AJune2012[[#This Row],[Last Month''s Balance]]+AJune2012[[#This Row],[Current Month Balance]]</f>
        <v>610</v>
      </c>
      <c r="F17" s="8">
        <v>0</v>
      </c>
      <c r="G17" s="8">
        <v>600</v>
      </c>
      <c r="H17" s="8">
        <f>AJune2012[[#This Row],[Total Balance]]-AJune2012[[#This Row],[Received Maint. Charge]]+AJune2012[[#This Row],[Penalty]]</f>
        <v>10</v>
      </c>
      <c r="I17" s="10">
        <v>41087</v>
      </c>
      <c r="K17" s="9">
        <v>2924</v>
      </c>
    </row>
    <row r="18" spans="1:11" x14ac:dyDescent="0.25">
      <c r="A18" s="6">
        <v>17</v>
      </c>
      <c r="B18" t="s">
        <v>16</v>
      </c>
      <c r="C18" s="8">
        <v>0</v>
      </c>
      <c r="D18" s="8">
        <v>300</v>
      </c>
      <c r="E18" s="8">
        <f>AJune2012[[#This Row],[Last Month''s Balance]]+AJune2012[[#This Row],[Current Month Balance]]</f>
        <v>300</v>
      </c>
      <c r="F18" s="8">
        <v>0</v>
      </c>
      <c r="G18" s="8">
        <v>300</v>
      </c>
      <c r="H18" s="8">
        <f>AJune2012[[#This Row],[Total Balance]]-AJune2012[[#This Row],[Received Maint. Charge]]+AJune2012[[#This Row],[Penalty]]</f>
        <v>0</v>
      </c>
      <c r="I18" s="10">
        <v>41087</v>
      </c>
      <c r="K18" s="9">
        <v>2925</v>
      </c>
    </row>
    <row r="19" spans="1:11" x14ac:dyDescent="0.25">
      <c r="A19" s="6">
        <v>18</v>
      </c>
      <c r="B19" t="s">
        <v>17</v>
      </c>
      <c r="C19" s="8">
        <v>20</v>
      </c>
      <c r="D19" s="8">
        <v>200</v>
      </c>
      <c r="E19" s="8">
        <f>AJune2012[[#This Row],[Last Month''s Balance]]+AJune2012[[#This Row],[Current Month Balance]]</f>
        <v>220</v>
      </c>
      <c r="F19" s="8">
        <v>0</v>
      </c>
      <c r="G19" s="8">
        <v>200</v>
      </c>
      <c r="H19" s="8">
        <f>AJune2012[[#This Row],[Total Balance]]-AJune2012[[#This Row],[Received Maint. Charge]]+AJune2012[[#This Row],[Penalty]]</f>
        <v>20</v>
      </c>
      <c r="I19" s="10">
        <v>41088</v>
      </c>
      <c r="K19" s="9">
        <v>2926</v>
      </c>
    </row>
    <row r="20" spans="1:11" x14ac:dyDescent="0.25">
      <c r="A20" s="6">
        <v>23</v>
      </c>
      <c r="B20" t="s">
        <v>18</v>
      </c>
      <c r="C20" s="8">
        <v>10</v>
      </c>
      <c r="D20" s="8">
        <v>200</v>
      </c>
      <c r="E20" s="8">
        <f>AJune2012[[#This Row],[Last Month''s Balance]]+AJune2012[[#This Row],[Current Month Balance]]</f>
        <v>210</v>
      </c>
      <c r="F20" s="8">
        <v>0</v>
      </c>
      <c r="G20" s="8">
        <v>200</v>
      </c>
      <c r="H20" s="8">
        <f>AJune2012[[#This Row],[Total Balance]]-AJune2012[[#This Row],[Received Maint. Charge]]+AJune2012[[#This Row],[Penalty]]</f>
        <v>10</v>
      </c>
      <c r="I20" s="10">
        <v>41087</v>
      </c>
      <c r="K20" s="9">
        <v>2927</v>
      </c>
    </row>
    <row r="21" spans="1:11" x14ac:dyDescent="0.25">
      <c r="A21" s="6">
        <v>24</v>
      </c>
      <c r="B21" t="s">
        <v>19</v>
      </c>
      <c r="C21" s="8">
        <v>0</v>
      </c>
      <c r="D21" s="8">
        <v>200</v>
      </c>
      <c r="E21" s="8">
        <f>AJune2012[[#This Row],[Last Month''s Balance]]+AJune2012[[#This Row],[Current Month Balance]]</f>
        <v>200</v>
      </c>
      <c r="F21" s="8">
        <v>0</v>
      </c>
      <c r="G21" s="8">
        <v>400</v>
      </c>
      <c r="H21" s="8">
        <f>AJune2012[[#This Row],[Total Balance]]-AJune2012[[#This Row],[Received Maint. Charge]]+AJune2012[[#This Row],[Penalty]]</f>
        <v>-200</v>
      </c>
      <c r="I21" s="10">
        <v>41087</v>
      </c>
      <c r="K21" s="9">
        <v>2928</v>
      </c>
    </row>
    <row r="22" spans="1:11" x14ac:dyDescent="0.25">
      <c r="A22" s="6">
        <v>25</v>
      </c>
      <c r="B22" t="s">
        <v>20</v>
      </c>
      <c r="C22" s="8">
        <v>0</v>
      </c>
      <c r="D22" s="8">
        <v>200</v>
      </c>
      <c r="E22" s="8">
        <f>AJune2012[[#This Row],[Last Month''s Balance]]+AJune2012[[#This Row],[Current Month Balance]]</f>
        <v>200</v>
      </c>
      <c r="F22" s="8">
        <v>0</v>
      </c>
      <c r="G22" s="8">
        <v>200</v>
      </c>
      <c r="H22" s="8">
        <f>AJune2012[[#This Row],[Total Balance]]-AJune2012[[#This Row],[Received Maint. Charge]]+AJune2012[[#This Row],[Penalty]]</f>
        <v>0</v>
      </c>
      <c r="I22" s="10">
        <v>41087</v>
      </c>
      <c r="K22" s="9">
        <v>2929</v>
      </c>
    </row>
    <row r="23" spans="1:11" x14ac:dyDescent="0.25">
      <c r="A23" s="6">
        <v>26</v>
      </c>
      <c r="B23" t="s">
        <v>21</v>
      </c>
      <c r="C23" s="8">
        <v>630</v>
      </c>
      <c r="D23" s="8">
        <v>300</v>
      </c>
      <c r="E23" s="8">
        <f>AJune2012[[#This Row],[Last Month''s Balance]]+AJune2012[[#This Row],[Current Month Balance]]</f>
        <v>930</v>
      </c>
      <c r="F23" s="8">
        <v>0</v>
      </c>
      <c r="G23" s="8">
        <v>900</v>
      </c>
      <c r="H23" s="8">
        <f>AJune2012[[#This Row],[Total Balance]]-AJune2012[[#This Row],[Received Maint. Charge]]+AJune2012[[#This Row],[Penalty]]</f>
        <v>30</v>
      </c>
      <c r="I23" s="10">
        <v>41070</v>
      </c>
      <c r="K23" s="9">
        <v>2930</v>
      </c>
    </row>
    <row r="24" spans="1:11" x14ac:dyDescent="0.25">
      <c r="A24" s="6">
        <v>31</v>
      </c>
      <c r="B24" t="s">
        <v>22</v>
      </c>
      <c r="C24" s="8">
        <v>7360</v>
      </c>
      <c r="D24" s="8">
        <v>300</v>
      </c>
      <c r="E24" s="8">
        <f>AJune2012[[#This Row],[Last Month''s Balance]]+AJune2012[[#This Row],[Current Month Balance]]</f>
        <v>7660</v>
      </c>
      <c r="F24" s="8">
        <v>0</v>
      </c>
      <c r="G24" s="8">
        <v>300</v>
      </c>
      <c r="H24" s="8">
        <f>AJune2012[[#This Row],[Total Balance]]-AJune2012[[#This Row],[Received Maint. Charge]]+AJune2012[[#This Row],[Penalty]]</f>
        <v>7360</v>
      </c>
      <c r="I24" s="10">
        <v>41087</v>
      </c>
      <c r="K24" s="9">
        <v>2931</v>
      </c>
    </row>
    <row r="25" spans="1:11" x14ac:dyDescent="0.25">
      <c r="A25" s="6">
        <v>32</v>
      </c>
      <c r="B25" t="s">
        <v>23</v>
      </c>
      <c r="C25" s="8">
        <v>-600</v>
      </c>
      <c r="D25" s="8">
        <v>300</v>
      </c>
      <c r="E25" s="8">
        <f>AJune2012[[#This Row],[Last Month''s Balance]]+AJune2012[[#This Row],[Current Month Balance]]</f>
        <v>-300</v>
      </c>
      <c r="F25" s="8">
        <v>0</v>
      </c>
      <c r="G25" s="8">
        <v>0</v>
      </c>
      <c r="H25" s="8">
        <f>AJune2012[[#This Row],[Total Balance]]-AJune2012[[#This Row],[Received Maint. Charge]]+AJune2012[[#This Row],[Penalty]]</f>
        <v>-300</v>
      </c>
      <c r="K25" s="9"/>
    </row>
    <row r="26" spans="1:11" x14ac:dyDescent="0.25">
      <c r="A26" s="6">
        <v>33</v>
      </c>
      <c r="B26" t="s">
        <v>24</v>
      </c>
      <c r="C26" s="8">
        <v>3290</v>
      </c>
      <c r="D26" s="8">
        <v>300</v>
      </c>
      <c r="E26" s="8">
        <f>AJune2012[[#This Row],[Last Month''s Balance]]+AJune2012[[#This Row],[Current Month Balance]]</f>
        <v>3590</v>
      </c>
      <c r="F26" s="8">
        <v>10</v>
      </c>
      <c r="G26" s="8">
        <v>0</v>
      </c>
      <c r="H26" s="8">
        <f>AJune2012[[#This Row],[Total Balance]]-AJune2012[[#This Row],[Received Maint. Charge]]+AJune2012[[#This Row],[Penalty]]</f>
        <v>3600</v>
      </c>
      <c r="K26" s="9"/>
    </row>
    <row r="27" spans="1:11" x14ac:dyDescent="0.25">
      <c r="A27" s="6">
        <v>34</v>
      </c>
      <c r="B27" t="s">
        <v>25</v>
      </c>
      <c r="C27" s="8">
        <v>1170</v>
      </c>
      <c r="D27" s="8">
        <v>300</v>
      </c>
      <c r="E27" s="8">
        <f>AJune2012[[#This Row],[Last Month''s Balance]]+AJune2012[[#This Row],[Current Month Balance]]</f>
        <v>1470</v>
      </c>
      <c r="F27" s="8">
        <v>10</v>
      </c>
      <c r="G27" s="8">
        <v>0</v>
      </c>
      <c r="H27" s="8">
        <f>AJune2012[[#This Row],[Total Balance]]-AJune2012[[#This Row],[Received Maint. Charge]]+AJune2012[[#This Row],[Penalty]]</f>
        <v>1480</v>
      </c>
      <c r="K27" s="9"/>
    </row>
    <row r="28" spans="1:11" x14ac:dyDescent="0.25">
      <c r="A28" t="s">
        <v>30</v>
      </c>
      <c r="B28">
        <f>SUBTOTAL(103,AJune2012[Name of Flat Holder])</f>
        <v>18</v>
      </c>
      <c r="C28" s="8">
        <f>SUBTOTAL(109,AJune2012[Last Month''s Balance])</f>
        <v>17330</v>
      </c>
      <c r="D28" s="8">
        <f>SUBTOTAL(109,AJune2012[Current Month Balance])</f>
        <v>4300</v>
      </c>
      <c r="E28" s="8">
        <f>SUBTOTAL(109,AJune2012[Total Balance])</f>
        <v>21630</v>
      </c>
      <c r="F28" s="8">
        <f>SUBTOTAL(109,AJune2012[Penalty])</f>
        <v>30</v>
      </c>
      <c r="G28" s="8">
        <f>SUBTOTAL(109,AJune2012[Received Maint. Charge])</f>
        <v>4500</v>
      </c>
      <c r="H28" s="8">
        <f>SUBTOTAL(109,AJune2012[Remaining Balance])</f>
        <v>17160</v>
      </c>
    </row>
    <row r="30" spans="1:11" ht="15" customHeight="1" x14ac:dyDescent="0.25">
      <c r="A30" s="11" t="s">
        <v>52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</sheetData>
  <mergeCells count="5">
    <mergeCell ref="A30:K31"/>
    <mergeCell ref="B7:J7"/>
    <mergeCell ref="B5:J5"/>
    <mergeCell ref="B2:J2"/>
    <mergeCell ref="B3:J3"/>
  </mergeCells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0"/>
  <sheetViews>
    <sheetView tabSelected="1" topLeftCell="A11" workbookViewId="0">
      <selection activeCell="H4" sqref="H4:H40"/>
    </sheetView>
  </sheetViews>
  <sheetFormatPr defaultRowHeight="15" x14ac:dyDescent="0.25"/>
  <cols>
    <col min="3" max="3" width="10" customWidth="1"/>
    <col min="4" max="4" width="21.42578125" bestFit="1" customWidth="1"/>
    <col min="8" max="8" width="44.140625" bestFit="1" customWidth="1"/>
  </cols>
  <sheetData>
    <row r="4" spans="3:8" ht="30.75" thickBot="1" x14ac:dyDescent="0.3">
      <c r="C4" s="15" t="s">
        <v>27</v>
      </c>
      <c r="D4" s="18" t="s">
        <v>0</v>
      </c>
      <c r="H4" s="23" t="s">
        <v>56</v>
      </c>
    </row>
    <row r="5" spans="3:8" ht="15.75" thickTop="1" x14ac:dyDescent="0.25">
      <c r="C5" s="16">
        <v>1</v>
      </c>
      <c r="D5" s="19" t="s">
        <v>8</v>
      </c>
      <c r="H5" s="24" t="s">
        <v>57</v>
      </c>
    </row>
    <row r="6" spans="3:8" x14ac:dyDescent="0.25">
      <c r="C6" s="17">
        <v>2</v>
      </c>
      <c r="D6" s="20" t="s">
        <v>9</v>
      </c>
      <c r="H6" s="25" t="s">
        <v>58</v>
      </c>
    </row>
    <row r="7" spans="3:8" x14ac:dyDescent="0.25">
      <c r="C7" s="16">
        <v>7</v>
      </c>
      <c r="D7" s="19" t="s">
        <v>10</v>
      </c>
      <c r="H7" s="24" t="s">
        <v>59</v>
      </c>
    </row>
    <row r="8" spans="3:8" x14ac:dyDescent="0.25">
      <c r="C8" s="17">
        <v>8</v>
      </c>
      <c r="D8" s="20" t="s">
        <v>11</v>
      </c>
      <c r="H8" s="25" t="s">
        <v>60</v>
      </c>
    </row>
    <row r="9" spans="3:8" x14ac:dyDescent="0.25">
      <c r="C9" s="16">
        <v>9</v>
      </c>
      <c r="D9" s="19" t="s">
        <v>12</v>
      </c>
      <c r="H9" s="24" t="s">
        <v>61</v>
      </c>
    </row>
    <row r="10" spans="3:8" x14ac:dyDescent="0.25">
      <c r="C10" s="17">
        <v>10</v>
      </c>
      <c r="D10" s="20" t="s">
        <v>13</v>
      </c>
      <c r="H10" s="25" t="s">
        <v>62</v>
      </c>
    </row>
    <row r="11" spans="3:8" x14ac:dyDescent="0.25">
      <c r="C11" s="16">
        <v>15</v>
      </c>
      <c r="D11" s="19" t="s">
        <v>14</v>
      </c>
      <c r="H11" s="24" t="s">
        <v>63</v>
      </c>
    </row>
    <row r="12" spans="3:8" x14ac:dyDescent="0.25">
      <c r="C12" s="17">
        <v>16</v>
      </c>
      <c r="D12" s="20" t="s">
        <v>15</v>
      </c>
      <c r="H12" s="25" t="s">
        <v>64</v>
      </c>
    </row>
    <row r="13" spans="3:8" x14ac:dyDescent="0.25">
      <c r="C13" s="16">
        <v>17</v>
      </c>
      <c r="D13" s="19" t="s">
        <v>16</v>
      </c>
      <c r="H13" s="24" t="s">
        <v>65</v>
      </c>
    </row>
    <row r="14" spans="3:8" x14ac:dyDescent="0.25">
      <c r="C14" s="17">
        <v>18</v>
      </c>
      <c r="D14" s="20" t="s">
        <v>17</v>
      </c>
      <c r="H14" s="25" t="s">
        <v>66</v>
      </c>
    </row>
    <row r="15" spans="3:8" x14ac:dyDescent="0.25">
      <c r="C15" s="16">
        <v>23</v>
      </c>
      <c r="D15" s="19" t="s">
        <v>18</v>
      </c>
      <c r="H15" s="24" t="s">
        <v>67</v>
      </c>
    </row>
    <row r="16" spans="3:8" x14ac:dyDescent="0.25">
      <c r="C16" s="17">
        <v>24</v>
      </c>
      <c r="D16" s="20" t="s">
        <v>19</v>
      </c>
      <c r="H16" s="25" t="s">
        <v>68</v>
      </c>
    </row>
    <row r="17" spans="3:8" x14ac:dyDescent="0.25">
      <c r="C17" s="16">
        <v>25</v>
      </c>
      <c r="D17" s="19" t="s">
        <v>20</v>
      </c>
      <c r="H17" s="24" t="s">
        <v>69</v>
      </c>
    </row>
    <row r="18" spans="3:8" x14ac:dyDescent="0.25">
      <c r="C18" s="17">
        <v>26</v>
      </c>
      <c r="D18" s="20" t="s">
        <v>21</v>
      </c>
      <c r="H18" s="25" t="s">
        <v>70</v>
      </c>
    </row>
    <row r="19" spans="3:8" x14ac:dyDescent="0.25">
      <c r="C19" s="16">
        <v>31</v>
      </c>
      <c r="D19" s="19" t="s">
        <v>22</v>
      </c>
      <c r="H19" s="24" t="s">
        <v>71</v>
      </c>
    </row>
    <row r="20" spans="3:8" x14ac:dyDescent="0.25">
      <c r="C20" s="17">
        <v>32</v>
      </c>
      <c r="D20" s="20" t="s">
        <v>23</v>
      </c>
      <c r="H20" s="25" t="s">
        <v>72</v>
      </c>
    </row>
    <row r="21" spans="3:8" x14ac:dyDescent="0.25">
      <c r="C21" s="16">
        <v>33</v>
      </c>
      <c r="D21" s="19" t="s">
        <v>24</v>
      </c>
      <c r="H21" s="24" t="s">
        <v>73</v>
      </c>
    </row>
    <row r="22" spans="3:8" x14ac:dyDescent="0.25">
      <c r="C22" s="17">
        <v>34</v>
      </c>
      <c r="D22" s="20" t="s">
        <v>25</v>
      </c>
      <c r="H22" s="25" t="s">
        <v>74</v>
      </c>
    </row>
    <row r="23" spans="3:8" x14ac:dyDescent="0.25">
      <c r="C23" s="16">
        <v>3</v>
      </c>
      <c r="D23" s="19" t="s">
        <v>9</v>
      </c>
      <c r="H23" s="24" t="s">
        <v>75</v>
      </c>
    </row>
    <row r="24" spans="3:8" x14ac:dyDescent="0.25">
      <c r="C24" s="17">
        <v>4</v>
      </c>
      <c r="D24" s="20" t="s">
        <v>50</v>
      </c>
      <c r="H24" s="25" t="s">
        <v>76</v>
      </c>
    </row>
    <row r="25" spans="3:8" x14ac:dyDescent="0.25">
      <c r="C25" s="16">
        <v>5</v>
      </c>
      <c r="D25" s="19" t="s">
        <v>49</v>
      </c>
      <c r="H25" s="24" t="s">
        <v>77</v>
      </c>
    </row>
    <row r="26" spans="3:8" x14ac:dyDescent="0.25">
      <c r="C26" s="17">
        <v>6</v>
      </c>
      <c r="D26" s="20" t="s">
        <v>48</v>
      </c>
      <c r="H26" s="25" t="s">
        <v>78</v>
      </c>
    </row>
    <row r="27" spans="3:8" x14ac:dyDescent="0.25">
      <c r="C27" s="16">
        <v>11</v>
      </c>
      <c r="D27" s="19" t="s">
        <v>9</v>
      </c>
      <c r="H27" s="24" t="s">
        <v>79</v>
      </c>
    </row>
    <row r="28" spans="3:8" x14ac:dyDescent="0.25">
      <c r="C28" s="17">
        <v>12</v>
      </c>
      <c r="D28" s="20" t="s">
        <v>47</v>
      </c>
      <c r="H28" s="25" t="s">
        <v>80</v>
      </c>
    </row>
    <row r="29" spans="3:8" x14ac:dyDescent="0.25">
      <c r="C29" s="16">
        <v>13</v>
      </c>
      <c r="D29" s="19" t="s">
        <v>46</v>
      </c>
      <c r="H29" s="24" t="s">
        <v>81</v>
      </c>
    </row>
    <row r="30" spans="3:8" x14ac:dyDescent="0.25">
      <c r="C30" s="17">
        <v>14</v>
      </c>
      <c r="D30" s="20" t="s">
        <v>45</v>
      </c>
      <c r="H30" s="25" t="s">
        <v>82</v>
      </c>
    </row>
    <row r="31" spans="3:8" x14ac:dyDescent="0.25">
      <c r="C31" s="16">
        <v>19</v>
      </c>
      <c r="D31" s="19" t="s">
        <v>44</v>
      </c>
      <c r="H31" s="24" t="s">
        <v>83</v>
      </c>
    </row>
    <row r="32" spans="3:8" x14ac:dyDescent="0.25">
      <c r="C32" s="17">
        <v>20</v>
      </c>
      <c r="D32" s="20" t="s">
        <v>43</v>
      </c>
      <c r="H32" s="25" t="s">
        <v>84</v>
      </c>
    </row>
    <row r="33" spans="3:8" x14ac:dyDescent="0.25">
      <c r="C33" s="16">
        <v>21</v>
      </c>
      <c r="D33" s="19" t="s">
        <v>42</v>
      </c>
      <c r="H33" s="24" t="s">
        <v>85</v>
      </c>
    </row>
    <row r="34" spans="3:8" x14ac:dyDescent="0.25">
      <c r="C34" s="17">
        <v>22</v>
      </c>
      <c r="D34" s="20" t="s">
        <v>41</v>
      </c>
      <c r="H34" s="25" t="s">
        <v>86</v>
      </c>
    </row>
    <row r="35" spans="3:8" x14ac:dyDescent="0.25">
      <c r="C35" s="16">
        <v>27</v>
      </c>
      <c r="D35" s="19" t="s">
        <v>40</v>
      </c>
      <c r="H35" s="24" t="s">
        <v>87</v>
      </c>
    </row>
    <row r="36" spans="3:8" x14ac:dyDescent="0.25">
      <c r="C36" s="17" t="s">
        <v>31</v>
      </c>
      <c r="D36" s="20" t="s">
        <v>39</v>
      </c>
      <c r="H36" s="25" t="s">
        <v>88</v>
      </c>
    </row>
    <row r="37" spans="3:8" x14ac:dyDescent="0.25">
      <c r="C37" s="16" t="s">
        <v>32</v>
      </c>
      <c r="D37" s="19" t="s">
        <v>38</v>
      </c>
      <c r="H37" s="24" t="s">
        <v>89</v>
      </c>
    </row>
    <row r="38" spans="3:8" x14ac:dyDescent="0.25">
      <c r="C38" s="17" t="s">
        <v>33</v>
      </c>
      <c r="D38" s="20" t="s">
        <v>37</v>
      </c>
      <c r="H38" s="25" t="s">
        <v>90</v>
      </c>
    </row>
    <row r="39" spans="3:8" x14ac:dyDescent="0.25">
      <c r="C39" s="16" t="s">
        <v>34</v>
      </c>
      <c r="D39" s="19" t="s">
        <v>36</v>
      </c>
      <c r="H39" s="24" t="s">
        <v>91</v>
      </c>
    </row>
    <row r="40" spans="3:8" x14ac:dyDescent="0.25">
      <c r="C40" s="21">
        <v>30</v>
      </c>
      <c r="D40" s="22" t="s">
        <v>35</v>
      </c>
      <c r="H40" s="26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6" workbookViewId="0">
      <selection activeCell="A10" sqref="A10:B27"/>
    </sheetView>
  </sheetViews>
  <sheetFormatPr defaultRowHeight="15" x14ac:dyDescent="0.25"/>
  <cols>
    <col min="1" max="1" width="7.140625" customWidth="1"/>
    <col min="2" max="2" width="20.85546875" customWidth="1"/>
    <col min="3" max="3" width="9.42578125" customWidth="1"/>
    <col min="4" max="4" width="9.85546875" customWidth="1"/>
    <col min="5" max="5" width="10.28515625" customWidth="1"/>
    <col min="6" max="6" width="8" customWidth="1"/>
    <col min="7" max="7" width="9.42578125" customWidth="1"/>
    <col min="8" max="8" width="10.85546875" customWidth="1"/>
    <col min="9" max="10" width="11" customWidth="1"/>
    <col min="11" max="11" width="13.42578125" customWidth="1"/>
  </cols>
  <sheetData>
    <row r="2" spans="1:11" ht="15" customHeight="1" x14ac:dyDescent="0.25">
      <c r="B2" s="13" t="s">
        <v>29</v>
      </c>
      <c r="C2" s="13"/>
      <c r="D2" s="13"/>
      <c r="E2" s="13"/>
      <c r="F2" s="13"/>
      <c r="G2" s="13"/>
      <c r="H2" s="13"/>
      <c r="I2" s="13"/>
      <c r="J2" s="13"/>
    </row>
    <row r="3" spans="1:11" x14ac:dyDescent="0.25">
      <c r="B3" s="14" t="s">
        <v>28</v>
      </c>
      <c r="C3" s="14"/>
      <c r="D3" s="14"/>
      <c r="E3" s="14"/>
      <c r="F3" s="14"/>
      <c r="G3" s="14"/>
      <c r="H3" s="14"/>
      <c r="I3" s="14"/>
      <c r="J3" s="14"/>
    </row>
    <row r="4" spans="1:11" x14ac:dyDescent="0.25">
      <c r="C4" s="2"/>
      <c r="D4" s="2"/>
      <c r="E4" s="2"/>
      <c r="F4" s="2"/>
      <c r="G4" s="2"/>
      <c r="H4" s="3"/>
      <c r="I4" s="2"/>
      <c r="J4" s="2"/>
    </row>
    <row r="5" spans="1:11" x14ac:dyDescent="0.25">
      <c r="B5" s="12" t="s">
        <v>53</v>
      </c>
      <c r="C5" s="12"/>
      <c r="D5" s="12"/>
      <c r="E5" s="12"/>
      <c r="F5" s="12"/>
      <c r="G5" s="12"/>
      <c r="H5" s="12"/>
      <c r="I5" s="12"/>
      <c r="J5" s="12"/>
    </row>
    <row r="7" spans="1:11" x14ac:dyDescent="0.25">
      <c r="B7" s="12" t="s">
        <v>55</v>
      </c>
      <c r="C7" s="12"/>
      <c r="D7" s="12"/>
      <c r="E7" s="12"/>
      <c r="F7" s="12"/>
      <c r="G7" s="12"/>
      <c r="H7" s="12"/>
      <c r="I7" s="12"/>
      <c r="J7" s="12"/>
    </row>
    <row r="9" spans="1:11" s="1" customFormat="1" ht="45" x14ac:dyDescent="0.25">
      <c r="A9" s="4" t="s">
        <v>27</v>
      </c>
      <c r="B9" s="4" t="s">
        <v>0</v>
      </c>
      <c r="C9" s="4" t="s">
        <v>1</v>
      </c>
      <c r="D9" s="4" t="s">
        <v>2</v>
      </c>
      <c r="E9" s="4" t="s">
        <v>26</v>
      </c>
      <c r="F9" s="4" t="s">
        <v>3</v>
      </c>
      <c r="G9" s="5" t="s">
        <v>7</v>
      </c>
      <c r="H9" s="5" t="s">
        <v>51</v>
      </c>
      <c r="I9" s="5" t="s">
        <v>4</v>
      </c>
      <c r="J9" s="5" t="s">
        <v>5</v>
      </c>
      <c r="K9" s="4" t="s">
        <v>6</v>
      </c>
    </row>
    <row r="10" spans="1:11" x14ac:dyDescent="0.25">
      <c r="A10" s="6">
        <v>3</v>
      </c>
      <c r="B10" t="s">
        <v>9</v>
      </c>
      <c r="C10" s="7">
        <v>290</v>
      </c>
      <c r="D10" s="7">
        <v>200</v>
      </c>
      <c r="E10" s="7">
        <f>BJune2012[[#This Row],[Current Month Balance]]+BJune2012[[#This Row],[Last Month''s Balance]]</f>
        <v>490</v>
      </c>
      <c r="F10" s="7">
        <v>0</v>
      </c>
      <c r="G10" s="7">
        <v>200</v>
      </c>
      <c r="H10" s="7">
        <f>BJune2012[[#This Row],[Total Balance]]+BJune2012[[#This Row],[Penalty]]-BJune2012[[#This Row],[Received Maint. Charge]]</f>
        <v>290</v>
      </c>
      <c r="I10" s="10">
        <v>41086</v>
      </c>
      <c r="K10" s="9">
        <v>2932</v>
      </c>
    </row>
    <row r="11" spans="1:11" x14ac:dyDescent="0.25">
      <c r="A11" s="6">
        <v>4</v>
      </c>
      <c r="B11" t="s">
        <v>50</v>
      </c>
      <c r="C11" s="7">
        <v>620</v>
      </c>
      <c r="D11" s="7">
        <v>300</v>
      </c>
      <c r="E11" s="7">
        <f>BJune2012[[#This Row],[Current Month Balance]]+BJune2012[[#This Row],[Last Month''s Balance]]</f>
        <v>920</v>
      </c>
      <c r="F11" s="7">
        <v>10</v>
      </c>
      <c r="G11" s="7">
        <v>0</v>
      </c>
      <c r="H11" s="7">
        <f>BJune2012[[#This Row],[Total Balance]]+BJune2012[[#This Row],[Penalty]]-BJune2012[[#This Row],[Received Maint. Charge]]</f>
        <v>930</v>
      </c>
      <c r="K11" s="9"/>
    </row>
    <row r="12" spans="1:11" x14ac:dyDescent="0.25">
      <c r="A12" s="6">
        <v>5</v>
      </c>
      <c r="B12" t="s">
        <v>49</v>
      </c>
      <c r="C12" s="7">
        <v>40</v>
      </c>
      <c r="D12" s="7">
        <v>200</v>
      </c>
      <c r="E12" s="7">
        <f>BJune2012[[#This Row],[Current Month Balance]]+BJune2012[[#This Row],[Last Month''s Balance]]</f>
        <v>240</v>
      </c>
      <c r="F12" s="7">
        <v>0</v>
      </c>
      <c r="G12" s="7">
        <v>200</v>
      </c>
      <c r="H12" s="7">
        <f>BJune2012[[#This Row],[Total Balance]]+BJune2012[[#This Row],[Penalty]]-BJune2012[[#This Row],[Received Maint. Charge]]</f>
        <v>40</v>
      </c>
      <c r="I12" s="10">
        <v>41086</v>
      </c>
      <c r="K12" s="9">
        <v>2933</v>
      </c>
    </row>
    <row r="13" spans="1:11" x14ac:dyDescent="0.25">
      <c r="A13" s="6">
        <v>6</v>
      </c>
      <c r="B13" t="s">
        <v>48</v>
      </c>
      <c r="C13" s="7">
        <v>0</v>
      </c>
      <c r="D13" s="7">
        <v>300</v>
      </c>
      <c r="E13" s="7">
        <f>BJune2012[[#This Row],[Current Month Balance]]+BJune2012[[#This Row],[Last Month''s Balance]]</f>
        <v>300</v>
      </c>
      <c r="F13" s="7">
        <v>0</v>
      </c>
      <c r="G13" s="7">
        <v>300</v>
      </c>
      <c r="H13" s="7">
        <f>BJune2012[[#This Row],[Total Balance]]+BJune2012[[#This Row],[Penalty]]-BJune2012[[#This Row],[Received Maint. Charge]]</f>
        <v>0</v>
      </c>
      <c r="I13" s="10">
        <v>41088</v>
      </c>
      <c r="K13" s="9">
        <v>2934</v>
      </c>
    </row>
    <row r="14" spans="1:11" x14ac:dyDescent="0.25">
      <c r="A14" s="6">
        <v>11</v>
      </c>
      <c r="B14" t="s">
        <v>9</v>
      </c>
      <c r="C14" s="7">
        <v>0</v>
      </c>
      <c r="D14" s="7">
        <v>200</v>
      </c>
      <c r="E14" s="7">
        <f>BJune2012[[#This Row],[Current Month Balance]]+BJune2012[[#This Row],[Last Month''s Balance]]</f>
        <v>200</v>
      </c>
      <c r="F14" s="7">
        <v>0</v>
      </c>
      <c r="G14" s="7">
        <v>200</v>
      </c>
      <c r="H14" s="7">
        <f>BJune2012[[#This Row],[Total Balance]]+BJune2012[[#This Row],[Penalty]]-BJune2012[[#This Row],[Received Maint. Charge]]</f>
        <v>0</v>
      </c>
      <c r="I14" s="10">
        <v>41086</v>
      </c>
      <c r="K14" s="9">
        <v>2935</v>
      </c>
    </row>
    <row r="15" spans="1:11" x14ac:dyDescent="0.25">
      <c r="A15" s="6">
        <v>12</v>
      </c>
      <c r="B15" t="s">
        <v>47</v>
      </c>
      <c r="C15" s="7">
        <v>2130</v>
      </c>
      <c r="D15" s="7">
        <v>300</v>
      </c>
      <c r="E15" s="7">
        <f>BJune2012[[#This Row],[Current Month Balance]]+BJune2012[[#This Row],[Last Month''s Balance]]</f>
        <v>2430</v>
      </c>
      <c r="F15" s="7">
        <v>0</v>
      </c>
      <c r="G15" s="7">
        <v>300</v>
      </c>
      <c r="H15" s="7">
        <f>BJune2012[[#This Row],[Total Balance]]+BJune2012[[#This Row],[Penalty]]-BJune2012[[#This Row],[Received Maint. Charge]]</f>
        <v>2130</v>
      </c>
      <c r="I15" s="10">
        <v>41086</v>
      </c>
      <c r="K15" s="9">
        <v>2936</v>
      </c>
    </row>
    <row r="16" spans="1:11" x14ac:dyDescent="0.25">
      <c r="A16" s="6">
        <v>13</v>
      </c>
      <c r="B16" t="s">
        <v>46</v>
      </c>
      <c r="C16" s="7">
        <v>2170</v>
      </c>
      <c r="D16" s="7">
        <v>300</v>
      </c>
      <c r="E16" s="7">
        <f>BJune2012[[#This Row],[Current Month Balance]]+BJune2012[[#This Row],[Last Month''s Balance]]</f>
        <v>2470</v>
      </c>
      <c r="F16" s="7">
        <v>10</v>
      </c>
      <c r="G16" s="7">
        <v>0</v>
      </c>
      <c r="H16" s="7">
        <f>BJune2012[[#This Row],[Total Balance]]+BJune2012[[#This Row],[Penalty]]-BJune2012[[#This Row],[Received Maint. Charge]]</f>
        <v>2480</v>
      </c>
      <c r="K16" s="9"/>
    </row>
    <row r="17" spans="1:11" x14ac:dyDescent="0.25">
      <c r="A17" s="6">
        <v>14</v>
      </c>
      <c r="B17" t="s">
        <v>45</v>
      </c>
      <c r="C17" s="7">
        <v>0</v>
      </c>
      <c r="D17" s="7">
        <v>200</v>
      </c>
      <c r="E17" s="7">
        <f>BJune2012[[#This Row],[Current Month Balance]]+BJune2012[[#This Row],[Last Month''s Balance]]</f>
        <v>200</v>
      </c>
      <c r="F17" s="7">
        <v>0</v>
      </c>
      <c r="G17" s="7">
        <v>200</v>
      </c>
      <c r="H17" s="7">
        <f>BJune2012[[#This Row],[Total Balance]]+BJune2012[[#This Row],[Penalty]]-BJune2012[[#This Row],[Received Maint. Charge]]</f>
        <v>0</v>
      </c>
      <c r="I17" s="10">
        <v>41086</v>
      </c>
      <c r="K17" s="9">
        <v>2937</v>
      </c>
    </row>
    <row r="18" spans="1:11" x14ac:dyDescent="0.25">
      <c r="A18" s="6">
        <v>19</v>
      </c>
      <c r="B18" t="s">
        <v>44</v>
      </c>
      <c r="C18" s="7">
        <v>30</v>
      </c>
      <c r="D18" s="7">
        <v>300</v>
      </c>
      <c r="E18" s="7">
        <f>BJune2012[[#This Row],[Current Month Balance]]+BJune2012[[#This Row],[Last Month''s Balance]]</f>
        <v>330</v>
      </c>
      <c r="F18" s="7">
        <v>0</v>
      </c>
      <c r="G18" s="7">
        <v>300</v>
      </c>
      <c r="H18" s="7">
        <f>BJune2012[[#This Row],[Total Balance]]+BJune2012[[#This Row],[Penalty]]-BJune2012[[#This Row],[Received Maint. Charge]]</f>
        <v>30</v>
      </c>
      <c r="I18" s="10">
        <v>41088</v>
      </c>
      <c r="K18" s="9">
        <v>2938</v>
      </c>
    </row>
    <row r="19" spans="1:11" x14ac:dyDescent="0.25">
      <c r="A19" s="6">
        <v>20</v>
      </c>
      <c r="B19" t="s">
        <v>43</v>
      </c>
      <c r="C19" s="7">
        <v>80</v>
      </c>
      <c r="D19" s="7">
        <v>200</v>
      </c>
      <c r="E19" s="7">
        <f>BJune2012[[#This Row],[Current Month Balance]]+BJune2012[[#This Row],[Last Month''s Balance]]</f>
        <v>280</v>
      </c>
      <c r="F19" s="7">
        <v>0</v>
      </c>
      <c r="G19" s="7">
        <v>200</v>
      </c>
      <c r="H19" s="7">
        <f>BJune2012[[#This Row],[Total Balance]]+BJune2012[[#This Row],[Penalty]]-BJune2012[[#This Row],[Received Maint. Charge]]</f>
        <v>80</v>
      </c>
      <c r="I19" s="10">
        <v>41070</v>
      </c>
      <c r="K19" s="9">
        <v>2939</v>
      </c>
    </row>
    <row r="20" spans="1:11" x14ac:dyDescent="0.25">
      <c r="A20" s="6">
        <v>21</v>
      </c>
      <c r="B20" t="s">
        <v>42</v>
      </c>
      <c r="C20" s="7">
        <v>40</v>
      </c>
      <c r="D20" s="7">
        <v>200</v>
      </c>
      <c r="E20" s="7">
        <f>BJune2012[[#This Row],[Current Month Balance]]+BJune2012[[#This Row],[Last Month''s Balance]]</f>
        <v>240</v>
      </c>
      <c r="F20" s="7">
        <v>0</v>
      </c>
      <c r="G20" s="7">
        <v>200</v>
      </c>
      <c r="H20" s="7">
        <f>BJune2012[[#This Row],[Total Balance]]+BJune2012[[#This Row],[Penalty]]-BJune2012[[#This Row],[Received Maint. Charge]]</f>
        <v>40</v>
      </c>
      <c r="I20" s="10">
        <v>41086</v>
      </c>
      <c r="K20" s="9">
        <v>2940</v>
      </c>
    </row>
    <row r="21" spans="1:11" x14ac:dyDescent="0.25">
      <c r="A21" s="6">
        <v>22</v>
      </c>
      <c r="B21" t="s">
        <v>41</v>
      </c>
      <c r="C21" s="7">
        <v>0</v>
      </c>
      <c r="D21" s="7">
        <v>300</v>
      </c>
      <c r="E21" s="7">
        <f>BJune2012[[#This Row],[Current Month Balance]]+BJune2012[[#This Row],[Last Month''s Balance]]</f>
        <v>300</v>
      </c>
      <c r="F21" s="7">
        <v>0</v>
      </c>
      <c r="G21" s="7">
        <v>300</v>
      </c>
      <c r="H21" s="7">
        <f>BJune2012[[#This Row],[Total Balance]]+BJune2012[[#This Row],[Penalty]]-BJune2012[[#This Row],[Received Maint. Charge]]</f>
        <v>0</v>
      </c>
      <c r="I21" s="10">
        <v>41086</v>
      </c>
      <c r="K21" s="9">
        <v>2941</v>
      </c>
    </row>
    <row r="22" spans="1:11" x14ac:dyDescent="0.25">
      <c r="A22" s="6">
        <v>27</v>
      </c>
      <c r="B22" t="s">
        <v>40</v>
      </c>
      <c r="C22" s="7">
        <v>0</v>
      </c>
      <c r="D22" s="7">
        <v>300</v>
      </c>
      <c r="E22" s="7">
        <f>BJune2012[[#This Row],[Current Month Balance]]+BJune2012[[#This Row],[Last Month''s Balance]]</f>
        <v>300</v>
      </c>
      <c r="F22" s="7">
        <v>0</v>
      </c>
      <c r="G22" s="7">
        <v>300</v>
      </c>
      <c r="H22" s="7">
        <f>BJune2012[[#This Row],[Total Balance]]+BJune2012[[#This Row],[Penalty]]-BJune2012[[#This Row],[Received Maint. Charge]]</f>
        <v>0</v>
      </c>
      <c r="I22" s="10">
        <v>41086</v>
      </c>
      <c r="K22" s="9">
        <v>2942</v>
      </c>
    </row>
    <row r="23" spans="1:11" x14ac:dyDescent="0.25">
      <c r="A23" s="6" t="s">
        <v>31</v>
      </c>
      <c r="B23" t="s">
        <v>39</v>
      </c>
      <c r="C23" s="7">
        <v>2850</v>
      </c>
      <c r="D23" s="7">
        <v>200</v>
      </c>
      <c r="E23" s="7">
        <f>BJune2012[[#This Row],[Current Month Balance]]+BJune2012[[#This Row],[Last Month''s Balance]]</f>
        <v>3050</v>
      </c>
      <c r="F23" s="7">
        <v>0</v>
      </c>
      <c r="G23" s="7">
        <v>200</v>
      </c>
      <c r="H23" s="7">
        <f>BJune2012[[#This Row],[Total Balance]]+BJune2012[[#This Row],[Penalty]]-BJune2012[[#This Row],[Received Maint. Charge]]</f>
        <v>2850</v>
      </c>
      <c r="I23" s="10">
        <v>41070</v>
      </c>
      <c r="K23" s="9">
        <v>2943</v>
      </c>
    </row>
    <row r="24" spans="1:11" x14ac:dyDescent="0.25">
      <c r="A24" s="6" t="s">
        <v>32</v>
      </c>
      <c r="B24" t="s">
        <v>38</v>
      </c>
      <c r="C24" s="7">
        <v>0</v>
      </c>
      <c r="D24" s="7">
        <v>200</v>
      </c>
      <c r="E24" s="7">
        <f>BJune2012[[#This Row],[Current Month Balance]]+BJune2012[[#This Row],[Last Month''s Balance]]</f>
        <v>200</v>
      </c>
      <c r="F24" s="7">
        <v>0</v>
      </c>
      <c r="G24" s="7">
        <v>200</v>
      </c>
      <c r="H24" s="7">
        <f>BJune2012[[#This Row],[Total Balance]]+BJune2012[[#This Row],[Penalty]]-BJune2012[[#This Row],[Received Maint. Charge]]</f>
        <v>0</v>
      </c>
      <c r="I24" s="10">
        <v>41086</v>
      </c>
      <c r="K24" s="9">
        <v>2944</v>
      </c>
    </row>
    <row r="25" spans="1:11" x14ac:dyDescent="0.25">
      <c r="A25" s="6" t="s">
        <v>33</v>
      </c>
      <c r="B25" t="s">
        <v>37</v>
      </c>
      <c r="C25" s="7">
        <v>330</v>
      </c>
      <c r="D25" s="7">
        <v>200</v>
      </c>
      <c r="E25" s="7">
        <f>BJune2012[[#This Row],[Current Month Balance]]+BJune2012[[#This Row],[Last Month''s Balance]]</f>
        <v>530</v>
      </c>
      <c r="F25" s="7">
        <v>0</v>
      </c>
      <c r="G25" s="7">
        <v>200</v>
      </c>
      <c r="H25" s="7">
        <f>BJune2012[[#This Row],[Total Balance]]+BJune2012[[#This Row],[Penalty]]-BJune2012[[#This Row],[Received Maint. Charge]]</f>
        <v>330</v>
      </c>
      <c r="I25" s="10">
        <v>41088</v>
      </c>
      <c r="K25" s="9">
        <v>2945</v>
      </c>
    </row>
    <row r="26" spans="1:11" x14ac:dyDescent="0.25">
      <c r="A26" s="6" t="s">
        <v>34</v>
      </c>
      <c r="B26" t="s">
        <v>36</v>
      </c>
      <c r="C26" s="7">
        <v>0</v>
      </c>
      <c r="D26" s="7">
        <v>200</v>
      </c>
      <c r="E26" s="7">
        <f>BJune2012[[#This Row],[Current Month Balance]]+BJune2012[[#This Row],[Last Month''s Balance]]</f>
        <v>200</v>
      </c>
      <c r="F26" s="7">
        <v>0</v>
      </c>
      <c r="G26" s="7">
        <v>200</v>
      </c>
      <c r="H26" s="7">
        <f>BJune2012[[#This Row],[Total Balance]]+BJune2012[[#This Row],[Penalty]]-BJune2012[[#This Row],[Received Maint. Charge]]</f>
        <v>0</v>
      </c>
      <c r="I26" s="10">
        <v>41086</v>
      </c>
      <c r="K26" s="9">
        <v>2946</v>
      </c>
    </row>
    <row r="27" spans="1:11" x14ac:dyDescent="0.25">
      <c r="A27" s="6">
        <v>30</v>
      </c>
      <c r="B27" t="s">
        <v>35</v>
      </c>
      <c r="C27" s="7">
        <v>0</v>
      </c>
      <c r="D27" s="7">
        <v>200</v>
      </c>
      <c r="E27" s="7">
        <f>BJune2012[[#This Row],[Current Month Balance]]+BJune2012[[#This Row],[Last Month''s Balance]]</f>
        <v>200</v>
      </c>
      <c r="F27" s="7">
        <v>0</v>
      </c>
      <c r="G27" s="7">
        <v>200</v>
      </c>
      <c r="H27" s="7">
        <f>BJune2012[[#This Row],[Total Balance]]+BJune2012[[#This Row],[Penalty]]-BJune2012[[#This Row],[Received Maint. Charge]]</f>
        <v>0</v>
      </c>
      <c r="I27" s="10">
        <v>41086</v>
      </c>
      <c r="K27" s="9">
        <v>2947</v>
      </c>
    </row>
    <row r="28" spans="1:11" x14ac:dyDescent="0.25">
      <c r="A28" t="s">
        <v>30</v>
      </c>
      <c r="B28">
        <f>SUBTOTAL(103,BJune2012[Name of Flat Holder])</f>
        <v>18</v>
      </c>
      <c r="C28" s="7">
        <f>SUBTOTAL(109,BJune2012[Last Month''s Balance])</f>
        <v>8580</v>
      </c>
      <c r="D28" s="7">
        <f>SUBTOTAL(109,BJune2012[Current Month Balance])</f>
        <v>4300</v>
      </c>
      <c r="E28" s="7">
        <f>SUBTOTAL(109,BJune2012[Total Balance])</f>
        <v>12880</v>
      </c>
      <c r="F28" s="7">
        <f>SUBTOTAL(109,BJune2012[Penalty])</f>
        <v>20</v>
      </c>
      <c r="G28" s="7">
        <f>SUBTOTAL(109,BJune2012[Received Maint. Charge])</f>
        <v>3700</v>
      </c>
      <c r="H28" s="7">
        <f>SUBTOTAL(109,BJune2012[Remaining Balance])</f>
        <v>9200</v>
      </c>
    </row>
    <row r="30" spans="1:11" x14ac:dyDescent="0.25">
      <c r="A30" s="11" t="s">
        <v>52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</sheetData>
  <mergeCells count="5">
    <mergeCell ref="B2:J2"/>
    <mergeCell ref="B5:J5"/>
    <mergeCell ref="B7:J7"/>
    <mergeCell ref="B3:J3"/>
    <mergeCell ref="A30:K31"/>
  </mergeCells>
  <pageMargins left="0.7" right="0.7" top="0.75" bottom="0.75" header="0.3" footer="0.3"/>
  <pageSetup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A-June2012</vt:lpstr>
      <vt:lpstr>Sheet1</vt:lpstr>
      <vt:lpstr>B-June2012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Abhijeet Rathod</cp:lastModifiedBy>
  <cp:lastPrinted>2012-07-11T02:14:43Z</cp:lastPrinted>
  <dcterms:created xsi:type="dcterms:W3CDTF">2012-07-11T00:54:08Z</dcterms:created>
  <dcterms:modified xsi:type="dcterms:W3CDTF">2017-01-08T13:59:05Z</dcterms:modified>
</cp:coreProperties>
</file>