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<sst xmlns="http://schemas.openxmlformats.org/spreadsheetml/2006/main" count="157" uniqueCount="87">
  <si>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</si>
  <si>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</si>
  <si>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</si>
  <si>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</si>
  <si>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</si>
  <si>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</si>
  <si>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</si>
  <si>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</si>
  <si>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</si>
  <si>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</si>
  <si>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</si>
  <si>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</si>
  <si>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</si>
  <si>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</si>
  <si>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</si>
  <si>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</si>
  <si>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</si>
  <si>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</si>
  <si>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</si>
  <si>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</si>
  <si>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</si>
  <si>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</si>
  <si>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</si>
  <si>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</si>
  <si>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</si>
  <si>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</si>
  <si>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</si>
  <si>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</si>
  <si>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</si>
  <si>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</si>
  <si>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</si>
  <si>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</si>
  <si>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</si>
  <si>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</si>
  <si>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</si>
  <si>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</si>
  <si>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</si>
  <si>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</si>
  <si>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</si>
  <si>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</si>
  <si>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</si>
  <si>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</si>
  <si>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</si>
  <si>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</si>
  <si>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</si>
  <si>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</si>
  <si>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</si>
  <si>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</si>
  <si>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</si>
  <si>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</si>
  <si>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</si>
  <si>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</si>
  <si>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</si>
  <si>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</si>
  <si>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</si>
  <si>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</si>
  <si>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</si>
  <si>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</si>
  <si>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</si>
  <si>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</si>
  <si>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</si>
  <si>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</si>
  <si>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</si>
  <si>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</si>
  <si>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</si>
  <si>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</si>
  <si>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</si>
  <si>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</si>
  <si>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</si>
  <si>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</si>
  <si>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</si>
  <si>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</si>
  <si>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</si>
  <si>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</si>
  <si>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</si>
  <si>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</si>
  <si>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</si>
  <si>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</si>
  <si>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</si>
  <si>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</si>
  <si>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</si>
  <si>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</si>
  <si>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</si>
  <si>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Maintenance Charges for Month of July 2014.</t>
  </si>
  <si>
    <t>Till April 2015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</si>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</sst>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AWing[[#This Row],[Last Month''s Balance]]+AWing[[#This Row],[Current Month Balance]]</calculatedColumnFormula>
    </tableColumn>
    <tableColumn id="6" name="Penalty" dataDxfId="30" totalsRowDxfId="2"/>
    <tableColumn id="7" name="Received Maint. Charge" dataDxfId="29" totalsRowDxfId="1"/>
    <tableColumn id="11" name="Remaining Balance" dataDxfId="28" totalsRowDxfId="0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11"/>
    <tableColumn id="4" name="Current Month Balance" totalsRowFunction="sum" dataDxfId="21" totalsRowDxfId="10"/>
    <tableColumn id="5" name="Total Balance" totalsRowFunction="sum" dataDxfId="20" totalsRowDxfId="9">
      <calculatedColumnFormula>BWing[[#This Row],[Current Month Balance]]+BWing[[#This Row],[Last Month''s Balance]]</calculatedColumnFormula>
    </tableColumn>
    <tableColumn id="6" name="Penalty" dataDxfId="19" totalsRowDxfId="8"/>
    <tableColumn id="7" name="Received Maint. Charge" dataDxfId="18" totalsRowDxfId="7"/>
    <tableColumn id="11" name="Remaining Balance" dataDxfId="17" totalsRowDxfId="6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view="pageLayout" topLeftCell="A4" zoomScaleNormal="100" workbookViewId="0">
      <selection activeCell="M22" sqref="M22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85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41834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41837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41837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41834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41834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41834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-1800</v>
      </c>
      <c r="D15" s="8">
        <v>200</v>
      </c>
      <c r="E15" s="8">
        <f>AWing[[#This Row],[Last Month''s Balance]]+AWing[[#This Row],[Current Month Balance]]</f>
        <v>-1600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-1600</v>
      </c>
      <c r="I15" s="19">
        <v>41821</v>
      </c>
      <c r="J15" s="22"/>
      <c r="L15" t="s">
        <v>78</v>
      </c>
      <c r="M15" t="s">
        <v>86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>
        <v>41839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41834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41839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41834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630</v>
      </c>
      <c r="D20" s="8">
        <v>200</v>
      </c>
      <c r="E20" s="8">
        <f>AWing[[#This Row],[Last Month''s Balance]]+AWing[[#This Row],[Current Month Balance]]</f>
        <v>830</v>
      </c>
      <c r="F20" s="8">
        <v>0</v>
      </c>
      <c r="G20" s="8">
        <v>600</v>
      </c>
      <c r="H20" s="8">
        <f>AWing[[#This Row],[Total Balance]]+AWing[[#This Row],[Penalty]]-AWing[[#This Row],[Received Maint. Charge]]</f>
        <v>230</v>
      </c>
      <c r="I20" s="19">
        <v>41830</v>
      </c>
      <c r="J20" s="22"/>
      <c r="M20" t="s">
        <v>86</v>
      </c>
    </row>
    <row r="21" spans="1:13" x14ac:dyDescent="0.25">
      <c r="A21" s="6">
        <v>25</v>
      </c>
      <c r="B21" s="21" t="s">
        <v>66</v>
      </c>
      <c r="C21" s="8">
        <v>-1800</v>
      </c>
      <c r="D21" s="8">
        <v>200</v>
      </c>
      <c r="E21" s="8">
        <f>AWing[[#This Row],[Last Month''s Balance]]+AWing[[#This Row],[Current Month Balance]]</f>
        <v>-1600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-1600</v>
      </c>
      <c r="I21" s="19">
        <v>41821</v>
      </c>
      <c r="J21" s="22"/>
      <c r="L21" t="s">
        <v>78</v>
      </c>
      <c r="M21" t="s">
        <v>86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41834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41834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-1800</v>
      </c>
      <c r="D24" s="8">
        <v>200</v>
      </c>
      <c r="E24" s="8">
        <f>AWing[[#This Row],[Last Month''s Balance]]+AWing[[#This Row],[Current Month Balance]]</f>
        <v>-1600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-1600</v>
      </c>
      <c r="I24" s="19">
        <v>41821</v>
      </c>
      <c r="J24" s="22"/>
      <c r="L24" t="s">
        <v>78</v>
      </c>
      <c r="M24" t="s">
        <v>86</v>
      </c>
    </row>
    <row r="25" spans="1:13" x14ac:dyDescent="0.25">
      <c r="A25" s="6">
        <v>33</v>
      </c>
      <c r="B25" s="21" t="s">
        <v>70</v>
      </c>
      <c r="C25" s="8">
        <v>0</v>
      </c>
      <c r="D25" s="8">
        <v>300</v>
      </c>
      <c r="E25" s="8">
        <f>AWing[[#This Row],[Last Month''s Balance]]+AWing[[#This Row],[Current Month Balance]]</f>
        <v>300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310</v>
      </c>
      <c r="I25" s="19">
        <v>41851</v>
      </c>
      <c r="J25" s="22"/>
      <c r="M25" t="s">
        <v>24</v>
      </c>
    </row>
    <row r="26" spans="1:13" x14ac:dyDescent="0.25">
      <c r="A26" s="6">
        <v>34</v>
      </c>
      <c r="B26" s="21" t="s">
        <v>82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>
        <v>41821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6450</v>
      </c>
      <c r="D27" s="8">
        <f>SUBTOTAL(109,AWing[Current Month Balance])</f>
        <v>4300</v>
      </c>
      <c r="E27" s="8">
        <f>SUBTOTAL(109,AWing[Total Balance])</f>
        <v>10750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view="pageLayout" topLeftCell="A4" zoomScaleNormal="100" workbookViewId="0">
      <selection activeCell="K25" sqref="K2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85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41839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41834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41834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41834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410</v>
      </c>
      <c r="D13" s="7">
        <v>200</v>
      </c>
      <c r="E13" s="7">
        <f>BWing[[#This Row],[Current Month Balance]]+BWing[[#This Row],[Last Month''s Balance]]</f>
        <v>610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410</v>
      </c>
      <c r="I13" s="19">
        <v>41834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>
        <v>41839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41839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41836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41834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41839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41834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41834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930</v>
      </c>
      <c r="D21" s="7">
        <v>300</v>
      </c>
      <c r="E21" s="7">
        <f>BWing[[#This Row],[Current Month Balance]]+BWing[[#This Row],[Last Month''s Balance]]</f>
        <v>1230</v>
      </c>
      <c r="F21" s="7">
        <v>0</v>
      </c>
      <c r="G21" s="8">
        <v>3530</v>
      </c>
      <c r="H21" s="7">
        <f>BWing[[#This Row],[Total Balance]]+BWing[[#This Row],[Penalty]]-BWing[[#This Row],[Received Maint. Charge]]</f>
        <v>-2300</v>
      </c>
      <c r="I21" s="19">
        <v>41839</v>
      </c>
      <c r="J21" s="22"/>
      <c r="L21" t="s">
        <v>84</v>
      </c>
      <c r="M21" t="s">
        <v>86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41839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41839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550</v>
      </c>
      <c r="D24" s="7">
        <v>200</v>
      </c>
      <c r="E24" s="7">
        <f>BWing[[#This Row],[Current Month Balance]]+BWing[[#This Row],[Last Month''s Balance]]</f>
        <v>750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550</v>
      </c>
      <c r="I24" s="19">
        <v>41834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41834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41834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5010</v>
      </c>
      <c r="D27" s="7">
        <f>SUBTOTAL(109,BWing[Current Month Balance])</f>
        <v>4400</v>
      </c>
      <c r="E27" s="7">
        <f>SUBTOTAL(109,BWing[Total Balance])</f>
        <v>9410</v>
      </c>
      <c r="F27" s="7"/>
      <c r="G27" s="7"/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2017-01-10T08:29:12Z</dcterms:modified>
</cp:coreProperties>
</file>