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5-16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<sst xmlns="http://schemas.openxmlformats.org/spreadsheetml/2006/main" count="155" uniqueCount="86">
  <si>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</si>
  <si>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</si>
  <si>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</si>
  <si>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</si>
  <si>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</si>
  <si>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</si>
  <si>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</si>
  <si>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</si>
  <si>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</si>
  <si>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</si>
  <si>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</si>
  <si>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</si>
  <si>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</si>
  <si>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</si>
  <si>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</si>
  <si>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</si>
  <si>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</si>
  <si>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</si>
  <si>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</si>
  <si>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</si>
  <si>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</si>
  <si>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</si>
  <si>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</si>
  <si>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</si>
  <si>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</si>
  <si>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</si>
  <si>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</si>
  <si>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</si>
  <si>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</si>
  <si>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</si>
  <si>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</si>
  <si>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</si>
  <si>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</si>
  <si>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</si>
  <si>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</si>
  <si>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</si>
  <si>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</si>
  <si>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</si>
  <si>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</si>
  <si>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</si>
  <si>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</si>
  <si>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</si>
  <si>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</si>
  <si>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</si>
  <si>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</si>
  <si>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</si>
  <si>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</si>
  <si>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</si>
  <si>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</si>
  <si>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</si>
  <si>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</si>
  <si>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</si>
  <si>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</si>
  <si>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</si>
  <si>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</si>
  <si>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</si>
  <si>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</si>
  <si>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</si>
  <si>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</si>
  <si>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</si>
  <si>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</si>
  <si>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</si>
  <si>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</si>
  <si>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</si>
  <si>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</si>
  <si>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</si>
  <si>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</si>
  <si>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</si>
  <si>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</si>
  <si>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</si>
  <si>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</si>
  <si>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</si>
  <si>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</si>
  <si>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</si>
  <si>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</si>
  <si>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</si>
  <si>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</si>
  <si>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</si>
  <si>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</si>
  <si>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</si>
  <si>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</si>
  <si>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</si>
  <si>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Annual till 03-16</t>
  </si>
  <si>
    <t>Mode</t>
  </si>
  <si>
    <t>Cheque</t>
  </si>
  <si>
    <t>Maintenance Charges for Month of March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</si>
</sst>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C27" sqref="C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85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83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>
        <v>42439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42439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42439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42439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1220</v>
      </c>
      <c r="D13" s="8">
        <v>300</v>
      </c>
      <c r="E13" s="8">
        <f>ADec2013[[#This Row],[Last Month''s Balance]]+ADec2013[[#This Row],[Current Month Balance]]</f>
        <v>1520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1530</v>
      </c>
      <c r="I13" s="19">
        <v>42439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20</v>
      </c>
      <c r="I14" s="19">
        <v>42439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-200</v>
      </c>
      <c r="D15" s="8">
        <v>200</v>
      </c>
      <c r="E15" s="8">
        <f>ADec2013[[#This Row],[Last Month''s Balance]]+ADec2013[[#This Row],[Current Month Balance]]</f>
        <v>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0</v>
      </c>
      <c r="I15" s="19">
        <v>42430</v>
      </c>
      <c r="J15" s="22"/>
      <c r="L15" t="s">
        <v>82</v>
      </c>
      <c r="M15" t="s">
        <v>84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42439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42439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210</v>
      </c>
      <c r="D18" s="8">
        <v>200</v>
      </c>
      <c r="E18" s="8">
        <f>ADec2013[[#This Row],[Last Month''s Balance]]+ADec2013[[#This Row],[Current Month Balance]]</f>
        <v>410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210</v>
      </c>
      <c r="I18" s="19">
        <v>42439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850</v>
      </c>
      <c r="D19" s="8">
        <v>200</v>
      </c>
      <c r="E19" s="8">
        <f>ADec2013[[#This Row],[Last Month''s Balance]]+ADec2013[[#This Row],[Current Month Balance]]</f>
        <v>1050</v>
      </c>
      <c r="F19" s="8">
        <v>0</v>
      </c>
      <c r="G19" s="8">
        <v>1000</v>
      </c>
      <c r="H19" s="8">
        <f>ADec2013[[#This Row],[Total Balance]]+ADec2013[[#This Row],[Penalty]]-ADec2013[[#This Row],[Received Maint. Charge]]</f>
        <v>50</v>
      </c>
      <c r="I19" s="19">
        <v>42439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-570</v>
      </c>
      <c r="D20" s="8">
        <v>200</v>
      </c>
      <c r="E20" s="8">
        <f>ADec2013[[#This Row],[Last Month''s Balance]]+ADec2013[[#This Row],[Current Month Balance]]</f>
        <v>-370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-370</v>
      </c>
      <c r="I20" s="19">
        <v>42430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42439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350</v>
      </c>
      <c r="D22" s="8">
        <v>300</v>
      </c>
      <c r="E22" s="8">
        <f>ADec2013[[#This Row],[Last Month''s Balance]]+ADec2013[[#This Row],[Current Month Balance]]</f>
        <v>650</v>
      </c>
      <c r="F22" s="8">
        <v>0</v>
      </c>
      <c r="G22" s="8">
        <v>650</v>
      </c>
      <c r="H22" s="8">
        <f>ADec2013[[#This Row],[Total Balance]]+ADec2013[[#This Row],[Penalty]]-ADec2013[[#This Row],[Received Maint. Charge]]</f>
        <v>0</v>
      </c>
      <c r="I22" s="19">
        <v>42439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7980</v>
      </c>
      <c r="D23" s="8">
        <v>200</v>
      </c>
      <c r="E23" s="8">
        <f>ADec2013[[#This Row],[Last Month''s Balance]]+ADec2013[[#This Row],[Current Month Balance]]</f>
        <v>8180</v>
      </c>
      <c r="F23" s="8">
        <v>10</v>
      </c>
      <c r="G23" s="8">
        <v>0</v>
      </c>
      <c r="H23" s="8">
        <f>ADec2013[[#This Row],[Total Balance]]+ADec2013[[#This Row],[Penalty]]-ADec2013[[#This Row],[Received Maint. Charge]]</f>
        <v>8190</v>
      </c>
      <c r="I23" s="19">
        <v>42439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-200</v>
      </c>
      <c r="D24" s="8">
        <v>200</v>
      </c>
      <c r="E24" s="8">
        <f>ADec2013[[#This Row],[Last Month''s Balance]]+ADec2013[[#This Row],[Current Month Balance]]</f>
        <v>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0</v>
      </c>
      <c r="I24" s="19">
        <v>42430</v>
      </c>
      <c r="J24" s="22"/>
      <c r="L24" t="s">
        <v>82</v>
      </c>
      <c r="M24" t="s">
        <v>84</v>
      </c>
    </row>
    <row r="25" spans="1:13" x14ac:dyDescent="0.25">
      <c r="A25" s="6">
        <v>33</v>
      </c>
      <c r="B25" s="21" t="s">
        <v>70</v>
      </c>
      <c r="C25" s="8">
        <v>110</v>
      </c>
      <c r="D25" s="8">
        <v>300</v>
      </c>
      <c r="E25" s="8">
        <f>ADec2013[[#This Row],[Last Month''s Balance]]+ADec2013[[#This Row],[Current Month Balance]]</f>
        <v>410</v>
      </c>
      <c r="F25" s="8">
        <v>0</v>
      </c>
      <c r="G25" s="8">
        <v>300</v>
      </c>
      <c r="H25" s="8">
        <f>ADec2013[[#This Row],[Total Balance]]+ADec2013[[#This Row],[Penalty]]-ADec2013[[#This Row],[Received Maint. Charge]]</f>
        <v>110</v>
      </c>
      <c r="I25" s="19">
        <v>42439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300</v>
      </c>
      <c r="D26" s="8">
        <v>300</v>
      </c>
      <c r="E26" s="8">
        <f>ADec2013[[#This Row],[Last Month''s Balance]]+ADec2013[[#This Row],[Current Month Balance]]</f>
        <v>600</v>
      </c>
      <c r="F26" s="8">
        <v>0</v>
      </c>
      <c r="G26" s="8">
        <v>900</v>
      </c>
      <c r="H26" s="8">
        <f>ADec2013[[#This Row],[Total Balance]]+ADec2013[[#This Row],[Penalty]]-ADec2013[[#This Row],[Received Maint. Charge]]</f>
        <v>-300</v>
      </c>
      <c r="I26" s="19">
        <v>42439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16630</v>
      </c>
      <c r="D27" s="8">
        <f>SUBTOTAL(109,ADec2013[Current Month Balance])</f>
        <v>4200</v>
      </c>
      <c r="E27" s="8">
        <f>SUBTOTAL(109,ADec2013[Total Balance])</f>
        <v>20830</v>
      </c>
      <c r="F27" s="8">
        <f>SUBTOTAL(109,ADec2013[Penalty])</f>
        <v>20</v>
      </c>
      <c r="G27" s="8">
        <f>SUBTOTAL(109,ADec2013[Received Maint. Charge])</f>
        <v>4850</v>
      </c>
      <c r="H27" s="8">
        <f>SUBTOTAL(109,ADec2013[Remaining Balance])</f>
        <v>16000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G26" sqref="G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85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83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42439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320</v>
      </c>
      <c r="D10" s="7">
        <v>300</v>
      </c>
      <c r="E10" s="7">
        <f>BDec2013[[#This Row],[Current Month Balance]]+BDec2013[[#This Row],[Last Month''s Balance]]</f>
        <v>620</v>
      </c>
      <c r="F10" s="7">
        <v>10</v>
      </c>
      <c r="G10" s="7">
        <v>0</v>
      </c>
      <c r="H10" s="7">
        <f>BDec2013[[#This Row],[Total Balance]]+BDec2013[[#This Row],[Penalty]]-BDec2013[[#This Row],[Received Maint. Charge]]</f>
        <v>630</v>
      </c>
      <c r="I10" s="19">
        <v>42439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42439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42439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42439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42439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42439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210</v>
      </c>
      <c r="D16" s="7">
        <v>200</v>
      </c>
      <c r="E16" s="7">
        <f>BDec2013[[#This Row],[Current Month Balance]]+BDec2013[[#This Row],[Last Month''s Balance]]</f>
        <v>410</v>
      </c>
      <c r="F16" s="7">
        <v>10</v>
      </c>
      <c r="G16" s="7">
        <v>0</v>
      </c>
      <c r="H16" s="7">
        <f>BDec2013[[#This Row],[Total Balance]]+BDec2013[[#This Row],[Penalty]]-BDec2013[[#This Row],[Received Maint. Charge]]</f>
        <v>420</v>
      </c>
      <c r="I16" s="19">
        <v>42439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230</v>
      </c>
      <c r="D17" s="7">
        <v>200</v>
      </c>
      <c r="E17" s="7">
        <f>BDec2013[[#This Row],[Current Month Balance]]+BDec2013[[#This Row],[Last Month''s Balance]]</f>
        <v>430</v>
      </c>
      <c r="F17" s="7">
        <v>10</v>
      </c>
      <c r="G17" s="7">
        <v>0</v>
      </c>
      <c r="H17" s="7">
        <f>BDec2013[[#This Row],[Total Balance]]+BDec2013[[#This Row],[Penalty]]-BDec2013[[#This Row],[Received Maint. Charge]]</f>
        <v>440</v>
      </c>
      <c r="I17" s="19">
        <v>42439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42439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42439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42439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3510</v>
      </c>
      <c r="D21" s="7">
        <v>300</v>
      </c>
      <c r="E21" s="7">
        <f>BDec2013[[#This Row],[Current Month Balance]]+BDec2013[[#This Row],[Last Month''s Balance]]</f>
        <v>3810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3820</v>
      </c>
      <c r="I21" s="19">
        <v>42439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42439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42439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42439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42439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42439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8550</v>
      </c>
      <c r="D27" s="7">
        <f>SUBTOTAL(109,BDec2013[Current Month Balance])</f>
        <v>4300</v>
      </c>
      <c r="E27" s="7">
        <f>SUBTOTAL(109,BDec2013[Total Balance])</f>
        <v>12850</v>
      </c>
      <c r="F27" s="7"/>
      <c r="G27" s="7">
        <f>SUBTOTAL(109,BDec2013[Received Maint. Charge])</f>
        <v>3300</v>
      </c>
      <c r="H27" s="7">
        <f>SUBTOTAL(109,BDec2013[Remaining Balance])</f>
        <v>9590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2017-04-29T15:44:37Z</dcterms:modified>
</cp:coreProperties>
</file>