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5-16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H9" i="1" s="1"/>
  <c r="C27" i="1"/>
  <c r="E27" i="1" l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<sst xmlns="http://schemas.openxmlformats.org/spreadsheetml/2006/main" count="157" uniqueCount="88">
  <si>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</si>
  <si>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</si>
  <si>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</si>
  <si>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</si>
  <si>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</si>
  <si>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</si>
  <si>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</si>
  <si>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</si>
  <si>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</si>
  <si>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</si>
  <si>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</si>
  <si>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</si>
  <si>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</si>
  <si>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</si>
  <si>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</si>
  <si>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</si>
  <si>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</si>
  <si>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</si>
  <si>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</si>
  <si>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</si>
  <si>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</si>
  <si>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</si>
  <si>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</si>
  <si>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</si>
  <si>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</si>
  <si>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</si>
  <si>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</si>
  <si>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</si>
  <si>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</si>
  <si>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</si>
  <si>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</si>
  <si>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</si>
  <si>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</si>
  <si>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</si>
  <si>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</si>
  <si>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</si>
  <si>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</si>
  <si>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</si>
  <si>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</si>
  <si>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</si>
  <si>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</si>
  <si>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</si>
  <si>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</si>
  <si>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</si>
  <si>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</si>
  <si>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</si>
  <si>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</si>
  <si>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</si>
  <si>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</si>
  <si>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</si>
  <si>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</si>
  <si>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</si>
  <si>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</si>
  <si>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</si>
  <si>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</si>
  <si>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</si>
  <si>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</si>
  <si>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</si>
  <si>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</si>
  <si>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</si>
  <si>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</si>
  <si>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</si>
  <si>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</si>
  <si>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</si>
  <si>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</si>
  <si>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</si>
  <si>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</si>
  <si>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</si>
  <si>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</si>
  <si>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</si>
  <si>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</si>
  <si>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</si>
  <si>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</si>
  <si>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</si>
  <si>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</si>
  <si>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</si>
  <si>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</si>
  <si>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</si>
  <si>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</si>
  <si>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</si>
  <si>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</si>
  <si>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</si>
  <si>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Clear Dues to Avail Annual Maintenace Scheme.  **</t>
  </si>
  <si>
    <t>Annual till 03-16</t>
  </si>
  <si>
    <t>Maintenance Charges for Month of May 2015.</t>
  </si>
  <si>
    <t>Till July 2015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</si>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</sst>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dataDxfId="30" totalsRowDxfId="2"/>
    <tableColumn id="7" name="Received Maint. Charge" dataDxfId="29" totalsRowDxfId="1"/>
    <tableColumn id="11" name="Remaining Balance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11"/>
    <tableColumn id="4" name="Current Month Balance" totalsRowFunction="sum" dataDxfId="21" totalsRowDxfId="10"/>
    <tableColumn id="5" name="Total Balance" totalsRowFunction="sum" dataDxfId="20" totalsRowDxfId="9">
      <calculatedColumnFormula>BDec2013[[#This Row],[Current Month Balance]]+BDec2013[[#This Row],[Last Month''s Balance]]</calculatedColumnFormula>
    </tableColumn>
    <tableColumn id="6" name="Penalty" dataDxfId="19" totalsRowDxfId="8"/>
    <tableColumn id="7" name="Received Maint. Charge" dataDxfId="18" totalsRowDxfId="7"/>
    <tableColumn id="11" name="Remaining Balance" dataDxfId="17" totalsRowDxfId="6">
      <calculatedColumnFormula>BDec2013[[#This Row],[Total Balance]]+BDec2013[[#This Row],[Penalty]]-BDec2013[[#This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L15" sqref="L15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42146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42146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42147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42146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1850</v>
      </c>
      <c r="D13" s="8">
        <v>300</v>
      </c>
      <c r="E13" s="8">
        <f>ADec2013[[#This Row],[Last Month''s Balance]]+ADec2013[[#This Row],[Current Month Balance]]</f>
        <v>2150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2160</v>
      </c>
      <c r="I13" s="19">
        <v>42155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210</v>
      </c>
      <c r="D14" s="8">
        <v>200</v>
      </c>
      <c r="E14" s="8">
        <f>ADec2013[[#This Row],[Last Month''s Balance]]+ADec2013[[#This Row],[Current Month Balance]]</f>
        <v>410</v>
      </c>
      <c r="F14" s="8">
        <v>0</v>
      </c>
      <c r="G14" s="8">
        <v>410</v>
      </c>
      <c r="H14" s="8">
        <f>ADec2013[[#This Row],[Total Balance]]+ADec2013[[#This Row],[Penalty]]-ADec2013[[#This Row],[Received Maint. Charge]]</f>
        <v>0</v>
      </c>
      <c r="I14" s="19">
        <v>42155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-2200</v>
      </c>
      <c r="D15" s="8">
        <v>200</v>
      </c>
      <c r="E15" s="8">
        <f>ADec2013[[#This Row],[Last Month''s Balance]]+ADec2013[[#This Row],[Current Month Balance]]</f>
        <v>-2000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-2000</v>
      </c>
      <c r="I15" s="19">
        <v>42125</v>
      </c>
      <c r="J15" s="22"/>
      <c r="L15" t="s">
        <v>83</v>
      </c>
      <c r="M15" t="s">
        <v>87</v>
      </c>
    </row>
    <row r="16" spans="1:13" x14ac:dyDescent="0.25">
      <c r="A16" s="6">
        <v>16</v>
      </c>
      <c r="B16" s="21" t="s">
        <v>61</v>
      </c>
      <c r="C16" s="8">
        <v>920</v>
      </c>
      <c r="D16" s="8">
        <v>300</v>
      </c>
      <c r="E16" s="8">
        <f>ADec2013[[#This Row],[Last Month''s Balance]]+ADec2013[[#This Row],[Current Month Balance]]</f>
        <v>1220</v>
      </c>
      <c r="F16" s="8">
        <v>10</v>
      </c>
      <c r="G16" s="8">
        <v>0</v>
      </c>
      <c r="H16" s="8">
        <f>ADec2013[[#This Row],[Total Balance]]+ADec2013[[#This Row],[Penalty]]-ADec2013[[#This Row],[Received Maint. Charge]]</f>
        <v>1230</v>
      </c>
      <c r="I16" s="19">
        <v>42155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42146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42146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>
        <v>42146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-2570</v>
      </c>
      <c r="D20" s="8">
        <v>200</v>
      </c>
      <c r="E20" s="8">
        <f>ADec2013[[#This Row],[Last Month''s Balance]]+ADec2013[[#This Row],[Current Month Balance]]</f>
        <v>-2370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-2370</v>
      </c>
      <c r="I20" s="19">
        <v>42125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210</v>
      </c>
      <c r="D21" s="8">
        <v>200</v>
      </c>
      <c r="E21" s="8">
        <f>ADec2013[[#This Row],[Last Month''s Balance]]+ADec2013[[#This Row],[Current Month Balance]]</f>
        <v>410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410</v>
      </c>
      <c r="I21" s="19">
        <v>42125</v>
      </c>
      <c r="J21" s="22"/>
      <c r="M21" t="s">
        <v>87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>
        <v>42146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>
        <v>42146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-2200</v>
      </c>
      <c r="D24" s="8">
        <v>200</v>
      </c>
      <c r="E24" s="8">
        <f>ADec2013[[#This Row],[Last Month''s Balance]]+ADec2013[[#This Row],[Current Month Balance]]</f>
        <v>-2000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-2000</v>
      </c>
      <c r="I24" s="19">
        <v>42125</v>
      </c>
      <c r="J24" s="22"/>
      <c r="L24" t="s">
        <v>83</v>
      </c>
      <c r="M24" t="s">
        <v>87</v>
      </c>
    </row>
    <row r="25" spans="1:13" x14ac:dyDescent="0.25">
      <c r="A25" s="6">
        <v>33</v>
      </c>
      <c r="B25" s="21" t="s">
        <v>70</v>
      </c>
      <c r="C25" s="8">
        <v>390</v>
      </c>
      <c r="D25" s="8">
        <v>300</v>
      </c>
      <c r="E25" s="8">
        <f>ADec2013[[#This Row],[Last Month''s Balance]]+ADec2013[[#This Row],[Current Month Balance]]</f>
        <v>690</v>
      </c>
      <c r="F25" s="8">
        <v>0</v>
      </c>
      <c r="G25" s="8">
        <v>600</v>
      </c>
      <c r="H25" s="8">
        <f>ADec2013[[#This Row],[Total Balance]]+ADec2013[[#This Row],[Penalty]]-ADec2013[[#This Row],[Received Maint. Charge]]</f>
        <v>90</v>
      </c>
      <c r="I25" s="19">
        <v>42146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600</v>
      </c>
      <c r="H26" s="8">
        <f>ADec2013[[#This Row],[Total Balance]]+ADec2013[[#This Row],[Penalty]]-ADec2013[[#This Row],[Received Maint. Charge]]</f>
        <v>-600</v>
      </c>
      <c r="I26" s="19">
        <v>42146</v>
      </c>
      <c r="J26" s="22"/>
      <c r="L26" t="s">
        <v>85</v>
      </c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7830</v>
      </c>
      <c r="D27" s="8">
        <f>SUBTOTAL(109,ADec2013[Current Month Balance])</f>
        <v>4300</v>
      </c>
      <c r="E27" s="8">
        <f>SUBTOTAL(109,ADec2013[Total Balance])</f>
        <v>12130</v>
      </c>
      <c r="F27" s="8"/>
      <c r="G27" s="8"/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7" zoomScaleNormal="100" workbookViewId="0">
      <selection activeCell="M8" sqref="M8:M27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42146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>
        <v>42146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42146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42146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42152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2750</v>
      </c>
      <c r="D14" s="7">
        <v>300</v>
      </c>
      <c r="E14" s="7">
        <f>BDec2013[[#This Row],[Current Month Balance]]+BDec2013[[#This Row],[Last Month''s Balance]]</f>
        <v>3050</v>
      </c>
      <c r="F14" s="7">
        <v>10</v>
      </c>
      <c r="G14" s="7">
        <v>0</v>
      </c>
      <c r="H14" s="7">
        <f>BDec2013[[#This Row],[Total Balance]]+BDec2013[[#This Row],[Penalty]]-BDec2013[[#This Row],[Received Maint. Charge]]</f>
        <v>3060</v>
      </c>
      <c r="I14" s="19">
        <v>42155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0</v>
      </c>
      <c r="I15" s="19">
        <v>42146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>
        <v>42146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340</v>
      </c>
      <c r="D17" s="7">
        <v>300</v>
      </c>
      <c r="E17" s="7">
        <f>BDec2013[[#This Row],[Current Month Balance]]+BDec2013[[#This Row],[Last Month''s Balance]]</f>
        <v>640</v>
      </c>
      <c r="F17" s="7">
        <v>0</v>
      </c>
      <c r="G17" s="7">
        <v>610</v>
      </c>
      <c r="H17" s="7">
        <f>BDec2013[[#This Row],[Total Balance]]+BDec2013[[#This Row],[Penalty]]-BDec2013[[#This Row],[Received Maint. Charge]]</f>
        <v>30</v>
      </c>
      <c r="I17" s="19">
        <v>42146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42146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42146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42146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410</v>
      </c>
      <c r="D21" s="7">
        <v>300</v>
      </c>
      <c r="E21" s="7">
        <f>BDec2013[[#This Row],[Current Month Balance]]+BDec2013[[#This Row],[Last Month''s Balance]]</f>
        <v>710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720</v>
      </c>
      <c r="I21" s="19">
        <v>42155</v>
      </c>
      <c r="J21" s="22"/>
      <c r="L21" t="s">
        <v>80</v>
      </c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310</v>
      </c>
      <c r="D22" s="7">
        <v>300</v>
      </c>
      <c r="E22" s="7">
        <f>BDec2013[[#This Row],[Current Month Balance]]+BDec2013[[#This Row],[Last Month''s Balance]]</f>
        <v>610</v>
      </c>
      <c r="F22" s="7">
        <v>0</v>
      </c>
      <c r="G22" s="7">
        <v>310</v>
      </c>
      <c r="H22" s="7">
        <f>BDec2013[[#This Row],[Total Balance]]+BDec2013[[#This Row],[Penalty]]-BDec2013[[#This Row],[Received Maint. Charge]]</f>
        <v>300</v>
      </c>
      <c r="I22" s="19">
        <v>42146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42146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42149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42149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42146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4590</v>
      </c>
      <c r="D27" s="7">
        <f>SUBTOTAL(109,BDec2013[Current Month Balance])</f>
        <v>4400</v>
      </c>
      <c r="E27" s="7">
        <f>SUBTOTAL(109,BDec2013[Total Balance])</f>
        <v>8990</v>
      </c>
      <c r="F27" s="7"/>
      <c r="G27" s="7"/>
      <c r="H27" s="7"/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2017-01-10T09:42:45Z</dcterms:modified>
</cp:coreProperties>
</file>