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5-16\"/>
    </mc:Choice>
  </mc:AlternateContent>
  <bookViews>
    <workbookView xWindow="0" yWindow="0" windowWidth="23940" windowHeight="9630" activeTab="1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D14" i="4" l="1"/>
  <c r="C14" i="4"/>
  <c r="B27" i="3" l="1"/>
  <c r="B27" i="1"/>
  <c r="D27" i="3" l="1"/>
  <c r="D27" i="1"/>
  <c r="E17" i="1" l="1"/>
  <c r="H17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9" i="1" l="1"/>
  <c r="H9" i="1" s="1"/>
  <c r="C27" i="1"/>
  <c r="E27" i="1" l="1"/>
  <c r="E26" i="3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E27" i="3" l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<sst xmlns="http://schemas.openxmlformats.org/spreadsheetml/2006/main" count="157" uniqueCount="88">
  <si>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</si>
  <si>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</si>
  <si>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</si>
  <si>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</si>
  <si>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</si>
  <si>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</si>
  <si>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</si>
  <si>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</si>
  <si>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</si>
  <si>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</si>
  <si>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</si>
  <si>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</si>
  <si>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</si>
  <si>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</si>
  <si>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</si>
  <si>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</si>
  <si>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</si>
  <si>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</si>
  <si>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</si>
  <si>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</si>
  <si>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</si>
  <si>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</si>
  <si>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</si>
  <si>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</si>
  <si>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</si>
  <si>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</si>
  <si>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</si>
  <si>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</si>
  <si>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</si>
  <si>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</si>
  <si>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</si>
  <si>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</si>
  <si>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</si>
  <si>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</si>
  <si>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</si>
  <si>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</si>
  <si>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</si>
  <si>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</si>
  <si>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</si>
  <si>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</si>
  <si>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</si>
  <si>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</si>
  <si>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</si>
  <si>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</si>
  <si>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</si>
  <si>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</si>
  <si>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</si>
  <si>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</si>
  <si>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</si>
  <si>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</si>
  <si>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</si>
  <si>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</si>
  <si>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</si>
  <si>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</si>
  <si>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</si>
  <si>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</si>
  <si>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</si>
  <si>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</si>
  <si>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</si>
  <si>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</si>
  <si>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</si>
  <si>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</si>
  <si>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</si>
  <si>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</si>
  <si>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</si>
  <si>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</si>
  <si>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</si>
  <si>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</si>
  <si>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</si>
  <si>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</si>
  <si>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</si>
  <si>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</si>
  <si>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</si>
  <si>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</si>
  <si>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</si>
  <si>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</si>
  <si>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</si>
  <si>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</si>
  <si>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</si>
  <si>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</si>
  <si>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Till April 2015</t>
  </si>
  <si>
    <t>Clear Dues to Avail Annual Maintenace Scheme.</t>
  </si>
  <si>
    <t>Clear Dues to Avail Annual Maintenace Scheme.  **</t>
  </si>
  <si>
    <t>Annual till 03-16</t>
  </si>
  <si>
    <t>Till July 2015</t>
  </si>
  <si>
    <t>Maintenance Charges for Month of June 2015.</t>
  </si>
  <si>
    <t>Mode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</si>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</sst>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32"/>
    <tableColumn id="4" name="Current Month Balance" totalsRowFunction="sum" dataDxfId="31" totalsRowDxfId="30"/>
    <tableColumn id="5" name="Total Balance" totalsRowFunction="sum" dataDxfId="29" totalsRowDxfId="28">
      <calculatedColumnFormula>ADec2013[[#This Row],[Last Month''s Balance]]+ADec2013[[#This Row],[Current Month Balance]]</calculatedColumnFormula>
    </tableColumn>
    <tableColumn id="6" name="Penalty" dataDxfId="27" totalsRowDxfId="26"/>
    <tableColumn id="7" name="Received Maint. Charge" dataDxfId="25" totalsRowDxfId="24"/>
    <tableColumn id="11" name="Remaining Balance" dataDxfId="23" totalsRowDxfId="22">
      <calculatedColumnFormula>ADec2013[[#This Row],[Total Balance]]+ADec2013[[#This Row],[Penalty]]-ADec2013[[#This Row],[Received Maint. Charge]]</calculatedColumnFormula>
    </tableColumn>
    <tableColumn id="8" name="Date" dataDxfId="21"/>
    <tableColumn id="13" name="Receipt No." dataDxfId="20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M27" totalsRowCount="1" headerRowDxfId="19">
  <tableColumns count="13">
    <tableColumn id="1" name="Flat No." totalsRowLabel="Total" dataDxfId="18"/>
    <tableColumn id="2" name="Name of Flat Holder" totalsRowFunction="count" dataDxfId="17"/>
    <tableColumn id="3" name="Last Month's Balance" totalsRowFunction="sum" dataDxfId="16" totalsRowDxfId="5"/>
    <tableColumn id="4" name="Current Month Balance" totalsRowFunction="sum" dataDxfId="15" totalsRowDxfId="4"/>
    <tableColumn id="5" name="Total Balance" totalsRowFunction="sum" dataDxfId="14" totalsRowDxfId="3">
      <calculatedColumnFormula>BDec2013[[#This Row],[Current Month Balance]]+BDec2013[[#This Row],[Last Month''s Balance]]</calculatedColumnFormula>
    </tableColumn>
    <tableColumn id="6" name="Penalty" dataDxfId="13" totalsRowDxfId="2"/>
    <tableColumn id="7" name="Received Maint. Charge" dataDxfId="12" totalsRowDxfId="1"/>
    <tableColumn id="11" name="Remaining Balance" dataDxfId="11" totalsRowDxfId="0">
      <calculatedColumnFormula>BDec2013[[#This Row],[Total Balance]]+BDec2013[[#This Row],[Penalty]]-BDec2013[[#This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showRuler="0" view="pageLayout" topLeftCell="A2" zoomScale="90" zoomScaleNormal="100" zoomScalePageLayoutView="90" workbookViewId="0">
      <selection activeCell="H15" sqref="H15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4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85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  <c r="M8" s="4" t="s">
        <v>86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ADec2013[[#This Row],[Last Month''s Balance]]+ADec2013[[#This Row],[Current Month Balance]]</f>
        <v>3900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3700</v>
      </c>
      <c r="I9" s="19">
        <v>42175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>
        <v>42177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>
        <v>42175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>
        <v>42175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2160</v>
      </c>
      <c r="D13" s="8">
        <v>300</v>
      </c>
      <c r="E13" s="8">
        <f>ADec2013[[#This Row],[Last Month''s Balance]]+ADec2013[[#This Row],[Current Month Balance]]</f>
        <v>2460</v>
      </c>
      <c r="F13" s="8">
        <v>10</v>
      </c>
      <c r="G13" s="8">
        <v>0</v>
      </c>
      <c r="H13" s="8">
        <f>ADec2013[[#This Row],[Total Balance]]+ADec2013[[#This Row],[Penalty]]-ADec2013[[#This Row],[Received Maint. Charge]]</f>
        <v>2470</v>
      </c>
      <c r="I13" s="19">
        <v>42185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ADec2013[[#This Row],[Last Month''s Balance]]+ADec2013[[#This Row],[Current Month Balance]]</f>
        <v>200</v>
      </c>
      <c r="F14" s="8">
        <v>0</v>
      </c>
      <c r="G14" s="8">
        <v>200</v>
      </c>
      <c r="H14" s="8">
        <f>ADec2013[[#This Row],[Total Balance]]+ADec2013[[#This Row],[Penalty]]-ADec2013[[#This Row],[Received Maint. Charge]]</f>
        <v>0</v>
      </c>
      <c r="I14" s="19">
        <v>42175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-2000</v>
      </c>
      <c r="D15" s="8">
        <v>200</v>
      </c>
      <c r="E15" s="8">
        <f>ADec2013[[#This Row],[Last Month''s Balance]]+ADec2013[[#This Row],[Current Month Balance]]</f>
        <v>-1800</v>
      </c>
      <c r="F15" s="8">
        <v>0</v>
      </c>
      <c r="G15" s="8">
        <v>0</v>
      </c>
      <c r="H15" s="8">
        <f>ADec2013[[#This Row],[Total Balance]]+ADec2013[[#This Row],[Penalty]]-ADec2013[[#This Row],[Received Maint. Charge]]</f>
        <v>-1800</v>
      </c>
      <c r="I15" s="19">
        <v>42175</v>
      </c>
      <c r="J15" s="22"/>
      <c r="L15" t="s">
        <v>83</v>
      </c>
      <c r="M15" t="s">
        <v>87</v>
      </c>
    </row>
    <row r="16" spans="1:13" x14ac:dyDescent="0.25">
      <c r="A16" s="6">
        <v>16</v>
      </c>
      <c r="B16" s="21" t="s">
        <v>61</v>
      </c>
      <c r="C16" s="8">
        <v>1230</v>
      </c>
      <c r="D16" s="8">
        <v>300</v>
      </c>
      <c r="E16" s="8">
        <f>ADec2013[[#This Row],[Last Month''s Balance]]+ADec2013[[#This Row],[Current Month Balance]]</f>
        <v>1530</v>
      </c>
      <c r="F16" s="8">
        <v>0</v>
      </c>
      <c r="G16" s="8">
        <v>1500</v>
      </c>
      <c r="H16" s="8">
        <f>ADec2013[[#This Row],[Total Balance]]+ADec2013[[#This Row],[Penalty]]-ADec2013[[#This Row],[Received Maint. Charge]]</f>
        <v>30</v>
      </c>
      <c r="I16" s="19">
        <v>42185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>
        <v>42175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>
        <v>42175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0</v>
      </c>
      <c r="D19" s="8">
        <v>200</v>
      </c>
      <c r="E19" s="8">
        <f>ADec2013[[#This Row],[Last Month''s Balance]]+ADec2013[[#This Row],[Current Month Balance]]</f>
        <v>200</v>
      </c>
      <c r="F19" s="8">
        <v>0</v>
      </c>
      <c r="G19" s="8">
        <v>200</v>
      </c>
      <c r="H19" s="8">
        <f>ADec2013[[#This Row],[Total Balance]]+ADec2013[[#This Row],[Penalty]]-ADec2013[[#This Row],[Received Maint. Charge]]</f>
        <v>0</v>
      </c>
      <c r="I19" s="19">
        <v>42175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-2370</v>
      </c>
      <c r="D20" s="8">
        <v>200</v>
      </c>
      <c r="E20" s="8">
        <f>ADec2013[[#This Row],[Last Month''s Balance]]+ADec2013[[#This Row],[Current Month Balance]]</f>
        <v>-2170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-2170</v>
      </c>
      <c r="I20" s="19">
        <v>42175</v>
      </c>
      <c r="J20" s="22"/>
      <c r="M20" t="s">
        <v>24</v>
      </c>
    </row>
    <row r="21" spans="1:13" x14ac:dyDescent="0.25">
      <c r="A21" s="6">
        <v>25</v>
      </c>
      <c r="B21" s="21" t="s">
        <v>66</v>
      </c>
      <c r="C21" s="8">
        <v>420</v>
      </c>
      <c r="D21" s="8">
        <v>200</v>
      </c>
      <c r="E21" s="8">
        <f>ADec2013[[#This Row],[Last Month''s Balance]]+ADec2013[[#This Row],[Current Month Balance]]</f>
        <v>620</v>
      </c>
      <c r="F21" s="8">
        <v>0</v>
      </c>
      <c r="G21" s="8">
        <v>600</v>
      </c>
      <c r="H21" s="8">
        <f>ADec2013[[#This Row],[Total Balance]]+ADec2013[[#This Row],[Penalty]]-ADec2013[[#This Row],[Received Maint. Charge]]</f>
        <v>20</v>
      </c>
      <c r="I21" s="19">
        <v>42177</v>
      </c>
      <c r="J21" s="22"/>
      <c r="M21" t="s">
        <v>24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ADec2013[[#This Row],[Last Month''s Balance]]+ADec2013[[#This Row],[Current Month Balance]]</f>
        <v>330</v>
      </c>
      <c r="F22" s="8">
        <v>0</v>
      </c>
      <c r="G22" s="8">
        <v>300</v>
      </c>
      <c r="H22" s="8">
        <f>ADec2013[[#This Row],[Total Balance]]+ADec2013[[#This Row],[Penalty]]-ADec2013[[#This Row],[Received Maint. Charge]]</f>
        <v>30</v>
      </c>
      <c r="I22" s="19">
        <v>42175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ADec2013[[#This Row],[Last Month''s Balance]]+ADec2013[[#This Row],[Current Month Balance]]</f>
        <v>7660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7360</v>
      </c>
      <c r="I23" s="19">
        <v>42175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-2000</v>
      </c>
      <c r="D24" s="8">
        <v>200</v>
      </c>
      <c r="E24" s="8">
        <f>ADec2013[[#This Row],[Last Month''s Balance]]+ADec2013[[#This Row],[Current Month Balance]]</f>
        <v>-1800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-1800</v>
      </c>
      <c r="I24" s="19">
        <v>42175</v>
      </c>
      <c r="J24" s="22"/>
      <c r="L24" t="s">
        <v>83</v>
      </c>
      <c r="M24" t="s">
        <v>87</v>
      </c>
    </row>
    <row r="25" spans="1:13" x14ac:dyDescent="0.25">
      <c r="A25" s="6">
        <v>33</v>
      </c>
      <c r="B25" s="21" t="s">
        <v>70</v>
      </c>
      <c r="C25" s="8">
        <v>90</v>
      </c>
      <c r="D25" s="8">
        <v>300</v>
      </c>
      <c r="E25" s="8">
        <f>ADec2013[[#This Row],[Last Month''s Balance]]+ADec2013[[#This Row],[Current Month Balance]]</f>
        <v>390</v>
      </c>
      <c r="F25" s="8">
        <v>0</v>
      </c>
      <c r="G25" s="8">
        <v>300</v>
      </c>
      <c r="H25" s="8">
        <f>ADec2013[[#This Row],[Total Balance]]+ADec2013[[#This Row],[Penalty]]-ADec2013[[#This Row],[Received Maint. Charge]]</f>
        <v>90</v>
      </c>
      <c r="I25" s="19">
        <v>42175</v>
      </c>
      <c r="J25" s="22"/>
      <c r="M25" t="s">
        <v>24</v>
      </c>
    </row>
    <row r="26" spans="1:13" x14ac:dyDescent="0.25">
      <c r="A26" s="6">
        <v>34</v>
      </c>
      <c r="B26" s="21" t="s">
        <v>79</v>
      </c>
      <c r="C26" s="8">
        <v>-600</v>
      </c>
      <c r="D26" s="8">
        <v>300</v>
      </c>
      <c r="E26" s="8">
        <f>ADec2013[[#This Row],[Last Month''s Balance]]+ADec2013[[#This Row],[Current Month Balance]]</f>
        <v>-300</v>
      </c>
      <c r="F26" s="8">
        <v>0</v>
      </c>
      <c r="G26" s="8">
        <v>0</v>
      </c>
      <c r="H26" s="8">
        <f>ADec2013[[#This Row],[Total Balance]]+ADec2013[[#This Row],[Penalty]]-ADec2013[[#This Row],[Received Maint. Charge]]</f>
        <v>-300</v>
      </c>
      <c r="I26" s="19">
        <v>42175</v>
      </c>
      <c r="J26" s="22"/>
      <c r="L26" t="s">
        <v>84</v>
      </c>
      <c r="M26" t="s">
        <v>24</v>
      </c>
    </row>
    <row r="27" spans="1:13" x14ac:dyDescent="0.25">
      <c r="A27" t="s">
        <v>11</v>
      </c>
      <c r="B27">
        <f>SUBTOTAL(103,ADec2013[Name of Flat Holder])</f>
        <v>18</v>
      </c>
      <c r="C27" s="8">
        <f>SUBTOTAL(109,ADec2013[Last Month''s Balance])</f>
        <v>8450</v>
      </c>
      <c r="D27" s="8">
        <f>SUBTOTAL(109,ADec2013[Current Month Balance])</f>
        <v>4300</v>
      </c>
      <c r="E27" s="8">
        <f>SUBTOTAL(109,ADec2013[Total Balance])</f>
        <v>12750</v>
      </c>
      <c r="F27" s="8"/>
      <c r="G27" s="8"/>
      <c r="H27" s="8"/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tabSelected="1" showRuler="0" view="pageLayout" zoomScaleNormal="100" workbookViewId="0">
      <selection activeCell="G16" sqref="G16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85</v>
      </c>
      <c r="D5" s="42"/>
      <c r="E5" s="42"/>
      <c r="F5" s="42"/>
      <c r="G5" s="42"/>
      <c r="H5" s="43"/>
    </row>
    <row r="6" spans="1:13" x14ac:dyDescent="0.25">
      <c r="B6" s="30" t="s">
        <v>82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  <c r="M8" s="20" t="s">
        <v>86</v>
      </c>
    </row>
    <row r="9" spans="1:13" x14ac:dyDescent="0.25">
      <c r="A9" s="6">
        <v>3</v>
      </c>
      <c r="B9" s="21" t="s">
        <v>39</v>
      </c>
      <c r="C9" s="7">
        <v>500</v>
      </c>
      <c r="D9" s="7">
        <v>200</v>
      </c>
      <c r="E9" s="7">
        <f>BDec2013[[#This Row],[Current Month Balance]]+BDec2013[[#This Row],[Last Month''s Balance]]</f>
        <v>700</v>
      </c>
      <c r="F9" s="7">
        <v>0</v>
      </c>
      <c r="G9" s="7">
        <v>200</v>
      </c>
      <c r="H9" s="7">
        <f>BDec2013[[#This Row],[Total Balance]]+BDec2013[[#This Row],[Penalty]]-BDec2013[[#This Row],[Received Maint. Charge]]</f>
        <v>500</v>
      </c>
      <c r="I9" s="19">
        <v>42175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BDec2013[[#This Row],[Current Month Balance]]+BDec2013[[#This Row],[Last Month''s Balance]]</f>
        <v>210</v>
      </c>
      <c r="F10" s="7">
        <v>0</v>
      </c>
      <c r="G10" s="7">
        <v>200</v>
      </c>
      <c r="H10" s="7">
        <f>BDec2013[[#This Row],[Total Balance]]+BDec2013[[#This Row],[Penalty]]-BDec2013[[#This Row],[Received Maint. Charge]]</f>
        <v>10</v>
      </c>
      <c r="I10" s="19">
        <v>42175</v>
      </c>
      <c r="J10" s="22"/>
      <c r="M10" t="s">
        <v>24</v>
      </c>
    </row>
    <row r="11" spans="1:13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7">
        <v>200</v>
      </c>
      <c r="H11" s="7">
        <f>BDec2013[[#This Row],[Total Balance]]+BDec2013[[#This Row],[Penalty]]-BDec2013[[#This Row],[Received Maint. Charge]]</f>
        <v>40</v>
      </c>
      <c r="I11" s="19">
        <v>42175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7">
        <v>300</v>
      </c>
      <c r="H12" s="7">
        <f>BDec2013[[#This Row],[Total Balance]]+BDec2013[[#This Row],[Penalty]]-BDec2013[[#This Row],[Received Maint. Charge]]</f>
        <v>-100</v>
      </c>
      <c r="I12" s="19">
        <v>42175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BDec2013[[#This Row],[Current Month Balance]]+BDec2013[[#This Row],[Last Month''s Balance]]</f>
        <v>200</v>
      </c>
      <c r="F13" s="7">
        <v>0</v>
      </c>
      <c r="G13" s="7">
        <v>200</v>
      </c>
      <c r="H13" s="7">
        <f>BDec2013[[#This Row],[Total Balance]]+BDec2013[[#This Row],[Penalty]]-BDec2013[[#This Row],[Received Maint. Charge]]</f>
        <v>0</v>
      </c>
      <c r="I13" s="19">
        <v>42175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3060</v>
      </c>
      <c r="D14" s="7">
        <v>300</v>
      </c>
      <c r="E14" s="7">
        <f>BDec2013[[#This Row],[Current Month Balance]]+BDec2013[[#This Row],[Last Month''s Balance]]</f>
        <v>3360</v>
      </c>
      <c r="F14" s="7">
        <v>0</v>
      </c>
      <c r="G14" s="7">
        <v>300</v>
      </c>
      <c r="H14" s="7">
        <f>BDec2013[[#This Row],[Total Balance]]+BDec2013[[#This Row],[Penalty]]-BDec2013[[#This Row],[Received Maint. Charge]]</f>
        <v>3060</v>
      </c>
      <c r="I14" s="19">
        <v>42175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BDec2013[[#This Row],[Current Month Balance]]+BDec2013[[#This Row],[Last Month''s Balance]]</f>
        <v>300</v>
      </c>
      <c r="F15" s="7">
        <v>10</v>
      </c>
      <c r="G15" s="7">
        <v>0</v>
      </c>
      <c r="H15" s="7">
        <f>BDec2013[[#This Row],[Total Balance]]+BDec2013[[#This Row],[Penalty]]-BDec2013[[#This Row],[Received Maint. Charge]]</f>
        <v>310</v>
      </c>
      <c r="I15" s="19">
        <v>42175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BDec2013[[#This Row],[Current Month Balance]]+BDec2013[[#This Row],[Last Month''s Balance]]</f>
        <v>300</v>
      </c>
      <c r="F16" s="7">
        <v>0</v>
      </c>
      <c r="G16" s="7">
        <v>300</v>
      </c>
      <c r="H16" s="7">
        <f>BDec2013[[#This Row],[Total Balance]]+BDec2013[[#This Row],[Penalty]]-BDec2013[[#This Row],[Received Maint. Charge]]</f>
        <v>0</v>
      </c>
      <c r="I16" s="19">
        <v>42175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BDec2013[[#This Row],[Current Month Balance]]+BDec2013[[#This Row],[Last Month''s Balance]]</f>
        <v>330</v>
      </c>
      <c r="F17" s="7">
        <v>0</v>
      </c>
      <c r="G17" s="7">
        <v>610</v>
      </c>
      <c r="H17" s="7">
        <f>BDec2013[[#This Row],[Total Balance]]+BDec2013[[#This Row],[Penalty]]-BDec2013[[#This Row],[Received Maint. Charge]]</f>
        <v>-280</v>
      </c>
      <c r="I17" s="19">
        <v>42175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7">
        <v>200</v>
      </c>
      <c r="H18" s="7">
        <f>BDec2013[[#This Row],[Total Balance]]+BDec2013[[#This Row],[Penalty]]-BDec2013[[#This Row],[Received Maint. Charge]]</f>
        <v>0</v>
      </c>
      <c r="I18" s="19">
        <v>42175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7">
        <v>200</v>
      </c>
      <c r="H19" s="7">
        <f>BDec2013[[#This Row],[Total Balance]]+BDec2013[[#This Row],[Penalty]]-BDec2013[[#This Row],[Received Maint. Charge]]</f>
        <v>0</v>
      </c>
      <c r="I19" s="19">
        <v>42175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0</v>
      </c>
      <c r="D20" s="7">
        <v>300</v>
      </c>
      <c r="E20" s="7">
        <f>BDec2013[[#This Row],[Current Month Balance]]+BDec2013[[#This Row],[Last Month''s Balance]]</f>
        <v>300</v>
      </c>
      <c r="F20" s="7">
        <v>0</v>
      </c>
      <c r="G20" s="7">
        <v>300</v>
      </c>
      <c r="H20" s="7">
        <f>BDec2013[[#This Row],[Total Balance]]+BDec2013[[#This Row],[Penalty]]-BDec2013[[#This Row],[Received Maint. Charge]]</f>
        <v>0</v>
      </c>
      <c r="I20" s="19">
        <v>42177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720</v>
      </c>
      <c r="D21" s="7">
        <v>300</v>
      </c>
      <c r="E21" s="7">
        <f>BDec2013[[#This Row],[Current Month Balance]]+BDec2013[[#This Row],[Last Month''s Balance]]</f>
        <v>1020</v>
      </c>
      <c r="F21" s="7">
        <v>10</v>
      </c>
      <c r="G21" s="7">
        <v>0</v>
      </c>
      <c r="H21" s="7">
        <f>BDec2013[[#This Row],[Total Balance]]+BDec2013[[#This Row],[Penalty]]-BDec2013[[#This Row],[Received Maint. Charge]]</f>
        <v>1030</v>
      </c>
      <c r="I21" s="19">
        <v>42175</v>
      </c>
      <c r="J21" s="22"/>
      <c r="L21" t="s">
        <v>80</v>
      </c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300</v>
      </c>
      <c r="D22" s="7">
        <v>300</v>
      </c>
      <c r="E22" s="7">
        <f>BDec2013[[#This Row],[Current Month Balance]]+BDec2013[[#This Row],[Last Month''s Balance]]</f>
        <v>600</v>
      </c>
      <c r="F22" s="7">
        <v>0</v>
      </c>
      <c r="G22" s="7">
        <v>300</v>
      </c>
      <c r="H22" s="7">
        <f>BDec2013[[#This Row],[Total Balance]]+BDec2013[[#This Row],[Penalty]]-BDec2013[[#This Row],[Received Maint. Charge]]</f>
        <v>300</v>
      </c>
      <c r="I22" s="19">
        <v>42175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7">
        <v>200</v>
      </c>
      <c r="H23" s="7">
        <f>BDec2013[[#This Row],[Total Balance]]+BDec2013[[#This Row],[Penalty]]-BDec2013[[#This Row],[Received Maint. Charge]]</f>
        <v>0</v>
      </c>
      <c r="I23" s="19">
        <v>42175</v>
      </c>
      <c r="J23" s="22"/>
      <c r="M23" t="s">
        <v>24</v>
      </c>
    </row>
    <row r="24" spans="1:20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BDec2013[[#This Row],[Current Month Balance]]+BDec2013[[#This Row],[Last Month''s Balance]]</f>
        <v>530</v>
      </c>
      <c r="F24" s="7">
        <v>0</v>
      </c>
      <c r="G24" s="7">
        <v>200</v>
      </c>
      <c r="H24" s="7">
        <f>BDec2013[[#This Row],[Total Balance]]+BDec2013[[#This Row],[Penalty]]-BDec2013[[#This Row],[Received Maint. Charge]]</f>
        <v>330</v>
      </c>
      <c r="I24" s="19">
        <v>42179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7">
        <v>200</v>
      </c>
      <c r="H25" s="7">
        <f>BDec2013[[#This Row],[Total Balance]]+BDec2013[[#This Row],[Penalty]]-BDec2013[[#This Row],[Received Maint. Charge]]</f>
        <v>0</v>
      </c>
      <c r="I25" s="19">
        <v>42177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7">
        <v>200</v>
      </c>
      <c r="H26" s="7">
        <f>BDec2013[[#This Row],[Total Balance]]+BDec2013[[#This Row],[Penalty]]-BDec2013[[#This Row],[Received Maint. Charge]]</f>
        <v>0</v>
      </c>
      <c r="I26" s="19">
        <v>42175</v>
      </c>
      <c r="J26" s="22"/>
      <c r="M26" t="s">
        <v>24</v>
      </c>
    </row>
    <row r="27" spans="1:20" x14ac:dyDescent="0.25">
      <c r="A27" t="s">
        <v>11</v>
      </c>
      <c r="B27">
        <f>SUBTOTAL(103,BDec2013[Name of Flat Holder])</f>
        <v>18</v>
      </c>
      <c r="C27" s="7">
        <f>SUBTOTAL(109,BDec2013[Last Month''s Balance])</f>
        <v>4890</v>
      </c>
      <c r="D27" s="7">
        <f>SUBTOTAL(109,BDec2013[Current Month Balance])</f>
        <v>4400</v>
      </c>
      <c r="E27" s="7">
        <f>SUBTOTAL(109,BDec2013[Total Balance])</f>
        <v>9290</v>
      </c>
      <c r="F27" s="7"/>
      <c r="G27" s="7"/>
      <c r="H27" s="7"/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2017-02-02T17:56:08Z</dcterms:modified>
</cp:coreProperties>
</file>