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<sst xmlns="http://schemas.openxmlformats.org/spreadsheetml/2006/main" count="155" uniqueCount="87">
  <si>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</si>
  <si>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</si>
  <si>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</si>
  <si>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</si>
  <si>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</si>
  <si>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</si>
  <si>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</si>
  <si>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</si>
  <si>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</si>
  <si>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</si>
  <si>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</si>
  <si>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</si>
  <si>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</si>
  <si>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</si>
  <si>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</si>
  <si>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</si>
  <si>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</si>
  <si>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</si>
  <si>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</si>
  <si>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</si>
  <si>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</si>
  <si>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</si>
  <si>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</si>
  <si>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</si>
  <si>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</si>
  <si>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</si>
  <si>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</si>
  <si>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</si>
  <si>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</si>
  <si>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</si>
  <si>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</si>
  <si>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</si>
  <si>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</si>
  <si>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</si>
  <si>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</si>
  <si>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</si>
  <si>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</si>
  <si>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</si>
  <si>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</si>
  <si>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</si>
  <si>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</si>
  <si>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</si>
  <si>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</si>
  <si>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</si>
  <si>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</si>
  <si>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</si>
  <si>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</si>
  <si>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</si>
  <si>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</si>
  <si>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</si>
  <si>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</si>
  <si>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</si>
  <si>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</si>
  <si>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</si>
  <si>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</si>
  <si>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</si>
  <si>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</si>
  <si>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</si>
  <si>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</si>
  <si>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</si>
  <si>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</si>
  <si>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</si>
  <si>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</si>
  <si>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</si>
  <si>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</si>
  <si>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</si>
  <si>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</si>
  <si>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</si>
  <si>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</si>
  <si>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</si>
  <si>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</si>
  <si>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</si>
  <si>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</si>
  <si>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</si>
  <si>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</si>
  <si>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</si>
  <si>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</si>
  <si>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</si>
  <si>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</si>
  <si>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</si>
  <si>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</si>
  <si>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</si>
  <si>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</si>
  <si>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 xml:space="preserve"> रु 4,990 </t>
  </si>
  <si>
    <t>⑤ Maintenance will be collected on 5, 10, 15, 20 of each month. (Cheque Payments are preferred.)</t>
  </si>
  <si>
    <t>Chq Rev</t>
  </si>
  <si>
    <t>Maintenance Charges for Month of March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</si>
</sst>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Label=" रु 4,990 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3" zoomScale="90" zoomScaleNormal="100" zoomScalePageLayoutView="90" workbookViewId="0">
      <selection activeCell="F21" sqref="F21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35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86</v>
      </c>
      <c r="D5" s="42"/>
      <c r="E5" s="42"/>
      <c r="F5" s="42"/>
      <c r="G5" s="42"/>
      <c r="H5" s="43"/>
    </row>
    <row r="6" spans="1:13" x14ac:dyDescent="0.25">
      <c r="B6" s="30" t="s">
        <v>79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76</v>
      </c>
      <c r="K8" s="5" t="s">
        <v>5</v>
      </c>
      <c r="L8" s="20" t="s">
        <v>70</v>
      </c>
      <c r="M8" s="4" t="s">
        <v>81</v>
      </c>
    </row>
    <row r="9" spans="1:13" x14ac:dyDescent="0.25">
      <c r="A9" s="6">
        <v>1</v>
      </c>
      <c r="B9" s="21" t="s">
        <v>54</v>
      </c>
      <c r="C9" s="8">
        <v>3720</v>
      </c>
      <c r="D9" s="8">
        <v>200</v>
      </c>
      <c r="E9" s="8">
        <f>ADec2013[[#This Row],[Last Month''s Balance]]+ADec2013[[#This Row],[Current Month Balance]]</f>
        <v>3920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3720</v>
      </c>
      <c r="I9" s="19">
        <v>42804</v>
      </c>
      <c r="J9" s="22"/>
      <c r="M9" t="s">
        <v>24</v>
      </c>
    </row>
    <row r="10" spans="1:13" x14ac:dyDescent="0.25">
      <c r="A10" s="6">
        <v>2</v>
      </c>
      <c r="B10" s="21" t="s">
        <v>38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42804</v>
      </c>
      <c r="J10" s="22"/>
      <c r="M10" t="s">
        <v>24</v>
      </c>
    </row>
    <row r="11" spans="1:13" x14ac:dyDescent="0.25">
      <c r="A11" s="6">
        <v>7</v>
      </c>
      <c r="B11" s="21" t="s">
        <v>55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42804</v>
      </c>
      <c r="J11" s="22"/>
      <c r="M11" t="s">
        <v>24</v>
      </c>
    </row>
    <row r="12" spans="1:13" x14ac:dyDescent="0.25">
      <c r="A12" s="6">
        <v>8</v>
      </c>
      <c r="B12" s="21" t="s">
        <v>56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42804</v>
      </c>
      <c r="J12" s="22"/>
      <c r="M12" t="s">
        <v>24</v>
      </c>
    </row>
    <row r="13" spans="1:13" x14ac:dyDescent="0.25">
      <c r="A13" s="6">
        <v>9</v>
      </c>
      <c r="B13" s="21" t="s">
        <v>57</v>
      </c>
      <c r="C13" s="8">
        <v>-200</v>
      </c>
      <c r="D13" s="8">
        <v>200</v>
      </c>
      <c r="E13" s="8">
        <f>ADec2013[[#This Row],[Last Month''s Balance]]+ADec2013[[#This Row],[Current Month Balance]]</f>
        <v>0</v>
      </c>
      <c r="F13" s="8">
        <v>0</v>
      </c>
      <c r="G13" s="8">
        <v>0</v>
      </c>
      <c r="H13" s="8">
        <f>ADec2013[[#This Row],[Total Balance]]+ADec2013[[#This Row],[Penalty]]-ADec2013[[#This Row],[Received Maint. Charge]]</f>
        <v>0</v>
      </c>
      <c r="I13" s="19">
        <v>42804</v>
      </c>
      <c r="J13" s="22"/>
      <c r="L13" s="23"/>
      <c r="M13" t="s">
        <v>82</v>
      </c>
    </row>
    <row r="14" spans="1:13" x14ac:dyDescent="0.25">
      <c r="A14" s="6">
        <v>10</v>
      </c>
      <c r="B14" s="21" t="s">
        <v>58</v>
      </c>
      <c r="C14" s="8">
        <v>230</v>
      </c>
      <c r="D14" s="8">
        <v>200</v>
      </c>
      <c r="E14" s="8">
        <f>ADec2013[[#This Row],[Last Month''s Balance]]+ADec2013[[#This Row],[Current Month Balance]]</f>
        <v>430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230</v>
      </c>
      <c r="I14" s="19">
        <v>42804</v>
      </c>
      <c r="J14" s="22"/>
      <c r="M14" t="s">
        <v>24</v>
      </c>
    </row>
    <row r="15" spans="1:13" x14ac:dyDescent="0.25">
      <c r="A15" s="6">
        <v>15</v>
      </c>
      <c r="B15" s="21" t="s">
        <v>59</v>
      </c>
      <c r="C15" s="8">
        <v>-200</v>
      </c>
      <c r="D15" s="8">
        <v>200</v>
      </c>
      <c r="E15" s="8">
        <f>ADec2013[[#This Row],[Last Month''s Balance]]+ADec2013[[#This Row],[Current Month Balance]]</f>
        <v>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0</v>
      </c>
      <c r="I15" s="19">
        <v>42804</v>
      </c>
      <c r="J15" s="22"/>
      <c r="M15" t="s">
        <v>82</v>
      </c>
    </row>
    <row r="16" spans="1:13" x14ac:dyDescent="0.25">
      <c r="A16" s="6">
        <v>16</v>
      </c>
      <c r="B16" s="21" t="s">
        <v>60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42804</v>
      </c>
      <c r="J16" s="22"/>
      <c r="M16" t="s">
        <v>24</v>
      </c>
    </row>
    <row r="17" spans="1:13" x14ac:dyDescent="0.25">
      <c r="A17" s="6">
        <v>17</v>
      </c>
      <c r="B17" s="21" t="s">
        <v>61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10</v>
      </c>
      <c r="G17" s="8">
        <v>0</v>
      </c>
      <c r="H17" s="8">
        <f>ADec2013[[#This Row],[Total Balance]]+ADec2013[[#This Row],[Penalty]]-ADec2013[[#This Row],[Received Maint. Charge]]</f>
        <v>310</v>
      </c>
      <c r="I17" s="19">
        <v>42804</v>
      </c>
      <c r="J17" s="22"/>
      <c r="M17" t="s">
        <v>24</v>
      </c>
    </row>
    <row r="18" spans="1:13" x14ac:dyDescent="0.25">
      <c r="A18" s="6">
        <v>18</v>
      </c>
      <c r="B18" s="21" t="s">
        <v>62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42804</v>
      </c>
      <c r="J18" s="22"/>
      <c r="M18" t="s">
        <v>24</v>
      </c>
    </row>
    <row r="19" spans="1:13" x14ac:dyDescent="0.25">
      <c r="A19" s="6">
        <v>23</v>
      </c>
      <c r="B19" s="21" t="s">
        <v>63</v>
      </c>
      <c r="C19" s="8">
        <v>2150</v>
      </c>
      <c r="D19" s="8">
        <v>200</v>
      </c>
      <c r="E19" s="8">
        <f>ADec2013[[#This Row],[Last Month''s Balance]]+ADec2013[[#This Row],[Current Month Balance]]</f>
        <v>2350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2360</v>
      </c>
      <c r="I19" s="19">
        <v>42804</v>
      </c>
      <c r="J19" s="22"/>
      <c r="M19" t="s">
        <v>24</v>
      </c>
    </row>
    <row r="20" spans="1:13" x14ac:dyDescent="0.25">
      <c r="A20" s="6">
        <v>24</v>
      </c>
      <c r="B20" s="21" t="s">
        <v>64</v>
      </c>
      <c r="C20" s="8">
        <v>2000</v>
      </c>
      <c r="D20" s="8">
        <v>200</v>
      </c>
      <c r="E20" s="8">
        <f>ADec2013[[#This Row],[Last Month''s Balance]]+ADec2013[[#This Row],[Current Month Balance]]</f>
        <v>2200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2200</v>
      </c>
      <c r="I20" s="19">
        <v>42804</v>
      </c>
      <c r="J20" s="22"/>
      <c r="L20" t="s">
        <v>85</v>
      </c>
      <c r="M20" t="s">
        <v>82</v>
      </c>
    </row>
    <row r="21" spans="1:13" x14ac:dyDescent="0.25">
      <c r="A21" s="6">
        <v>25</v>
      </c>
      <c r="B21" s="21" t="s">
        <v>65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10</v>
      </c>
      <c r="G21" s="8">
        <v>0</v>
      </c>
      <c r="H21" s="8">
        <f>ADec2013[[#This Row],[Total Balance]]+ADec2013[[#This Row],[Penalty]]-ADec2013[[#This Row],[Received Maint. Charge]]</f>
        <v>210</v>
      </c>
      <c r="I21" s="19">
        <v>42804</v>
      </c>
      <c r="J21" s="22"/>
      <c r="M21" t="s">
        <v>24</v>
      </c>
    </row>
    <row r="22" spans="1:13" x14ac:dyDescent="0.25">
      <c r="A22" s="6">
        <v>26</v>
      </c>
      <c r="B22" s="21" t="s">
        <v>66</v>
      </c>
      <c r="C22" s="8">
        <v>0</v>
      </c>
      <c r="D22" s="8">
        <v>200</v>
      </c>
      <c r="E22" s="8">
        <f>ADec2013[[#This Row],[Last Month''s Balance]]+ADec2013[[#This Row],[Current Month Balance]]</f>
        <v>200</v>
      </c>
      <c r="F22" s="8">
        <v>0</v>
      </c>
      <c r="G22" s="8">
        <v>200</v>
      </c>
      <c r="H22" s="8">
        <f>ADec2013[[#This Row],[Total Balance]]+ADec2013[[#This Row],[Penalty]]-ADec2013[[#This Row],[Received Maint. Charge]]</f>
        <v>0</v>
      </c>
      <c r="I22" s="19">
        <v>42804</v>
      </c>
      <c r="J22" s="22"/>
      <c r="M22" t="s">
        <v>24</v>
      </c>
    </row>
    <row r="23" spans="1:13" x14ac:dyDescent="0.25">
      <c r="A23" s="6">
        <v>31</v>
      </c>
      <c r="B23" s="21" t="s">
        <v>67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42804</v>
      </c>
      <c r="J23" s="22"/>
      <c r="M23" t="s">
        <v>24</v>
      </c>
    </row>
    <row r="24" spans="1:13" x14ac:dyDescent="0.25">
      <c r="A24" s="6">
        <v>32</v>
      </c>
      <c r="B24" s="21" t="s">
        <v>68</v>
      </c>
      <c r="C24" s="8">
        <v>-300</v>
      </c>
      <c r="D24" s="8">
        <v>300</v>
      </c>
      <c r="E24" s="8">
        <f>ADec2013[[#This Row],[Last Month''s Balance]]+ADec2013[[#This Row],[Current Month Balance]]</f>
        <v>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0</v>
      </c>
      <c r="I24" s="19">
        <v>42804</v>
      </c>
      <c r="J24" s="22"/>
      <c r="M24" t="s">
        <v>82</v>
      </c>
    </row>
    <row r="25" spans="1:13" x14ac:dyDescent="0.25">
      <c r="A25" s="6">
        <v>33</v>
      </c>
      <c r="B25" s="21" t="s">
        <v>69</v>
      </c>
      <c r="C25" s="8">
        <v>2280</v>
      </c>
      <c r="D25" s="8">
        <v>300</v>
      </c>
      <c r="E25" s="8">
        <f>ADec2013[[#This Row],[Last Month''s Balance]]+ADec2013[[#This Row],[Current Month Balance]]</f>
        <v>2580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2280</v>
      </c>
      <c r="I25" s="19">
        <v>42804</v>
      </c>
      <c r="J25" s="22"/>
      <c r="M25" t="s">
        <v>24</v>
      </c>
    </row>
    <row r="26" spans="1:13" x14ac:dyDescent="0.25">
      <c r="A26" s="6">
        <v>34</v>
      </c>
      <c r="B26" s="21" t="s">
        <v>78</v>
      </c>
      <c r="C26" s="8">
        <v>320</v>
      </c>
      <c r="D26" s="8">
        <v>300</v>
      </c>
      <c r="E26" s="8">
        <f>ADec2013[[#This Row],[Last Month''s Balance]]+ADec2013[[#This Row],[Current Month Balance]]</f>
        <v>620</v>
      </c>
      <c r="F26" s="8">
        <v>10</v>
      </c>
      <c r="G26" s="8">
        <v>1530</v>
      </c>
      <c r="H26" s="8">
        <f>ADec2013[[#This Row],[Total Balance]]+ADec2013[[#This Row],[Penalty]]-ADec2013[[#This Row],[Received Maint. Charge]]</f>
        <v>-900</v>
      </c>
      <c r="I26" s="19">
        <v>42804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21470</v>
      </c>
      <c r="D27" s="8">
        <f>SUBTOTAL(109,ADec2013[Current Month Balance])</f>
        <v>4200</v>
      </c>
      <c r="E27" s="8">
        <f>SUBTOTAL(109,ADec2013[Total Balance])</f>
        <v>25670</v>
      </c>
      <c r="F27" s="8">
        <f>SUBTOTAL(109,ADec2013[Penalty])</f>
        <v>40</v>
      </c>
      <c r="G27" s="8">
        <f>SUBTOTAL(109,ADec2013[Received Maint. Charge])</f>
        <v>3830</v>
      </c>
      <c r="H27" s="8">
        <f>SUBTOTAL(109,ADec2013[Remaining Balance])</f>
        <v>21880</v>
      </c>
    </row>
    <row r="29" spans="1:13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84</v>
      </c>
      <c r="J31" s="32"/>
      <c r="K31" s="32"/>
      <c r="L31" s="33"/>
    </row>
    <row r="32" spans="1:13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zoomScale="85" zoomScaleNormal="100" zoomScalePageLayoutView="85" workbookViewId="0">
      <selection activeCell="D20" sqref="D20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35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86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76</v>
      </c>
      <c r="K8" s="5" t="s">
        <v>5</v>
      </c>
      <c r="L8" s="20" t="s">
        <v>70</v>
      </c>
      <c r="M8" s="20" t="s">
        <v>81</v>
      </c>
    </row>
    <row r="9" spans="1:13" x14ac:dyDescent="0.25">
      <c r="A9" s="6">
        <v>3</v>
      </c>
      <c r="B9" s="21" t="s">
        <v>38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42804</v>
      </c>
      <c r="J9" s="22"/>
      <c r="M9" t="s">
        <v>24</v>
      </c>
    </row>
    <row r="10" spans="1:13" x14ac:dyDescent="0.25">
      <c r="A10" s="6">
        <v>4</v>
      </c>
      <c r="B10" s="21" t="s">
        <v>39</v>
      </c>
      <c r="C10" s="7">
        <v>330</v>
      </c>
      <c r="D10" s="7">
        <v>300</v>
      </c>
      <c r="E10" s="7">
        <f>BDec2013[[#This Row],[Current Month Balance]]+BDec2013[[#This Row],[Last Month''s Balance]]</f>
        <v>630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330</v>
      </c>
      <c r="I10" s="19">
        <v>42804</v>
      </c>
      <c r="J10" s="22"/>
      <c r="M10" t="s">
        <v>24</v>
      </c>
    </row>
    <row r="11" spans="1:13" x14ac:dyDescent="0.25">
      <c r="A11" s="6">
        <v>5</v>
      </c>
      <c r="B11" s="21" t="s">
        <v>72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42804</v>
      </c>
      <c r="J11" s="22"/>
      <c r="M11" t="s">
        <v>24</v>
      </c>
    </row>
    <row r="12" spans="1:13" x14ac:dyDescent="0.25">
      <c r="A12" s="6">
        <v>6</v>
      </c>
      <c r="B12" s="21" t="s">
        <v>40</v>
      </c>
      <c r="C12" s="7">
        <v>0</v>
      </c>
      <c r="D12" s="7">
        <v>300</v>
      </c>
      <c r="E12" s="7">
        <f>BDec2013[[#This Row],[Current Month Balance]]+BDec2013[[#This Row],[Last Month''s Balance]]</f>
        <v>300</v>
      </c>
      <c r="F12" s="7">
        <v>0</v>
      </c>
      <c r="G12" s="7">
        <v>200</v>
      </c>
      <c r="H12" s="7">
        <f>BDec2013[[#This Row],[Total Balance]]+BDec2013[[#This Row],[Penalty]]-BDec2013[[#This Row],[Received Maint. Charge]]</f>
        <v>100</v>
      </c>
      <c r="I12" s="19">
        <v>42804</v>
      </c>
      <c r="J12" s="22"/>
      <c r="M12" t="s">
        <v>24</v>
      </c>
    </row>
    <row r="13" spans="1:13" x14ac:dyDescent="0.25">
      <c r="A13" s="6">
        <v>11</v>
      </c>
      <c r="B13" s="21" t="s">
        <v>41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42804</v>
      </c>
      <c r="J13" s="22"/>
      <c r="M13" t="s">
        <v>24</v>
      </c>
    </row>
    <row r="14" spans="1:13" x14ac:dyDescent="0.25">
      <c r="A14" s="6">
        <v>12</v>
      </c>
      <c r="B14" s="21" t="s">
        <v>42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42804</v>
      </c>
      <c r="J14" s="22"/>
      <c r="M14" t="s">
        <v>24</v>
      </c>
    </row>
    <row r="15" spans="1:13" x14ac:dyDescent="0.25">
      <c r="A15" s="6">
        <v>13</v>
      </c>
      <c r="B15" s="21" t="s">
        <v>43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42804</v>
      </c>
      <c r="J15" s="22"/>
      <c r="M15" t="s">
        <v>24</v>
      </c>
    </row>
    <row r="16" spans="1:13" x14ac:dyDescent="0.25">
      <c r="A16" s="6">
        <v>14</v>
      </c>
      <c r="B16" s="21" t="s">
        <v>44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42804</v>
      </c>
      <c r="J16" s="22"/>
      <c r="M16" t="s">
        <v>24</v>
      </c>
    </row>
    <row r="17" spans="1:20" x14ac:dyDescent="0.25">
      <c r="A17" s="6">
        <v>19</v>
      </c>
      <c r="B17" s="21" t="s">
        <v>45</v>
      </c>
      <c r="C17" s="7">
        <v>60</v>
      </c>
      <c r="D17" s="7">
        <v>200</v>
      </c>
      <c r="E17" s="7">
        <f>BDec2013[[#This Row],[Current Month Balance]]+BDec2013[[#This Row],[Last Month''s Balance]]</f>
        <v>260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60</v>
      </c>
      <c r="I17" s="19">
        <v>42804</v>
      </c>
      <c r="J17" s="22"/>
      <c r="M17" t="s">
        <v>24</v>
      </c>
    </row>
    <row r="18" spans="1:20" x14ac:dyDescent="0.25">
      <c r="A18" s="6">
        <v>20</v>
      </c>
      <c r="B18" s="21" t="s">
        <v>46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42804</v>
      </c>
      <c r="J18" s="22"/>
      <c r="M18" t="s">
        <v>24</v>
      </c>
    </row>
    <row r="19" spans="1:20" x14ac:dyDescent="0.25">
      <c r="A19" s="6">
        <v>21</v>
      </c>
      <c r="B19" s="21" t="s">
        <v>47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42804</v>
      </c>
      <c r="J19" s="22"/>
      <c r="M19" t="s">
        <v>24</v>
      </c>
    </row>
    <row r="20" spans="1:20" x14ac:dyDescent="0.25">
      <c r="A20" s="6">
        <v>22</v>
      </c>
      <c r="B20" s="21" t="s">
        <v>48</v>
      </c>
      <c r="C20" s="7">
        <v>310</v>
      </c>
      <c r="D20" s="7">
        <v>300</v>
      </c>
      <c r="E20" s="7">
        <f>BDec2013[[#This Row],[Current Month Balance]]+BDec2013[[#This Row],[Last Month''s Balance]]</f>
        <v>610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310</v>
      </c>
      <c r="I20" s="19">
        <v>42804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49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300</v>
      </c>
      <c r="H21" s="7">
        <f>BDec2013[[#This Row],[Total Balance]]+BDec2013[[#This Row],[Penalty]]-BDec2013[[#This Row],[Received Maint. Charge]]</f>
        <v>0</v>
      </c>
      <c r="I21" s="19">
        <v>42804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50</v>
      </c>
      <c r="C22" s="7">
        <v>30</v>
      </c>
      <c r="D22" s="7">
        <v>200</v>
      </c>
      <c r="E22" s="7">
        <f>BDec2013[[#This Row],[Current Month Balance]]+BDec2013[[#This Row],[Last Month''s Balance]]</f>
        <v>230</v>
      </c>
      <c r="F22" s="7">
        <v>0</v>
      </c>
      <c r="G22" s="7">
        <v>200</v>
      </c>
      <c r="H22" s="7">
        <f>BDec2013[[#This Row],[Total Balance]]+BDec2013[[#This Row],[Penalty]]-BDec2013[[#This Row],[Received Maint. Charge]]</f>
        <v>30</v>
      </c>
      <c r="I22" s="19">
        <v>42804</v>
      </c>
      <c r="J22" s="22"/>
      <c r="M22" t="s">
        <v>24</v>
      </c>
    </row>
    <row r="23" spans="1:20" x14ac:dyDescent="0.25">
      <c r="A23" s="6" t="s">
        <v>13</v>
      </c>
      <c r="B23" s="21" t="s">
        <v>53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42804</v>
      </c>
      <c r="J23" s="22"/>
      <c r="M23" t="s">
        <v>24</v>
      </c>
    </row>
    <row r="24" spans="1:20" x14ac:dyDescent="0.25">
      <c r="A24" s="6" t="s">
        <v>14</v>
      </c>
      <c r="B24" s="21" t="s">
        <v>71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42804</v>
      </c>
      <c r="J24" s="22"/>
      <c r="M24" t="s">
        <v>24</v>
      </c>
    </row>
    <row r="25" spans="1:20" x14ac:dyDescent="0.25">
      <c r="A25" s="6" t="s">
        <v>15</v>
      </c>
      <c r="B25" s="21" t="s">
        <v>52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42804</v>
      </c>
      <c r="J25" s="22"/>
      <c r="M25" t="s">
        <v>24</v>
      </c>
    </row>
    <row r="26" spans="1:20" x14ac:dyDescent="0.25">
      <c r="A26" s="6">
        <v>30</v>
      </c>
      <c r="B26" s="21" t="s">
        <v>51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10</v>
      </c>
      <c r="G26" s="7">
        <v>0</v>
      </c>
      <c r="H26" s="7">
        <f>BDec2013[[#This Row],[Total Balance]]+BDec2013[[#This Row],[Penalty]]-BDec2013[[#This Row],[Received Maint. Charge]]</f>
        <v>210</v>
      </c>
      <c r="I26" s="19">
        <v>42804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 t="s">
        <v>83</v>
      </c>
      <c r="D27" s="7">
        <f>SUBTOTAL(109,BDec2013[Current Month Balance])</f>
        <v>4300</v>
      </c>
      <c r="E27" s="7">
        <f>SUBTOTAL(109,BDec2013[Total Balance])</f>
        <v>9310</v>
      </c>
      <c r="F27" s="7"/>
      <c r="G27" s="7"/>
      <c r="H27" s="7">
        <f>SUBTOTAL(109,BDec2013[Remaining Balance])</f>
        <v>5320</v>
      </c>
    </row>
    <row r="29" spans="1:20" ht="15" customHeight="1" x14ac:dyDescent="0.25">
      <c r="A29" s="37" t="s">
        <v>36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84</v>
      </c>
      <c r="J31" s="32"/>
      <c r="K31" s="32"/>
      <c r="L31" s="33"/>
    </row>
    <row r="32" spans="1:20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77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73</v>
      </c>
      <c r="C7" t="s">
        <v>24</v>
      </c>
      <c r="D7" s="9">
        <v>350</v>
      </c>
      <c r="E7">
        <v>250</v>
      </c>
    </row>
    <row r="8" spans="2:8" x14ac:dyDescent="0.25">
      <c r="B8" t="s">
        <v>74</v>
      </c>
      <c r="C8" t="s">
        <v>24</v>
      </c>
      <c r="D8" s="9"/>
    </row>
    <row r="9" spans="2:8" x14ac:dyDescent="0.25">
      <c r="B9" t="s">
        <v>75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2017-05-02T00:44:56Z</dcterms:modified>
</cp:coreProperties>
</file>