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PurvaVihar\ACP_PV\ZSS\resources\Purva Vihar\FY2016-17\"/>
    </mc:Choice>
  </mc:AlternateContent>
  <bookViews>
    <workbookView xWindow="0" yWindow="0" windowWidth="24000" windowHeight="973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F27" i="1" l="1"/>
  <c r="G27" i="1"/>
  <c r="G27" i="3" l="1"/>
  <c r="D14" i="4" l="1"/>
  <c r="C14" i="4"/>
  <c r="B27" i="3" l="1"/>
  <c r="B27" i="1"/>
  <c r="D27" i="3" l="1"/>
  <c r="D27" i="1"/>
  <c r="E26" i="3" l="1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H27" i="3" l="1"/>
  <c r="E27" i="3"/>
  <c r="E9" i="1"/>
  <c r="H9" i="1" s="1"/>
  <c r="C27" i="1"/>
  <c r="E10" i="1"/>
  <c r="H10" i="1" s="1"/>
  <c r="E12" i="1"/>
  <c r="H12" i="1" s="1"/>
  <c r="E17" i="1"/>
  <c r="H17" i="1" s="1"/>
  <c r="E26" i="1"/>
  <c r="H26" i="1" s="1"/>
  <c r="E18" i="1"/>
  <c r="H18" i="1" s="1"/>
  <c r="E23" i="1"/>
  <c r="H23" i="1" s="1"/>
  <c r="E19" i="1"/>
  <c r="H19" i="1" s="1"/>
  <c r="E21" i="1"/>
  <c r="H21" i="1" s="1"/>
  <c r="E25" i="1"/>
  <c r="H25" i="1" s="1"/>
  <c r="E15" i="1"/>
  <c r="H15" i="1" s="1"/>
  <c r="E13" i="1"/>
  <c r="H13" i="1" s="1"/>
  <c r="E11" i="1"/>
  <c r="H11" i="1" s="1"/>
  <c r="E14" i="1"/>
  <c r="H14" i="1" s="1"/>
  <c r="E16" i="1"/>
  <c r="H16" i="1" s="1"/>
  <c r="E22" i="1"/>
  <c r="H22" i="1" s="1"/>
  <c r="E20" i="1"/>
  <c r="H20" i="1" s="1"/>
  <c r="E24" i="1"/>
  <c r="H24" i="1" s="1"/>
  <c r="H27" i="1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<sst xmlns="http://schemas.openxmlformats.org/spreadsheetml/2006/main" count="153" uniqueCount="85">
  <si>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</si>
  <si>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</si>
  <si>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</si>
  <si>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</si>
  <si>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</si>
  <si>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</si>
  <si>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</si>
  <si>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</si>
  <si>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</si>
  <si>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</si>
  <si>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</si>
  <si>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</si>
  <si>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</si>
  <si>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</si>
  <si>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</si>
  <si>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</si>
  <si>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</si>
  <si>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</si>
  <si>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</si>
  <si>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</si>
  <si>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</si>
  <si>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</si>
  <si>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</si>
  <si>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</si>
  <si>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</si>
  <si>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</si>
  <si>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</si>
  <si>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</si>
  <si>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</si>
  <si>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</si>
  <si>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</si>
  <si>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</si>
  <si>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</si>
  <si>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</si>
  <si>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</si>
  <si>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</si>
  <si>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</si>
  <si>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</si>
  <si>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</si>
  <si>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</si>
  <si>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</si>
  <si>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</si>
  <si>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</si>
  <si>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</si>
  <si>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</si>
  <si>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</si>
  <si>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</si>
  <si>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</si>
  <si>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</si>
  <si>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</si>
  <si>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</si>
  <si>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</si>
  <si>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</si>
  <si>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</si>
  <si>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</si>
  <si>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</si>
  <si>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</si>
  <si>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</si>
  <si>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</si>
  <si>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</si>
  <si>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</si>
  <si>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</si>
  <si>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</si>
  <si>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</si>
  <si>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</si>
  <si>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</si>
  <si>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</si>
  <si>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</si>
  <si>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</si>
  <si>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</si>
  <si>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</si>
  <si>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</si>
  <si>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</si>
  <si>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</si>
  <si>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</si>
  <si>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</si>
  <si>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</si>
  <si>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</si>
  <si>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</si>
  <si>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</si>
  <si>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Clear Dues to Avail Annual Maintenace Scheme.</t>
  </si>
  <si>
    <t>Clear Dues to Avail Annual Maintenace Scheme.  **</t>
  </si>
  <si>
    <t>Mode</t>
  </si>
  <si>
    <t>Cheque</t>
  </si>
  <si>
    <t>Maintenance Charges for Month of April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</si>
</sst>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M27" totalsRowCount="1" headerRowDxfId="36">
  <tableColumns count="13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M27" totalsRowCount="1" headerRowDxfId="25">
  <tableColumns count="13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  <tableColumn id="12" name="Mo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showRuler="0" view="pageLayout" topLeftCell="A2" zoomScale="90" zoomScaleNormal="100" zoomScalePageLayoutView="90" workbookViewId="0">
      <selection activeCell="C27" sqref="C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4.42578125" customWidth="1"/>
  </cols>
  <sheetData>
    <row r="1" spans="1:13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3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  <c r="M8" s="4" t="s">
        <v>82</v>
      </c>
    </row>
    <row r="9" spans="1:13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>
        <v>42470</v>
      </c>
      <c r="J9" s="22"/>
      <c r="M9" t="s">
        <v>24</v>
      </c>
    </row>
    <row r="10" spans="1:13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>
        <v>42470</v>
      </c>
      <c r="J10" s="22"/>
      <c r="M10" t="s">
        <v>24</v>
      </c>
    </row>
    <row r="11" spans="1:13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>
        <v>42470</v>
      </c>
      <c r="J11" s="22"/>
      <c r="M11" t="s">
        <v>24</v>
      </c>
    </row>
    <row r="12" spans="1:13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>
        <v>42470</v>
      </c>
      <c r="J12" s="22"/>
      <c r="M12" t="s">
        <v>24</v>
      </c>
    </row>
    <row r="13" spans="1:13" x14ac:dyDescent="0.25">
      <c r="A13" s="6">
        <v>9</v>
      </c>
      <c r="B13" s="21" t="s">
        <v>58</v>
      </c>
      <c r="C13" s="8">
        <v>1530</v>
      </c>
      <c r="D13" s="8">
        <v>300</v>
      </c>
      <c r="E13" s="8">
        <f>ADec2013[[#This Row],[Last Month''s Balance]]+ADec2013[[#This Row],[Current Month Balance]]</f>
        <v>1830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1840</v>
      </c>
      <c r="I13" s="19">
        <v>42470</v>
      </c>
      <c r="J13" s="22"/>
      <c r="L13" s="23"/>
      <c r="M13" t="s">
        <v>24</v>
      </c>
    </row>
    <row r="14" spans="1:13" x14ac:dyDescent="0.25">
      <c r="A14" s="6">
        <v>10</v>
      </c>
      <c r="B14" s="21" t="s">
        <v>59</v>
      </c>
      <c r="C14" s="8">
        <v>20</v>
      </c>
      <c r="D14" s="8">
        <v>200</v>
      </c>
      <c r="E14" s="8">
        <f>ADec2013[[#This Row],[Last Month''s Balance]]+ADec2013[[#This Row],[Current Month Balance]]</f>
        <v>220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20</v>
      </c>
      <c r="I14" s="19">
        <v>42470</v>
      </c>
      <c r="J14" s="22"/>
      <c r="M14" t="s">
        <v>24</v>
      </c>
    </row>
    <row r="15" spans="1:13" x14ac:dyDescent="0.25">
      <c r="A15" s="6">
        <v>15</v>
      </c>
      <c r="B15" s="21" t="s">
        <v>60</v>
      </c>
      <c r="C15" s="8">
        <v>0</v>
      </c>
      <c r="D15" s="8">
        <v>200</v>
      </c>
      <c r="E15" s="8">
        <f>ADec2013[[#This Row],[Last Month''s Balance]]+ADec2013[[#This Row],[Current Month Balance]]</f>
        <v>200</v>
      </c>
      <c r="F15" s="8">
        <v>10</v>
      </c>
      <c r="G15" s="8">
        <v>0</v>
      </c>
      <c r="H15" s="8">
        <f>ADec2013[[#This Row],[Total Balance]]+ADec2013[[#This Row],[Penalty]]-ADec2013[[#This Row],[Received Maint. Charge]]</f>
        <v>210</v>
      </c>
      <c r="I15" s="19">
        <v>42470</v>
      </c>
      <c r="J15" s="22"/>
      <c r="M15" t="s">
        <v>24</v>
      </c>
    </row>
    <row r="16" spans="1:13" x14ac:dyDescent="0.25">
      <c r="A16" s="6">
        <v>16</v>
      </c>
      <c r="B16" s="21" t="s">
        <v>61</v>
      </c>
      <c r="C16" s="8">
        <v>2430</v>
      </c>
      <c r="D16" s="8">
        <v>300</v>
      </c>
      <c r="E16" s="8">
        <f>ADec2013[[#This Row],[Last Month''s Balance]]+ADec2013[[#This Row],[Current Month Balance]]</f>
        <v>2730</v>
      </c>
      <c r="F16" s="8">
        <v>0</v>
      </c>
      <c r="G16" s="8">
        <v>300</v>
      </c>
      <c r="H16" s="8">
        <f>ADec2013[[#This Row],[Total Balance]]+ADec2013[[#This Row],[Penalty]]-ADec2013[[#This Row],[Received Maint. Charge]]</f>
        <v>2430</v>
      </c>
      <c r="I16" s="19">
        <v>42470</v>
      </c>
      <c r="J16" s="22"/>
      <c r="M16" t="s">
        <v>24</v>
      </c>
    </row>
    <row r="17" spans="1:13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>
        <v>42470</v>
      </c>
      <c r="J17" s="22"/>
      <c r="M17" t="s">
        <v>24</v>
      </c>
    </row>
    <row r="18" spans="1:13" x14ac:dyDescent="0.25">
      <c r="A18" s="6">
        <v>18</v>
      </c>
      <c r="B18" s="21" t="s">
        <v>63</v>
      </c>
      <c r="C18" s="8">
        <v>210</v>
      </c>
      <c r="D18" s="8">
        <v>200</v>
      </c>
      <c r="E18" s="8">
        <f>ADec2013[[#This Row],[Last Month''s Balance]]+ADec2013[[#This Row],[Current Month Balance]]</f>
        <v>410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210</v>
      </c>
      <c r="I18" s="19">
        <v>42470</v>
      </c>
      <c r="J18" s="22"/>
      <c r="M18" t="s">
        <v>24</v>
      </c>
    </row>
    <row r="19" spans="1:13" x14ac:dyDescent="0.25">
      <c r="A19" s="6">
        <v>23</v>
      </c>
      <c r="B19" s="21" t="s">
        <v>64</v>
      </c>
      <c r="C19" s="8">
        <v>50</v>
      </c>
      <c r="D19" s="8">
        <v>200</v>
      </c>
      <c r="E19" s="8">
        <f>ADec2013[[#This Row],[Last Month''s Balance]]+ADec2013[[#This Row],[Current Month Balance]]</f>
        <v>250</v>
      </c>
      <c r="F19" s="8">
        <v>10</v>
      </c>
      <c r="G19" s="8">
        <v>0</v>
      </c>
      <c r="H19" s="8">
        <f>ADec2013[[#This Row],[Total Balance]]+ADec2013[[#This Row],[Penalty]]-ADec2013[[#This Row],[Received Maint. Charge]]</f>
        <v>260</v>
      </c>
      <c r="I19" s="19">
        <v>42470</v>
      </c>
      <c r="J19" s="22"/>
      <c r="M19" t="s">
        <v>24</v>
      </c>
    </row>
    <row r="20" spans="1:13" x14ac:dyDescent="0.25">
      <c r="A20" s="6">
        <v>24</v>
      </c>
      <c r="B20" s="21" t="s">
        <v>65</v>
      </c>
      <c r="C20" s="8">
        <v>-370</v>
      </c>
      <c r="D20" s="8">
        <v>200</v>
      </c>
      <c r="E20" s="8">
        <f>ADec2013[[#This Row],[Last Month''s Balance]]+ADec2013[[#This Row],[Current Month Balance]]</f>
        <v>-170</v>
      </c>
      <c r="F20" s="8">
        <v>0</v>
      </c>
      <c r="G20" s="8">
        <v>2030</v>
      </c>
      <c r="H20" s="8">
        <f>ADec2013[[#This Row],[Total Balance]]+ADec2013[[#This Row],[Penalty]]-ADec2013[[#This Row],[Received Maint. Charge]]</f>
        <v>-2200</v>
      </c>
      <c r="I20" s="19">
        <v>42470</v>
      </c>
      <c r="J20" s="22"/>
      <c r="M20" t="s">
        <v>83</v>
      </c>
    </row>
    <row r="21" spans="1:13" x14ac:dyDescent="0.25">
      <c r="A21" s="6">
        <v>25</v>
      </c>
      <c r="B21" s="21" t="s">
        <v>66</v>
      </c>
      <c r="C21" s="8">
        <v>0</v>
      </c>
      <c r="D21" s="8">
        <v>200</v>
      </c>
      <c r="E21" s="8">
        <f>ADec2013[[#This Row],[Last Month''s Balance]]+ADec2013[[#This Row],[Current Month Balance]]</f>
        <v>200</v>
      </c>
      <c r="F21" s="8">
        <v>0</v>
      </c>
      <c r="G21" s="8">
        <v>200</v>
      </c>
      <c r="H21" s="8">
        <f>ADec2013[[#This Row],[Total Balance]]+ADec2013[[#This Row],[Penalty]]-ADec2013[[#This Row],[Received Maint. Charge]]</f>
        <v>0</v>
      </c>
      <c r="I21" s="19">
        <v>42470</v>
      </c>
      <c r="J21" s="22"/>
      <c r="M21" t="s">
        <v>24</v>
      </c>
    </row>
    <row r="22" spans="1:13" x14ac:dyDescent="0.25">
      <c r="A22" s="6">
        <v>26</v>
      </c>
      <c r="B22" s="21" t="s">
        <v>67</v>
      </c>
      <c r="C22" s="8">
        <v>0</v>
      </c>
      <c r="D22" s="8">
        <v>300</v>
      </c>
      <c r="E22" s="8">
        <f>ADec2013[[#This Row],[Last Month''s Balance]]+ADec2013[[#This Row],[Current Month Balance]]</f>
        <v>300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0</v>
      </c>
      <c r="I22" s="19">
        <v>42470</v>
      </c>
      <c r="J22" s="22"/>
      <c r="M22" t="s">
        <v>24</v>
      </c>
    </row>
    <row r="23" spans="1:13" x14ac:dyDescent="0.25">
      <c r="A23" s="6">
        <v>31</v>
      </c>
      <c r="B23" s="21" t="s">
        <v>68</v>
      </c>
      <c r="C23" s="8">
        <v>8190</v>
      </c>
      <c r="D23" s="8">
        <v>200</v>
      </c>
      <c r="E23" s="8">
        <f>ADec2013[[#This Row],[Last Month''s Balance]]+ADec2013[[#This Row],[Current Month Balance]]</f>
        <v>8390</v>
      </c>
      <c r="F23" s="8">
        <v>10</v>
      </c>
      <c r="G23" s="8">
        <v>0</v>
      </c>
      <c r="H23" s="8">
        <f>ADec2013[[#This Row],[Total Balance]]+ADec2013[[#This Row],[Penalty]]-ADec2013[[#This Row],[Received Maint. Charge]]</f>
        <v>8400</v>
      </c>
      <c r="I23" s="19">
        <v>42470</v>
      </c>
      <c r="J23" s="22"/>
      <c r="M23" t="s">
        <v>24</v>
      </c>
    </row>
    <row r="24" spans="1:13" x14ac:dyDescent="0.25">
      <c r="A24" s="6">
        <v>32</v>
      </c>
      <c r="B24" s="21" t="s">
        <v>69</v>
      </c>
      <c r="C24" s="8">
        <v>0</v>
      </c>
      <c r="D24" s="8">
        <v>0</v>
      </c>
      <c r="E24" s="8">
        <f>ADec2013[[#This Row],[Last Month''s Balance]]+ADec2013[[#This Row],[Current Month Balance]]</f>
        <v>0</v>
      </c>
      <c r="F24" s="8">
        <v>0</v>
      </c>
      <c r="G24" s="8">
        <v>3300</v>
      </c>
      <c r="H24" s="8">
        <f>ADec2013[[#This Row],[Total Balance]]+ADec2013[[#This Row],[Penalty]]-ADec2013[[#This Row],[Received Maint. Charge]]</f>
        <v>-3300</v>
      </c>
      <c r="I24" s="19">
        <v>42470</v>
      </c>
      <c r="J24" s="22"/>
      <c r="M24" t="s">
        <v>83</v>
      </c>
    </row>
    <row r="25" spans="1:13" x14ac:dyDescent="0.25">
      <c r="A25" s="6">
        <v>33</v>
      </c>
      <c r="B25" s="21" t="s">
        <v>70</v>
      </c>
      <c r="C25" s="8">
        <v>110</v>
      </c>
      <c r="D25" s="8">
        <v>300</v>
      </c>
      <c r="E25" s="8">
        <f>ADec2013[[#This Row],[Last Month''s Balance]]+ADec2013[[#This Row],[Current Month Balance]]</f>
        <v>410</v>
      </c>
      <c r="F25" s="8">
        <v>0</v>
      </c>
      <c r="G25" s="8">
        <v>300</v>
      </c>
      <c r="H25" s="8">
        <f>ADec2013[[#This Row],[Total Balance]]+ADec2013[[#This Row],[Penalty]]-ADec2013[[#This Row],[Received Maint. Charge]]</f>
        <v>110</v>
      </c>
      <c r="I25" s="19">
        <v>42470</v>
      </c>
      <c r="J25" s="22"/>
      <c r="M25" t="s">
        <v>24</v>
      </c>
    </row>
    <row r="26" spans="1:13" x14ac:dyDescent="0.25">
      <c r="A26" s="6">
        <v>34</v>
      </c>
      <c r="B26" s="21" t="s">
        <v>79</v>
      </c>
      <c r="C26" s="8"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-900</v>
      </c>
      <c r="I26" s="19">
        <v>42470</v>
      </c>
      <c r="J26" s="22"/>
      <c r="M26" t="s">
        <v>24</v>
      </c>
    </row>
    <row r="27" spans="1:13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16000</v>
      </c>
      <c r="D27" s="8">
        <f>SUBTOTAL(109,ADec2013[Current Month Balance])</f>
        <v>4000</v>
      </c>
      <c r="E27" s="8">
        <f>SUBTOTAL(109,ADec2013[Total Balance])</f>
        <v>20000</v>
      </c>
      <c r="F27" s="8">
        <f>SUBTOTAL(109,ADec2013[Penalty])</f>
        <v>40</v>
      </c>
      <c r="G27" s="8">
        <f>SUBTOTAL(109,ADec2013[Received Maint. Charge])</f>
        <v>8830</v>
      </c>
      <c r="H27" s="8">
        <f>SUBTOTAL(109,ADec2013[Remaining Balance])</f>
        <v>11210</v>
      </c>
    </row>
    <row r="29" spans="1:13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3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3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3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Ruler="0" view="pageLayout" topLeftCell="A4" zoomScaleNormal="100" workbookViewId="0">
      <selection activeCell="G23" sqref="G23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3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3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3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3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3" x14ac:dyDescent="0.25">
      <c r="C5" s="41" t="s">
        <v>84</v>
      </c>
      <c r="D5" s="42"/>
      <c r="E5" s="42"/>
      <c r="F5" s="42"/>
      <c r="G5" s="42"/>
      <c r="H5" s="43"/>
    </row>
    <row r="6" spans="1:13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3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  <c r="M8" s="20" t="s">
        <v>82</v>
      </c>
    </row>
    <row r="9" spans="1:13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>
        <v>42470</v>
      </c>
      <c r="J9" s="22"/>
      <c r="M9" t="s">
        <v>24</v>
      </c>
    </row>
    <row r="10" spans="1:13" x14ac:dyDescent="0.25">
      <c r="A10" s="6">
        <v>4</v>
      </c>
      <c r="B10" s="21" t="s">
        <v>40</v>
      </c>
      <c r="C10" s="7">
        <v>630</v>
      </c>
      <c r="D10" s="7">
        <v>300</v>
      </c>
      <c r="E10" s="7">
        <f>BDec2013[[#This Row],[Current Month Balance]]+BDec2013[[#This Row],[Last Month''s Balance]]</f>
        <v>930</v>
      </c>
      <c r="F10" s="7">
        <v>0</v>
      </c>
      <c r="G10" s="7">
        <v>610</v>
      </c>
      <c r="H10" s="7">
        <f>BDec2013[[#This Row],[Total Balance]]+BDec2013[[#This Row],[Penalty]]-BDec2013[[#This Row],[Received Maint. Charge]]</f>
        <v>320</v>
      </c>
      <c r="I10" s="19">
        <v>42470</v>
      </c>
      <c r="J10" s="22"/>
      <c r="M10" t="s">
        <v>24</v>
      </c>
    </row>
    <row r="11" spans="1:13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>
        <v>42470</v>
      </c>
      <c r="J11" s="22"/>
      <c r="M11" t="s">
        <v>24</v>
      </c>
    </row>
    <row r="12" spans="1:13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>
        <v>42470</v>
      </c>
      <c r="J12" s="22"/>
      <c r="M12" t="s">
        <v>24</v>
      </c>
    </row>
    <row r="13" spans="1:13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>
        <v>42470</v>
      </c>
      <c r="J13" s="22"/>
      <c r="M13" t="s">
        <v>24</v>
      </c>
    </row>
    <row r="14" spans="1:13" x14ac:dyDescent="0.25">
      <c r="A14" s="6">
        <v>12</v>
      </c>
      <c r="B14" s="21" t="s">
        <v>43</v>
      </c>
      <c r="C14" s="7">
        <v>3370</v>
      </c>
      <c r="D14" s="7">
        <v>300</v>
      </c>
      <c r="E14" s="7">
        <f>BDec2013[[#This Row],[Current Month Balance]]+BDec2013[[#This Row],[Last Month''s Balance]]</f>
        <v>3670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3370</v>
      </c>
      <c r="I14" s="19">
        <v>42470</v>
      </c>
      <c r="J14" s="22"/>
      <c r="M14" t="s">
        <v>24</v>
      </c>
    </row>
    <row r="15" spans="1:13" x14ac:dyDescent="0.25">
      <c r="A15" s="6">
        <v>13</v>
      </c>
      <c r="B15" s="21" t="s">
        <v>44</v>
      </c>
      <c r="C15" s="7">
        <v>20</v>
      </c>
      <c r="D15" s="7">
        <v>300</v>
      </c>
      <c r="E15" s="7">
        <f>BDec2013[[#This Row],[Current Month Balance]]+BDec2013[[#This Row],[Last Month''s Balance]]</f>
        <v>320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20</v>
      </c>
      <c r="I15" s="19">
        <v>42470</v>
      </c>
      <c r="J15" s="22"/>
      <c r="M15" t="s">
        <v>24</v>
      </c>
    </row>
    <row r="16" spans="1:13" x14ac:dyDescent="0.25">
      <c r="A16" s="6">
        <v>14</v>
      </c>
      <c r="B16" s="21" t="s">
        <v>45</v>
      </c>
      <c r="C16" s="7">
        <v>420</v>
      </c>
      <c r="D16" s="7">
        <v>200</v>
      </c>
      <c r="E16" s="7">
        <f>BDec2013[[#This Row],[Current Month Balance]]+BDec2013[[#This Row],[Last Month''s Balance]]</f>
        <v>620</v>
      </c>
      <c r="F16" s="7">
        <v>0</v>
      </c>
      <c r="G16" s="7">
        <v>600</v>
      </c>
      <c r="H16" s="7">
        <f>BDec2013[[#This Row],[Total Balance]]+BDec2013[[#This Row],[Penalty]]-BDec2013[[#This Row],[Received Maint. Charge]]</f>
        <v>20</v>
      </c>
      <c r="I16" s="19">
        <v>42470</v>
      </c>
      <c r="J16" s="22"/>
      <c r="M16" t="s">
        <v>24</v>
      </c>
    </row>
    <row r="17" spans="1:20" x14ac:dyDescent="0.25">
      <c r="A17" s="6">
        <v>19</v>
      </c>
      <c r="B17" s="21" t="s">
        <v>46</v>
      </c>
      <c r="C17" s="7">
        <v>440</v>
      </c>
      <c r="D17" s="7">
        <v>200</v>
      </c>
      <c r="E17" s="7">
        <f>BDec2013[[#This Row],[Current Month Balance]]+BDec2013[[#This Row],[Last Month''s Balance]]</f>
        <v>640</v>
      </c>
      <c r="F17" s="7">
        <v>10</v>
      </c>
      <c r="G17" s="7">
        <v>0</v>
      </c>
      <c r="H17" s="7">
        <f>BDec2013[[#This Row],[Total Balance]]+BDec2013[[#This Row],[Penalty]]-BDec2013[[#This Row],[Received Maint. Charge]]</f>
        <v>650</v>
      </c>
      <c r="I17" s="19">
        <v>42470</v>
      </c>
      <c r="J17" s="22"/>
      <c r="M17" t="s">
        <v>24</v>
      </c>
    </row>
    <row r="18" spans="1:20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>
        <v>42470</v>
      </c>
      <c r="J18" s="22"/>
      <c r="M18" t="s">
        <v>24</v>
      </c>
    </row>
    <row r="19" spans="1:20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>
        <v>42470</v>
      </c>
      <c r="J19" s="22"/>
      <c r="M19" t="s">
        <v>24</v>
      </c>
    </row>
    <row r="20" spans="1:20" x14ac:dyDescent="0.25">
      <c r="A20" s="6">
        <v>22</v>
      </c>
      <c r="B20" s="21" t="s">
        <v>49</v>
      </c>
      <c r="C20" s="7">
        <v>0</v>
      </c>
      <c r="D20" s="7">
        <v>300</v>
      </c>
      <c r="E20" s="7">
        <f>BDec2013[[#This Row],[Current Month Balance]]+BDec2013[[#This Row],[Last Month''s Balance]]</f>
        <v>300</v>
      </c>
      <c r="F20" s="7">
        <v>0</v>
      </c>
      <c r="G20" s="7">
        <v>300</v>
      </c>
      <c r="H20" s="7">
        <f>BDec2013[[#This Row],[Total Balance]]+BDec2013[[#This Row],[Penalty]]-BDec2013[[#This Row],[Received Maint. Charge]]</f>
        <v>0</v>
      </c>
      <c r="I20" s="19">
        <v>42470</v>
      </c>
      <c r="J20" s="22"/>
      <c r="M20" t="s">
        <v>24</v>
      </c>
      <c r="Q20" s="12"/>
      <c r="T20" s="12"/>
    </row>
    <row r="21" spans="1:20" x14ac:dyDescent="0.25">
      <c r="A21" s="6">
        <v>27</v>
      </c>
      <c r="B21" s="21" t="s">
        <v>50</v>
      </c>
      <c r="C21" s="7">
        <v>3820</v>
      </c>
      <c r="D21" s="7">
        <v>300</v>
      </c>
      <c r="E21" s="7">
        <f>BDec2013[[#This Row],[Current Month Balance]]+BDec2013[[#This Row],[Last Month''s Balance]]</f>
        <v>4120</v>
      </c>
      <c r="F21" s="7">
        <v>10</v>
      </c>
      <c r="G21" s="7">
        <v>0</v>
      </c>
      <c r="H21" s="7">
        <f>BDec2013[[#This Row],[Total Balance]]+BDec2013[[#This Row],[Penalty]]-BDec2013[[#This Row],[Received Maint. Charge]]</f>
        <v>4130</v>
      </c>
      <c r="I21" s="19">
        <v>42470</v>
      </c>
      <c r="J21" s="22"/>
      <c r="M21" t="s">
        <v>24</v>
      </c>
      <c r="Q21" s="12"/>
    </row>
    <row r="22" spans="1:20" x14ac:dyDescent="0.25">
      <c r="A22" s="6" t="s">
        <v>12</v>
      </c>
      <c r="B22" s="21" t="s">
        <v>51</v>
      </c>
      <c r="C22" s="7">
        <v>120</v>
      </c>
      <c r="D22" s="7">
        <v>300</v>
      </c>
      <c r="E22" s="7">
        <f>BDec2013[[#This Row],[Current Month Balance]]+BDec2013[[#This Row],[Last Month''s Balance]]</f>
        <v>420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120</v>
      </c>
      <c r="I22" s="19">
        <v>42470</v>
      </c>
      <c r="J22" s="22"/>
      <c r="M22" t="s">
        <v>24</v>
      </c>
    </row>
    <row r="23" spans="1:20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>
        <v>42470</v>
      </c>
      <c r="J23" s="22"/>
      <c r="M23" t="s">
        <v>24</v>
      </c>
    </row>
    <row r="24" spans="1:20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>
        <v>42470</v>
      </c>
      <c r="J24" s="22"/>
      <c r="M24" t="s">
        <v>24</v>
      </c>
    </row>
    <row r="25" spans="1:20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>
        <v>42470</v>
      </c>
      <c r="J25" s="22"/>
      <c r="M25" t="s">
        <v>24</v>
      </c>
    </row>
    <row r="26" spans="1:20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>
        <v>42470</v>
      </c>
      <c r="J26" s="22"/>
      <c r="M26" t="s">
        <v>24</v>
      </c>
    </row>
    <row r="27" spans="1:20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9590</v>
      </c>
      <c r="D27" s="7">
        <f>SUBTOTAL(109,BDec2013[Current Month Balance])</f>
        <v>4300</v>
      </c>
      <c r="E27" s="7">
        <f>SUBTOTAL(109,BDec2013[Total Balance])</f>
        <v>13890</v>
      </c>
      <c r="F27" s="7"/>
      <c r="G27" s="7">
        <f>SUBTOTAL(109,BDec2013[Received Maint. Charge])</f>
        <v>4510</v>
      </c>
      <c r="H27" s="7">
        <f>SUBTOTAL(109,BDec2013[Remaining Balance])</f>
        <v>9400</v>
      </c>
    </row>
    <row r="29" spans="1:20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20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20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20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Abhijeet Rathod</dc:title>
  <dc:subject>Soc. Maintenance</dc:subject>
  <dc:creator>Akshat</dc:creator>
  <cp:lastModifiedBy>Abhijeet Rathod</cp:lastModifiedBy>
  <cp:lastPrinted>2013-07-02T03:37:43Z</cp:lastPrinted>
  <dcterms:created xsi:type="dcterms:W3CDTF">2012-07-11T00:54:08Z</dcterms:created>
  <dcterms:modified xsi:type="dcterms:W3CDTF">2017-04-29T15:45:12Z</dcterms:modified>
</cp:coreProperties>
</file>