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H27" i="3" l="1"/>
  <c r="G27" i="3"/>
  <c r="F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27" i="1"/>
  <c r="F27" i="1"/>
  <c r="D14" i="4" l="1"/>
  <c r="C14" i="4"/>
  <c r="B27" i="3" l="1"/>
  <c r="B27" i="1"/>
  <c r="D27" i="3" l="1"/>
  <c r="D27" i="1"/>
  <c r="E17" i="1" l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<sst xmlns="http://schemas.openxmlformats.org/spreadsheetml/2006/main" count="156" uniqueCount="87">
  <si>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</si>
  <si>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</si>
  <si>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</si>
  <si>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</si>
  <si>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</si>
  <si>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</si>
  <si>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</si>
  <si>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</si>
  <si>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</si>
  <si>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</si>
  <si>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</si>
  <si>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</si>
  <si>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</si>
  <si>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</si>
  <si>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</si>
  <si>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</si>
  <si>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</si>
  <si>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</si>
  <si>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</si>
  <si>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</si>
  <si>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</si>
  <si>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</si>
  <si>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</si>
  <si>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</si>
  <si>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</si>
  <si>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</si>
  <si>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</si>
  <si>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</si>
  <si>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</si>
  <si>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</si>
  <si>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</si>
  <si>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</si>
  <si>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</si>
  <si>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</si>
  <si>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</si>
  <si>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</si>
  <si>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</si>
  <si>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</si>
  <si>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</si>
  <si>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</si>
  <si>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</si>
  <si>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</si>
  <si>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</si>
  <si>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</si>
  <si>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</si>
  <si>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</si>
  <si>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</si>
  <si>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</si>
  <si>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</si>
  <si>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</si>
  <si>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</si>
  <si>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</si>
  <si>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</si>
  <si>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</si>
  <si>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</si>
  <si>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</si>
  <si>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</si>
  <si>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</si>
  <si>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</si>
  <si>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</si>
  <si>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</si>
  <si>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</si>
  <si>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</si>
  <si>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</si>
  <si>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</si>
  <si>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</si>
  <si>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</si>
  <si>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</si>
  <si>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</si>
  <si>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</si>
  <si>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</si>
  <si>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</si>
  <si>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</si>
  <si>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</si>
  <si>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</si>
  <si>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</si>
  <si>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</si>
  <si>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</si>
  <si>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</si>
  <si>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</si>
  <si>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</si>
  <si>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</si>
  <si>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Annual till 03-15</t>
  </si>
  <si>
    <t>Clear Dues to Avail Annual Maintenace Scheme.  **</t>
  </si>
  <si>
    <t>Till March 2015</t>
  </si>
  <si>
    <t>Maintenance Charges for Month of March 2015.</t>
  </si>
  <si>
    <t xml:space="preserve">      /03/15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</si>
</sst>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totalsRowFunction="sum" dataDxfId="27" totalsRowDxfId="26"/>
    <tableColumn id="7" name="Received Maint. Charge" totalsRowFunction="sum" dataDxfId="25" totalsRowDxfId="24"/>
    <tableColumn id="11" name="Remaining Balance" totalsRowFunction="sum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19">
  <tableColumns count="12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BWing[[#This Row],[Current Month Balance]]+BWing[[#This Row],[Last Month''s Balance]]</calculatedColumnFormula>
    </tableColumn>
    <tableColumn id="6" name="Penalty" totalsRowFunction="sum" dataDxfId="10" totalsRowDxfId="9"/>
    <tableColumn id="7" name="Received Maint. Charge" totalsRowFunction="sum" dataDxfId="8" totalsRowDxfId="7"/>
    <tableColumn id="11" name="Remaining Balance" totalsRowFunction="sum" dataDxfId="6" totalsRowDxfId="5">
      <calculatedColumnFormula>BWing[[#This Row],[Total Balance]]+BWing[[#This Row],[Penalty]]-BWing[[#This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7" zoomScale="90" zoomScaleNormal="100" zoomScalePageLayoutView="90" workbookViewId="0">
      <selection activeCell="F25" sqref="F2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86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86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86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86</v>
      </c>
      <c r="J12" s="22"/>
    </row>
    <row r="13" spans="1:12" x14ac:dyDescent="0.25">
      <c r="A13" s="6">
        <v>9</v>
      </c>
      <c r="B13" s="21" t="s">
        <v>58</v>
      </c>
      <c r="C13" s="8">
        <v>1230</v>
      </c>
      <c r="D13" s="8">
        <v>300</v>
      </c>
      <c r="E13" s="8">
        <f>AWing[[#This Row],[Last Month''s Balance]]+AWing[[#This Row],[Current Month Balance]]</f>
        <v>1530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1540</v>
      </c>
      <c r="I13" s="19" t="s">
        <v>86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86</v>
      </c>
      <c r="J14" s="22"/>
    </row>
    <row r="15" spans="1:12" x14ac:dyDescent="0.25">
      <c r="A15" s="6">
        <v>15</v>
      </c>
      <c r="B15" s="21" t="s">
        <v>60</v>
      </c>
      <c r="C15" s="8">
        <v>-200</v>
      </c>
      <c r="D15" s="8">
        <v>200</v>
      </c>
      <c r="E15" s="8">
        <f>AWing[[#This Row],[Last Month''s Balance]]+AWing[[#This Row],[Current Month Balance]]</f>
        <v>0</v>
      </c>
      <c r="F15" s="8">
        <v>0</v>
      </c>
      <c r="G15" s="8">
        <v>0</v>
      </c>
      <c r="H15" s="8">
        <f>AWing[[#This Row],[Total Balance]]+AWing[[#This Row],[Penalty]]-AWing[[#This Row],[Received Maint. Charge]]</f>
        <v>0</v>
      </c>
      <c r="I15" s="19" t="s">
        <v>86</v>
      </c>
      <c r="J15" s="22"/>
      <c r="L15" t="s">
        <v>82</v>
      </c>
    </row>
    <row r="16" spans="1:12" x14ac:dyDescent="0.25">
      <c r="A16" s="6">
        <v>16</v>
      </c>
      <c r="B16" s="21" t="s">
        <v>61</v>
      </c>
      <c r="C16" s="8">
        <v>920</v>
      </c>
      <c r="D16" s="8">
        <v>300</v>
      </c>
      <c r="E16" s="8">
        <f>AWing[[#This Row],[Last Month''s Balance]]+AWing[[#This Row],[Current Month Balance]]</f>
        <v>1220</v>
      </c>
      <c r="F16" s="8">
        <v>0</v>
      </c>
      <c r="G16" s="8">
        <v>610</v>
      </c>
      <c r="H16" s="8">
        <f>AWing[[#This Row],[Total Balance]]+AWing[[#This Row],[Penalty]]-AWing[[#This Row],[Received Maint. Charge]]</f>
        <v>610</v>
      </c>
      <c r="I16" s="19" t="s">
        <v>86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86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86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86</v>
      </c>
      <c r="J19" s="22"/>
    </row>
    <row r="20" spans="1:12" x14ac:dyDescent="0.25">
      <c r="A20" s="6">
        <v>24</v>
      </c>
      <c r="B20" s="21" t="s">
        <v>65</v>
      </c>
      <c r="C20" s="8">
        <v>-370</v>
      </c>
      <c r="D20" s="8">
        <v>200</v>
      </c>
      <c r="E20" s="8">
        <f>AWing[[#This Row],[Last Month''s Balance]]+AWing[[#This Row],[Current Month Balance]]</f>
        <v>-170</v>
      </c>
      <c r="F20" s="8">
        <v>0</v>
      </c>
      <c r="G20" s="8">
        <v>0</v>
      </c>
      <c r="H20" s="8">
        <f>AWing[[#This Row],[Total Balance]]+AWing[[#This Row],[Penalty]]-AWing[[#This Row],[Received Maint. Charge]]</f>
        <v>-170</v>
      </c>
      <c r="I20" s="19" t="s">
        <v>86</v>
      </c>
      <c r="J20" s="22"/>
    </row>
    <row r="21" spans="1:12" x14ac:dyDescent="0.25">
      <c r="A21" s="6">
        <v>25</v>
      </c>
      <c r="B21" s="21" t="s">
        <v>66</v>
      </c>
      <c r="C21" s="8">
        <v>-200</v>
      </c>
      <c r="D21" s="8">
        <v>200</v>
      </c>
      <c r="E21" s="8">
        <f>AWing[[#This Row],[Last Month''s Balance]]+AWing[[#This Row],[Current Month Balance]]</f>
        <v>0</v>
      </c>
      <c r="F21" s="8">
        <v>0</v>
      </c>
      <c r="G21" s="8">
        <v>0</v>
      </c>
      <c r="H21" s="8">
        <f>AWing[[#This Row],[Total Balance]]+AWing[[#This Row],[Penalty]]-AWing[[#This Row],[Received Maint. Charge]]</f>
        <v>0</v>
      </c>
      <c r="I21" s="19" t="s">
        <v>86</v>
      </c>
      <c r="J21" s="22"/>
      <c r="L21" t="s">
        <v>82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86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86</v>
      </c>
      <c r="J23" s="22"/>
    </row>
    <row r="24" spans="1:12" x14ac:dyDescent="0.25">
      <c r="A24" s="6">
        <v>32</v>
      </c>
      <c r="B24" s="21" t="s">
        <v>69</v>
      </c>
      <c r="C24" s="8">
        <v>-200</v>
      </c>
      <c r="D24" s="8">
        <v>200</v>
      </c>
      <c r="E24" s="8">
        <f>AWing[[#This Row],[Last Month''s Balance]]+AWing[[#This Row],[Current Month Balance]]</f>
        <v>0</v>
      </c>
      <c r="F24" s="8">
        <v>0</v>
      </c>
      <c r="G24" s="8">
        <v>0</v>
      </c>
      <c r="H24" s="8">
        <f>AWing[[#This Row],[Total Balance]]+AWing[[#This Row],[Penalty]]-AWing[[#This Row],[Received Maint. Charge]]</f>
        <v>0</v>
      </c>
      <c r="I24" s="19" t="s">
        <v>86</v>
      </c>
      <c r="J24" s="22"/>
      <c r="L24" t="s">
        <v>82</v>
      </c>
    </row>
    <row r="25" spans="1:12" x14ac:dyDescent="0.25">
      <c r="A25" s="6">
        <v>33</v>
      </c>
      <c r="B25" s="21" t="s">
        <v>70</v>
      </c>
      <c r="C25" s="8">
        <v>2480</v>
      </c>
      <c r="D25" s="8">
        <v>300</v>
      </c>
      <c r="E25" s="8">
        <f>AWing[[#This Row],[Last Month''s Balance]]+AWing[[#This Row],[Current Month Balance]]</f>
        <v>2780</v>
      </c>
      <c r="F25" s="8">
        <v>0</v>
      </c>
      <c r="G25" s="8">
        <v>2700</v>
      </c>
      <c r="H25" s="8">
        <f>AWing[[#This Row],[Total Balance]]+AWing[[#This Row],[Penalty]]-AWing[[#This Row],[Received Maint. Charge]]</f>
        <v>80</v>
      </c>
      <c r="I25" s="19" t="s">
        <v>86</v>
      </c>
      <c r="J25" s="22"/>
    </row>
    <row r="26" spans="1:12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600</v>
      </c>
      <c r="H26" s="8">
        <f>AWing[[#This Row],[Total Balance]]+AWing[[#This Row],[Penalty]]-AWing[[#This Row],[Received Maint. Charge]]</f>
        <v>-600</v>
      </c>
      <c r="I26" s="19" t="s">
        <v>86</v>
      </c>
      <c r="J26" s="22"/>
      <c r="L26" t="s">
        <v>84</v>
      </c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14880</v>
      </c>
      <c r="D27" s="8">
        <f>SUBTOTAL(109,AWing[Current Month Balance])</f>
        <v>4300</v>
      </c>
      <c r="E27" s="8">
        <f>SUBTOTAL(109,AWing[Total Balance])</f>
        <v>19180</v>
      </c>
      <c r="F27" s="8">
        <f>SUBTOTAL(109,AWing[Penalty])</f>
        <v>10</v>
      </c>
      <c r="G27" s="8">
        <f>SUBTOTAL(109,AWing[Received Maint. Charge])</f>
        <v>6210</v>
      </c>
      <c r="H27" s="8">
        <f>SUBTOTAL(109,AWing[Remaining Balance])</f>
        <v>12980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view="pageLayout" topLeftCell="A5" zoomScale="80" zoomScaleNormal="100" zoomScalePageLayoutView="80" workbookViewId="0">
      <selection activeCell="F25" sqref="F2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 t="s">
        <v>86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86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 t="s">
        <v>86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 t="s">
        <v>86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 t="s">
        <v>86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 t="s">
        <v>86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 t="s">
        <v>86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 t="s">
        <v>86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 t="s">
        <v>86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 t="s">
        <v>86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 t="s">
        <v>86</v>
      </c>
      <c r="J19" s="22"/>
    </row>
    <row r="20" spans="1:19" x14ac:dyDescent="0.25">
      <c r="A20" s="6">
        <v>22</v>
      </c>
      <c r="B20" s="21" t="s">
        <v>49</v>
      </c>
      <c r="C20" s="7">
        <v>2270</v>
      </c>
      <c r="D20" s="7">
        <v>300</v>
      </c>
      <c r="E20" s="7">
        <f>BWing[[#This Row],[Current Month Balance]]+BWing[[#This Row],[Last Month''s Balance]]</f>
        <v>2570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2580</v>
      </c>
      <c r="I20" s="19" t="s">
        <v>86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-200</v>
      </c>
      <c r="D21" s="7">
        <v>300</v>
      </c>
      <c r="E21" s="7">
        <f>BWing[[#This Row],[Current Month Balance]]+BWing[[#This Row],[Last Month''s Balance]]</f>
        <v>100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100</v>
      </c>
      <c r="I21" s="19" t="s">
        <v>86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 t="s">
        <v>86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 t="s">
        <v>86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 t="s">
        <v>86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 t="s">
        <v>86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 t="s">
        <v>86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5320</v>
      </c>
      <c r="D27" s="7">
        <f>SUBTOTAL(109,BWing[Current Month Balance])</f>
        <v>4400</v>
      </c>
      <c r="E27" s="7">
        <f>SUBTOTAL(109,BWing[Total Balance])</f>
        <v>9720</v>
      </c>
      <c r="F27" s="7">
        <f>SUBTOTAL(109,BWing[Penalty])</f>
        <v>10</v>
      </c>
      <c r="G27" s="7">
        <f>SUBTOTAL(109,BWing[Received Maint. Charge])</f>
        <v>3800</v>
      </c>
      <c r="H27" s="7">
        <f>SUBTOTAL(109,BWing[Remaining Balance])</f>
        <v>5930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arathod</cp:lastModifiedBy>
  <cp:lastPrinted>2013-07-02T03:37:43Z</cp:lastPrinted>
  <dcterms:created xsi:type="dcterms:W3CDTF">2012-07-11T00:54:08Z</dcterms:created>
  <dcterms:modified xsi:type="dcterms:W3CDTF">2015-04-10T16:45:27Z</dcterms:modified>
</cp:coreProperties>
</file>