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Jan2013" sheetId="1" r:id="rId1"/>
    <sheet name="B-Jan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3"/>
  <c r="F27"/>
  <c r="F27" i="1"/>
  <c r="H27"/>
  <c r="G27"/>
  <c r="H9" l="1"/>
  <c r="H10"/>
  <c r="H11"/>
  <c r="H12"/>
  <c r="H13"/>
  <c r="H14"/>
  <c r="H15"/>
  <c r="H16"/>
  <c r="H17"/>
  <c r="H18"/>
  <c r="H19"/>
  <c r="H20"/>
  <c r="H21"/>
  <c r="H22"/>
  <c r="H23"/>
  <c r="H24"/>
  <c r="H26"/>
  <c r="G27" i="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E9" i="1"/>
  <c r="E10"/>
  <c r="E11"/>
  <c r="E12"/>
  <c r="E13"/>
  <c r="E14"/>
  <c r="E15"/>
  <c r="E16"/>
  <c r="E17"/>
  <c r="E18"/>
  <c r="E19"/>
  <c r="E20"/>
  <c r="E21"/>
  <c r="E22"/>
  <c r="E23"/>
  <c r="E24"/>
  <c r="E25"/>
  <c r="H25" s="1"/>
  <c r="E26"/>
  <c r="D11" i="4" l="1"/>
  <c r="C11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sharedStrings.xml><?xml version="1.0" encoding="utf-8"?>
<sst xmlns="http://schemas.openxmlformats.org/spreadsheetml/2006/main" count="142" uniqueCount="78">
  <si>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</si>
  <si>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</si>
  <si>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</si>
  <si>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</si>
  <si>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</si>
  <si>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</si>
  <si>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</si>
  <si>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</si>
  <si>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</si>
  <si>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</si>
  <si>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</si>
  <si>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</si>
  <si>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</si>
  <si>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</si>
  <si>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</si>
  <si>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</si>
  <si>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</si>
  <si>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</si>
  <si>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</si>
  <si>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</si>
  <si>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</si>
  <si>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</si>
  <si>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</si>
  <si>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</si>
  <si>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</si>
  <si>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</si>
  <si>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</si>
  <si>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</si>
  <si>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</si>
  <si>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</si>
  <si>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</si>
  <si>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</si>
  <si>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</si>
  <si>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</si>
  <si>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</si>
  <si>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</si>
  <si>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</si>
  <si>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</si>
  <si>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</si>
  <si>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</si>
  <si>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</si>
  <si>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</si>
  <si>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</si>
  <si>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</si>
  <si>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</si>
  <si>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</si>
  <si>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</si>
  <si>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</si>
  <si>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</si>
  <si>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</si>
  <si>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</si>
  <si>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</si>
  <si>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</si>
  <si>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</si>
  <si>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</si>
  <si>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</si>
  <si>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</si>
  <si>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</si>
  <si>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</si>
  <si>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</si>
  <si>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</si>
  <si>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</si>
  <si>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</si>
  <si>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</si>
  <si>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</si>
  <si>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</si>
  <si>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</si>
  <si>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</si>
  <si>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</si>
  <si>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</si>
  <si>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</si>
  <si>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</si>
  <si>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</si>
  <si>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January 2013</t>
    </r>
    <r>
      <rPr>
        <sz val="11"/>
        <color rgb="FF3F3F3F"/>
        <rFont val="Calibri"/>
        <family val="2"/>
        <scheme val="minor"/>
      </rPr>
      <t>.</t>
    </r>
  </si>
  <si>
    <t>!!!   Happy New Year 2013   !!!</t>
  </si>
  <si>
    <t>कटारे एस. एच.</t>
  </si>
  <si>
    <t>नाईक बी. बी.</t>
  </si>
  <si>
    <t xml:space="preserve">       /01/13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</si>
</sst>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5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Jan2013" displayName="AJan2013" ref="A8:K27" totalsRowCount="1" headerRowDxfId="34">
  <tableColumns count="11">
    <tableColumn id="1" name="Flat No." totalsRowLabel="Total" dataDxfId="33"/>
    <tableColumn id="2" name="Name of Flat Holder" totalsRowFunction="count" dataDxfId="32"/>
    <tableColumn id="3" name="Last Month's Balance" totalsRowFunction="sum" dataDxfId="31" totalsRowDxfId="7"/>
    <tableColumn id="4" name="Current Month Balance" totalsRowFunction="sum" dataDxfId="30" totalsRowDxfId="6"/>
    <tableColumn id="5" name="Total Balance" totalsRowFunction="sum" dataDxfId="29" totalsRowDxfId="5">
      <calculatedColumnFormula>AJan2013[[#This Row],[Last Month''s Balance]]+AJan2013[[#This Row],[Current Month Balance]]</calculatedColumnFormula>
    </tableColumn>
    <tableColumn id="6" name="Penalty" totalsRowFunction="sum" dataDxfId="28" totalsRowDxfId="2"/>
    <tableColumn id="7" name="Received Maint. Charge" totalsRowFunction="sum" dataDxfId="27" totalsRowDxfId="4"/>
    <tableColumn id="11" name="Remaining Balance" totalsRowFunction="sum" dataDxfId="8" totalsRowDxfId="3">
      <calculatedColumnFormula>AJan2013[[#This Row],[Total Balance]]+AJan2013[[#This Row],[Penalty]]-AJan2013[[#This Row],[Received Maint. Charge]]</calculatedColumnFormula>
    </tableColumn>
    <tableColumn id="8" name="Date" dataDxfId="2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Jan2013" displayName="BJan2013" ref="A8:K27" totalsRowCount="1" headerRowDxfId="25">
  <tableColumns count="11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12"/>
    <tableColumn id="4" name="Current Month Balance" totalsRowFunction="sum" dataDxfId="21" totalsRowDxfId="11"/>
    <tableColumn id="5" name="Total Balance" totalsRowFunction="sum" dataDxfId="20" totalsRowDxfId="10">
      <calculatedColumnFormula>BJan2013[[#This Row],[Current Month Balance]]+BJan2013[[#This Row],[Last Month''s Balance]]</calculatedColumnFormula>
    </tableColumn>
    <tableColumn id="6" name="Penalty" totalsRowFunction="sum" dataDxfId="19" totalsRowDxfId="1"/>
    <tableColumn id="7" name="Received Maint. Charge" totalsRowFunction="sum" dataDxfId="18" totalsRowDxfId="9"/>
    <tableColumn id="11" name="Remaining Balance" totalsRowFunction="sum" dataDxfId="13" totalsRowDxfId="0">
      <calculatedColumnFormula>BJan2013[[#This Row],[Total Balance]]+BJan2013[[#This Row],[Penalty]]-BJan2013[[#This Row],[Received Maint. Charge]]</calculatedColumnFormula>
    </tableColumn>
    <tableColumn id="8" name="Date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1" totalsRowCount="1" headerRowDxfId="16">
  <autoFilter ref="B4:D10"/>
  <tableColumns count="3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F27" sqref="F2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11" customWidth="1"/>
    <col min="11" max="11" width="13.42578125" customWidth="1"/>
  </cols>
  <sheetData>
    <row r="1" spans="1:11" ht="15" customHeight="1">
      <c r="B1" s="22" t="s">
        <v>10</v>
      </c>
      <c r="C1" s="23"/>
      <c r="D1" s="23"/>
      <c r="E1" s="23"/>
      <c r="F1" s="23"/>
      <c r="G1" s="23"/>
      <c r="H1" s="23"/>
      <c r="I1" s="23"/>
      <c r="J1" s="24"/>
    </row>
    <row r="2" spans="1:11">
      <c r="B2" s="25" t="s">
        <v>9</v>
      </c>
      <c r="C2" s="25"/>
      <c r="D2" s="25"/>
      <c r="E2" s="25"/>
      <c r="F2" s="25"/>
      <c r="G2" s="25"/>
      <c r="H2" s="25"/>
      <c r="I2" s="25"/>
      <c r="J2" s="25"/>
    </row>
    <row r="3" spans="1:11">
      <c r="C3" s="3"/>
      <c r="D3" s="26" t="s">
        <v>36</v>
      </c>
      <c r="E3" s="26"/>
      <c r="F3" s="26"/>
      <c r="G3" s="26"/>
      <c r="H3" s="3"/>
      <c r="I3" s="3"/>
      <c r="J3" s="3"/>
    </row>
    <row r="4" spans="1:11">
      <c r="B4" s="26" t="s">
        <v>18</v>
      </c>
      <c r="C4" s="26"/>
      <c r="D4" s="26"/>
      <c r="E4" s="26"/>
      <c r="F4" s="26"/>
      <c r="G4" s="26"/>
      <c r="H4" s="26"/>
      <c r="I4" s="26"/>
      <c r="J4" s="26"/>
    </row>
    <row r="5" spans="1:11">
      <c r="D5" s="37" t="s">
        <v>74</v>
      </c>
      <c r="E5" s="38"/>
      <c r="F5" s="38"/>
      <c r="G5" s="39"/>
    </row>
    <row r="6" spans="1:11">
      <c r="B6" s="26" t="s">
        <v>73</v>
      </c>
      <c r="C6" s="26"/>
      <c r="D6" s="26"/>
      <c r="E6" s="26"/>
      <c r="F6" s="26"/>
      <c r="G6" s="26"/>
      <c r="H6" s="26"/>
      <c r="I6" s="26"/>
      <c r="J6" s="26"/>
    </row>
    <row r="8" spans="1:11" s="5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5</v>
      </c>
      <c r="K8" s="20" t="s">
        <v>72</v>
      </c>
    </row>
    <row r="9" spans="1:11">
      <c r="A9" s="6">
        <v>1</v>
      </c>
      <c r="B9" s="21" t="s">
        <v>55</v>
      </c>
      <c r="C9" s="8">
        <v>3700</v>
      </c>
      <c r="D9" s="8">
        <v>200</v>
      </c>
      <c r="E9" s="8">
        <f>AJan2013[[#This Row],[Last Month''s Balance]]+AJan2013[[#This Row],[Current Month Balance]]</f>
        <v>3900</v>
      </c>
      <c r="F9" s="8">
        <v>0</v>
      </c>
      <c r="G9" s="8">
        <v>200</v>
      </c>
      <c r="H9" s="8">
        <f>AJan2013[[#This Row],[Total Balance]]+AJan2013[[#This Row],[Penalty]]-AJan2013[[#This Row],[Received Maint. Charge]]</f>
        <v>3700</v>
      </c>
      <c r="I9" s="19" t="s">
        <v>77</v>
      </c>
    </row>
    <row r="10" spans="1:11">
      <c r="A10" s="6">
        <v>2</v>
      </c>
      <c r="B10" s="21" t="s">
        <v>39</v>
      </c>
      <c r="C10" s="8">
        <v>350</v>
      </c>
      <c r="D10" s="8">
        <v>200</v>
      </c>
      <c r="E10" s="8">
        <f>AJan2013[[#This Row],[Last Month''s Balance]]+AJan2013[[#This Row],[Current Month Balance]]</f>
        <v>550</v>
      </c>
      <c r="F10" s="8"/>
      <c r="G10" s="8">
        <v>200</v>
      </c>
      <c r="H10" s="8">
        <f>AJan2013[[#This Row],[Total Balance]]+AJan2013[[#This Row],[Penalty]]-AJan2013[[#This Row],[Received Maint. Charge]]</f>
        <v>350</v>
      </c>
      <c r="I10" s="19" t="s">
        <v>77</v>
      </c>
    </row>
    <row r="11" spans="1:11">
      <c r="A11" s="6">
        <v>7</v>
      </c>
      <c r="B11" s="21" t="s">
        <v>56</v>
      </c>
      <c r="C11" s="8">
        <v>80</v>
      </c>
      <c r="D11" s="8">
        <v>200</v>
      </c>
      <c r="E11" s="8">
        <f>AJan2013[[#This Row],[Last Month''s Balance]]+AJan2013[[#This Row],[Current Month Balance]]</f>
        <v>280</v>
      </c>
      <c r="F11" s="8">
        <v>0</v>
      </c>
      <c r="G11" s="8">
        <v>200</v>
      </c>
      <c r="H11" s="8">
        <f>AJan2013[[#This Row],[Total Balance]]+AJan2013[[#This Row],[Penalty]]-AJan2013[[#This Row],[Received Maint. Charge]]</f>
        <v>80</v>
      </c>
      <c r="I11" s="19" t="s">
        <v>77</v>
      </c>
    </row>
    <row r="12" spans="1:11">
      <c r="A12" s="6">
        <v>8</v>
      </c>
      <c r="B12" s="21" t="s">
        <v>57</v>
      </c>
      <c r="C12" s="8">
        <v>0</v>
      </c>
      <c r="D12" s="8">
        <v>200</v>
      </c>
      <c r="E12" s="8">
        <f>AJan2013[[#This Row],[Last Month''s Balance]]+AJan2013[[#This Row],[Current Month Balance]]</f>
        <v>200</v>
      </c>
      <c r="F12" s="8">
        <v>0</v>
      </c>
      <c r="G12" s="8">
        <v>200</v>
      </c>
      <c r="H12" s="8">
        <f>AJan2013[[#This Row],[Total Balance]]+AJan2013[[#This Row],[Penalty]]-AJan2013[[#This Row],[Received Maint. Charge]]</f>
        <v>0</v>
      </c>
      <c r="I12" s="19" t="s">
        <v>77</v>
      </c>
    </row>
    <row r="13" spans="1:11">
      <c r="A13" s="6">
        <v>9</v>
      </c>
      <c r="B13" s="21" t="s">
        <v>58</v>
      </c>
      <c r="C13" s="8">
        <v>1890</v>
      </c>
      <c r="D13" s="8">
        <v>200</v>
      </c>
      <c r="E13" s="8">
        <f>AJan2013[[#This Row],[Last Month''s Balance]]+AJan2013[[#This Row],[Current Month Balance]]</f>
        <v>2090</v>
      </c>
      <c r="F13" s="8">
        <v>10</v>
      </c>
      <c r="G13" s="8">
        <v>0</v>
      </c>
      <c r="H13" s="8">
        <f>AJan2013[[#This Row],[Total Balance]]+AJan2013[[#This Row],[Penalty]]-AJan2013[[#This Row],[Received Maint. Charge]]</f>
        <v>2100</v>
      </c>
      <c r="I13" s="19" t="s">
        <v>77</v>
      </c>
    </row>
    <row r="14" spans="1:11">
      <c r="A14" s="6">
        <v>10</v>
      </c>
      <c r="B14" s="21" t="s">
        <v>59</v>
      </c>
      <c r="C14" s="8">
        <v>190</v>
      </c>
      <c r="D14" s="8">
        <v>200</v>
      </c>
      <c r="E14" s="8">
        <f>AJan2013[[#This Row],[Last Month''s Balance]]+AJan2013[[#This Row],[Current Month Balance]]</f>
        <v>390</v>
      </c>
      <c r="F14" s="8">
        <v>0</v>
      </c>
      <c r="G14" s="8">
        <v>200</v>
      </c>
      <c r="H14" s="8">
        <f>AJan2013[[#This Row],[Total Balance]]+AJan2013[[#This Row],[Penalty]]-AJan2013[[#This Row],[Received Maint. Charge]]</f>
        <v>190</v>
      </c>
      <c r="I14" s="19" t="s">
        <v>77</v>
      </c>
    </row>
    <row r="15" spans="1:11">
      <c r="A15" s="6">
        <v>15</v>
      </c>
      <c r="B15" s="21" t="s">
        <v>60</v>
      </c>
      <c r="C15" s="8">
        <v>0</v>
      </c>
      <c r="D15" s="8">
        <v>200</v>
      </c>
      <c r="E15" s="8">
        <f>AJan2013[[#This Row],[Last Month''s Balance]]+AJan2013[[#This Row],[Current Month Balance]]</f>
        <v>200</v>
      </c>
      <c r="F15" s="8">
        <v>0</v>
      </c>
      <c r="G15" s="8">
        <v>200</v>
      </c>
      <c r="H15" s="8">
        <f>AJan2013[[#This Row],[Total Balance]]+AJan2013[[#This Row],[Penalty]]-AJan2013[[#This Row],[Received Maint. Charge]]</f>
        <v>0</v>
      </c>
      <c r="I15" s="19" t="s">
        <v>77</v>
      </c>
    </row>
    <row r="16" spans="1:11">
      <c r="A16" s="6">
        <v>16</v>
      </c>
      <c r="B16" s="21" t="s">
        <v>61</v>
      </c>
      <c r="C16" s="8">
        <v>20</v>
      </c>
      <c r="D16" s="8">
        <v>300</v>
      </c>
      <c r="E16" s="8">
        <f>AJan2013[[#This Row],[Last Month''s Balance]]+AJan2013[[#This Row],[Current Month Balance]]</f>
        <v>320</v>
      </c>
      <c r="F16" s="8">
        <v>0</v>
      </c>
      <c r="G16" s="8">
        <v>300</v>
      </c>
      <c r="H16" s="8">
        <f>AJan2013[[#This Row],[Total Balance]]+AJan2013[[#This Row],[Penalty]]-AJan2013[[#This Row],[Received Maint. Charge]]</f>
        <v>20</v>
      </c>
      <c r="I16" s="19" t="s">
        <v>77</v>
      </c>
    </row>
    <row r="17" spans="1:11">
      <c r="A17" s="6">
        <v>17</v>
      </c>
      <c r="B17" s="21" t="s">
        <v>62</v>
      </c>
      <c r="C17" s="8">
        <v>0</v>
      </c>
      <c r="D17" s="8">
        <v>300</v>
      </c>
      <c r="E17" s="8">
        <f>AJan2013[[#This Row],[Last Month''s Balance]]+AJan2013[[#This Row],[Current Month Balance]]</f>
        <v>300</v>
      </c>
      <c r="F17" s="8">
        <v>0</v>
      </c>
      <c r="G17" s="8">
        <v>300</v>
      </c>
      <c r="H17" s="8">
        <f>AJan2013[[#This Row],[Total Balance]]+AJan2013[[#This Row],[Penalty]]-AJan2013[[#This Row],[Received Maint. Charge]]</f>
        <v>0</v>
      </c>
      <c r="I17" s="19" t="s">
        <v>77</v>
      </c>
    </row>
    <row r="18" spans="1:11">
      <c r="A18" s="6">
        <v>18</v>
      </c>
      <c r="B18" s="21" t="s">
        <v>63</v>
      </c>
      <c r="C18" s="8">
        <v>20</v>
      </c>
      <c r="D18" s="8">
        <v>200</v>
      </c>
      <c r="E18" s="8">
        <f>AJan2013[[#This Row],[Last Month''s Balance]]+AJan2013[[#This Row],[Current Month Balance]]</f>
        <v>220</v>
      </c>
      <c r="F18" s="8">
        <v>0</v>
      </c>
      <c r="G18" s="8">
        <v>200</v>
      </c>
      <c r="H18" s="8">
        <f>AJan2013[[#This Row],[Total Balance]]+AJan2013[[#This Row],[Penalty]]-AJan2013[[#This Row],[Received Maint. Charge]]</f>
        <v>20</v>
      </c>
      <c r="I18" s="19" t="s">
        <v>77</v>
      </c>
    </row>
    <row r="19" spans="1:11">
      <c r="A19" s="6">
        <v>23</v>
      </c>
      <c r="B19" s="21" t="s">
        <v>64</v>
      </c>
      <c r="C19" s="8">
        <v>10</v>
      </c>
      <c r="D19" s="8">
        <v>200</v>
      </c>
      <c r="E19" s="8">
        <f>AJan2013[[#This Row],[Last Month''s Balance]]+AJan2013[[#This Row],[Current Month Balance]]</f>
        <v>210</v>
      </c>
      <c r="F19" s="8">
        <v>0</v>
      </c>
      <c r="G19" s="8">
        <v>200</v>
      </c>
      <c r="H19" s="8">
        <f>AJan2013[[#This Row],[Total Balance]]+AJan2013[[#This Row],[Penalty]]-AJan2013[[#This Row],[Received Maint. Charge]]</f>
        <v>10</v>
      </c>
      <c r="I19" s="19" t="s">
        <v>77</v>
      </c>
    </row>
    <row r="20" spans="1:11">
      <c r="A20" s="6">
        <v>24</v>
      </c>
      <c r="B20" s="21" t="s">
        <v>65</v>
      </c>
      <c r="C20" s="8">
        <v>-200</v>
      </c>
      <c r="D20" s="8">
        <v>200</v>
      </c>
      <c r="E20" s="8">
        <f>AJan2013[[#This Row],[Last Month''s Balance]]+AJan2013[[#This Row],[Current Month Balance]]</f>
        <v>0</v>
      </c>
      <c r="F20" s="8">
        <v>0</v>
      </c>
      <c r="G20" s="8">
        <v>0</v>
      </c>
      <c r="H20" s="8">
        <f>AJan2013[[#This Row],[Total Balance]]+AJan2013[[#This Row],[Penalty]]-AJan2013[[#This Row],[Received Maint. Charge]]</f>
        <v>0</v>
      </c>
      <c r="I20" s="19" t="s">
        <v>77</v>
      </c>
    </row>
    <row r="21" spans="1:11">
      <c r="A21" s="6">
        <v>25</v>
      </c>
      <c r="B21" s="21" t="s">
        <v>66</v>
      </c>
      <c r="C21" s="8">
        <v>0</v>
      </c>
      <c r="D21" s="8">
        <v>200</v>
      </c>
      <c r="E21" s="8">
        <f>AJan2013[[#This Row],[Last Month''s Balance]]+AJan2013[[#This Row],[Current Month Balance]]</f>
        <v>200</v>
      </c>
      <c r="F21" s="8">
        <v>0</v>
      </c>
      <c r="G21" s="8">
        <v>200</v>
      </c>
      <c r="H21" s="8">
        <f>AJan2013[[#This Row],[Total Balance]]+AJan2013[[#This Row],[Penalty]]-AJan2013[[#This Row],[Received Maint. Charge]]</f>
        <v>0</v>
      </c>
      <c r="I21" s="19" t="s">
        <v>77</v>
      </c>
    </row>
    <row r="22" spans="1:11">
      <c r="A22" s="6">
        <v>26</v>
      </c>
      <c r="B22" s="21" t="s">
        <v>67</v>
      </c>
      <c r="C22" s="8">
        <v>30</v>
      </c>
      <c r="D22" s="8">
        <v>300</v>
      </c>
      <c r="E22" s="8">
        <f>AJan2013[[#This Row],[Last Month''s Balance]]+AJan2013[[#This Row],[Current Month Balance]]</f>
        <v>330</v>
      </c>
      <c r="F22" s="8">
        <v>0</v>
      </c>
      <c r="G22" s="8">
        <v>300</v>
      </c>
      <c r="H22" s="8">
        <f>AJan2013[[#This Row],[Total Balance]]+AJan2013[[#This Row],[Penalty]]-AJan2013[[#This Row],[Received Maint. Charge]]</f>
        <v>30</v>
      </c>
      <c r="I22" s="19" t="s">
        <v>77</v>
      </c>
    </row>
    <row r="23" spans="1:11">
      <c r="A23" s="6">
        <v>31</v>
      </c>
      <c r="B23" s="21" t="s">
        <v>68</v>
      </c>
      <c r="C23" s="8">
        <v>7360</v>
      </c>
      <c r="D23" s="8">
        <v>300</v>
      </c>
      <c r="E23" s="8">
        <f>AJan2013[[#This Row],[Last Month''s Balance]]+AJan2013[[#This Row],[Current Month Balance]]</f>
        <v>7660</v>
      </c>
      <c r="F23" s="8">
        <v>0</v>
      </c>
      <c r="G23" s="8">
        <v>300</v>
      </c>
      <c r="H23" s="8">
        <f>AJan2013[[#This Row],[Total Balance]]+AJan2013[[#This Row],[Penalty]]-AJan2013[[#This Row],[Received Maint. Charge]]</f>
        <v>7360</v>
      </c>
      <c r="I23" s="19" t="s">
        <v>77</v>
      </c>
    </row>
    <row r="24" spans="1:11">
      <c r="A24" s="6">
        <v>32</v>
      </c>
      <c r="B24" s="21" t="s">
        <v>69</v>
      </c>
      <c r="C24" s="8">
        <v>0</v>
      </c>
      <c r="D24" s="8">
        <v>300</v>
      </c>
      <c r="E24" s="8">
        <f>AJan2013[[#This Row],[Last Month''s Balance]]+AJan2013[[#This Row],[Current Month Balance]]</f>
        <v>300</v>
      </c>
      <c r="F24" s="8">
        <v>0</v>
      </c>
      <c r="G24" s="8">
        <v>900</v>
      </c>
      <c r="H24" s="8">
        <f>AJan2013[[#This Row],[Total Balance]]+AJan2013[[#This Row],[Penalty]]-AJan2013[[#This Row],[Received Maint. Charge]]</f>
        <v>-600</v>
      </c>
      <c r="I24" s="19" t="s">
        <v>77</v>
      </c>
    </row>
    <row r="25" spans="1:11">
      <c r="A25" s="6">
        <v>33</v>
      </c>
      <c r="B25" s="21" t="s">
        <v>70</v>
      </c>
      <c r="C25" s="8">
        <v>3630</v>
      </c>
      <c r="D25" s="8">
        <v>300</v>
      </c>
      <c r="E25" s="8">
        <f>AJan2013[[#This Row],[Last Month''s Balance]]+AJan2013[[#This Row],[Current Month Balance]]</f>
        <v>3930</v>
      </c>
      <c r="F25" s="8">
        <v>10</v>
      </c>
      <c r="G25" s="8">
        <v>0</v>
      </c>
      <c r="H25" s="8">
        <f>AJan2013[[#This Row],[Total Balance]]+AJan2013[[#This Row],[Penalty]]-AJan2013[[#This Row],[Received Maint. Charge]]</f>
        <v>3940</v>
      </c>
      <c r="I25" s="19" t="s">
        <v>77</v>
      </c>
    </row>
    <row r="26" spans="1:11">
      <c r="A26" s="6">
        <v>34</v>
      </c>
      <c r="B26" s="21" t="s">
        <v>71</v>
      </c>
      <c r="C26" s="8">
        <v>1480</v>
      </c>
      <c r="D26" s="8">
        <v>300</v>
      </c>
      <c r="E26" s="8">
        <f>AJan2013[[#This Row],[Last Month''s Balance]]+AJan2013[[#This Row],[Current Month Balance]]</f>
        <v>1780</v>
      </c>
      <c r="F26" s="8">
        <v>0</v>
      </c>
      <c r="G26" s="8">
        <v>600</v>
      </c>
      <c r="H26" s="8">
        <f>AJan2013[[#This Row],[Total Balance]]+AJan2013[[#This Row],[Penalty]]-AJan2013[[#This Row],[Received Maint. Charge]]</f>
        <v>1180</v>
      </c>
      <c r="I26" s="19" t="s">
        <v>77</v>
      </c>
    </row>
    <row r="27" spans="1:11">
      <c r="A27" t="s">
        <v>11</v>
      </c>
      <c r="B27">
        <f>SUBTOTAL(103,[Name of Flat Holder])</f>
        <v>18</v>
      </c>
      <c r="C27" s="8">
        <f>SUBTOTAL(109,[Last Month''s Balance])</f>
        <v>18560</v>
      </c>
      <c r="D27" s="8">
        <f>SUBTOTAL(109,[Current Month Balance])</f>
        <v>4300</v>
      </c>
      <c r="E27" s="8">
        <f>SUBTOTAL(109,[Total Balance])</f>
        <v>22860</v>
      </c>
      <c r="F27" s="8">
        <f>SUBTOTAL(109,[Penalty])</f>
        <v>20</v>
      </c>
      <c r="G27" s="8">
        <f>SUBTOTAL(109,[Received Maint. Charge])</f>
        <v>4500</v>
      </c>
      <c r="H27" s="8">
        <f>SUBTOTAL(109,[Remaining Balance])</f>
        <v>18380</v>
      </c>
    </row>
    <row r="29" spans="1:11" ht="15" customHeight="1">
      <c r="A29" s="33" t="s">
        <v>38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ht="15" customHeight="1">
      <c r="A31" s="15" t="s">
        <v>31</v>
      </c>
      <c r="B31" s="16"/>
      <c r="C31" s="13"/>
      <c r="D31" s="34" t="s">
        <v>32</v>
      </c>
      <c r="E31" s="35"/>
      <c r="F31" s="35"/>
      <c r="G31" s="35"/>
      <c r="H31" s="36"/>
      <c r="I31" s="27" t="s">
        <v>33</v>
      </c>
      <c r="J31" s="28"/>
      <c r="K31" s="29"/>
    </row>
    <row r="32" spans="1:11">
      <c r="A32" s="17" t="s">
        <v>34</v>
      </c>
      <c r="B32" s="18"/>
      <c r="C32" s="18"/>
      <c r="D32" s="34" t="s">
        <v>35</v>
      </c>
      <c r="E32" s="35"/>
      <c r="F32" s="35"/>
      <c r="G32" s="35"/>
      <c r="H32" s="36"/>
      <c r="I32" s="30"/>
      <c r="J32" s="31"/>
      <c r="K32" s="32"/>
    </row>
  </sheetData>
  <mergeCells count="10">
    <mergeCell ref="B1:J1"/>
    <mergeCell ref="B2:J2"/>
    <mergeCell ref="D3:G3"/>
    <mergeCell ref="I31:K32"/>
    <mergeCell ref="A29:K30"/>
    <mergeCell ref="B6:J6"/>
    <mergeCell ref="B4:J4"/>
    <mergeCell ref="D31:H31"/>
    <mergeCell ref="D32:H32"/>
    <mergeCell ref="D5:G5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tabSelected="1" workbookViewId="0">
      <selection activeCell="H27" sqref="H27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5703125" bestFit="1" customWidth="1"/>
    <col min="8" max="8" width="10.85546875" customWidth="1"/>
    <col min="9" max="9" width="8.42578125" customWidth="1"/>
    <col min="10" max="10" width="11" customWidth="1"/>
    <col min="11" max="11" width="13.42578125" customWidth="1"/>
  </cols>
  <sheetData>
    <row r="1" spans="1:11" ht="15" customHeight="1">
      <c r="B1" s="40" t="s">
        <v>10</v>
      </c>
      <c r="C1" s="40"/>
      <c r="D1" s="40"/>
      <c r="E1" s="40"/>
      <c r="F1" s="40"/>
      <c r="G1" s="40"/>
      <c r="H1" s="40"/>
      <c r="I1" s="40"/>
      <c r="J1" s="40"/>
    </row>
    <row r="2" spans="1:11">
      <c r="B2" s="25" t="s">
        <v>9</v>
      </c>
      <c r="C2" s="25"/>
      <c r="D2" s="25"/>
      <c r="E2" s="25"/>
      <c r="F2" s="25"/>
      <c r="G2" s="25"/>
      <c r="H2" s="25"/>
      <c r="I2" s="25"/>
      <c r="J2" s="25"/>
    </row>
    <row r="3" spans="1:11">
      <c r="C3" s="2"/>
      <c r="D3" s="26" t="s">
        <v>36</v>
      </c>
      <c r="E3" s="26"/>
      <c r="F3" s="26"/>
      <c r="G3" s="26"/>
      <c r="H3" s="3"/>
      <c r="I3" s="2"/>
      <c r="J3" s="2"/>
    </row>
    <row r="4" spans="1:11">
      <c r="B4" s="26" t="s">
        <v>17</v>
      </c>
      <c r="C4" s="26"/>
      <c r="D4" s="26"/>
      <c r="E4" s="26"/>
      <c r="F4" s="26"/>
      <c r="G4" s="26"/>
      <c r="H4" s="26"/>
      <c r="I4" s="26"/>
      <c r="J4" s="26"/>
    </row>
    <row r="5" spans="1:11">
      <c r="D5" s="37" t="s">
        <v>74</v>
      </c>
      <c r="E5" s="38"/>
      <c r="F5" s="38"/>
      <c r="G5" s="39"/>
    </row>
    <row r="6" spans="1:11">
      <c r="B6" s="26" t="s">
        <v>73</v>
      </c>
      <c r="C6" s="26"/>
      <c r="D6" s="26"/>
      <c r="E6" s="26"/>
      <c r="F6" s="26"/>
      <c r="G6" s="26"/>
      <c r="H6" s="26"/>
      <c r="I6" s="26"/>
      <c r="J6" s="26"/>
    </row>
    <row r="8" spans="1:11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5</v>
      </c>
      <c r="K8" s="20" t="s">
        <v>72</v>
      </c>
    </row>
    <row r="9" spans="1:11">
      <c r="A9" s="6">
        <v>3</v>
      </c>
      <c r="B9" s="21" t="s">
        <v>39</v>
      </c>
      <c r="C9" s="7">
        <v>290</v>
      </c>
      <c r="D9" s="7">
        <v>200</v>
      </c>
      <c r="E9" s="7">
        <f>BJan2013[[#This Row],[Current Month Balance]]+BJan2013[[#This Row],[Last Month''s Balance]]</f>
        <v>490</v>
      </c>
      <c r="F9" s="7">
        <v>0</v>
      </c>
      <c r="G9" s="7">
        <v>200</v>
      </c>
      <c r="H9" s="7">
        <f>BJan2013[[#This Row],[Total Balance]]+BJan2013[[#This Row],[Penalty]]-BJan2013[[#This Row],[Received Maint. Charge]]</f>
        <v>290</v>
      </c>
      <c r="I9" s="19" t="s">
        <v>77</v>
      </c>
    </row>
    <row r="10" spans="1:11">
      <c r="A10" s="6">
        <v>4</v>
      </c>
      <c r="B10" s="21" t="s">
        <v>40</v>
      </c>
      <c r="C10" s="7">
        <v>1560</v>
      </c>
      <c r="D10" s="7">
        <v>300</v>
      </c>
      <c r="E10" s="7">
        <f>BJan2013[[#This Row],[Current Month Balance]]+BJan2013[[#This Row],[Last Month''s Balance]]</f>
        <v>1860</v>
      </c>
      <c r="F10" s="7">
        <v>10</v>
      </c>
      <c r="G10" s="7">
        <v>0</v>
      </c>
      <c r="H10" s="7">
        <f>BJan2013[[#This Row],[Total Balance]]+BJan2013[[#This Row],[Penalty]]-BJan2013[[#This Row],[Received Maint. Charge]]</f>
        <v>1870</v>
      </c>
      <c r="I10" s="19" t="s">
        <v>77</v>
      </c>
    </row>
    <row r="11" spans="1:11">
      <c r="A11" s="6">
        <v>5</v>
      </c>
      <c r="B11" s="21" t="s">
        <v>76</v>
      </c>
      <c r="C11" s="7">
        <v>40</v>
      </c>
      <c r="D11" s="7">
        <v>200</v>
      </c>
      <c r="E11" s="7">
        <f>BJan2013[[#This Row],[Current Month Balance]]+BJan2013[[#This Row],[Last Month''s Balance]]</f>
        <v>240</v>
      </c>
      <c r="F11" s="7">
        <v>0</v>
      </c>
      <c r="G11" s="7">
        <v>200</v>
      </c>
      <c r="H11" s="7">
        <f>BJan2013[[#This Row],[Total Balance]]+BJan2013[[#This Row],[Penalty]]-BJan2013[[#This Row],[Received Maint. Charge]]</f>
        <v>40</v>
      </c>
      <c r="I11" s="19" t="s">
        <v>77</v>
      </c>
    </row>
    <row r="12" spans="1:11">
      <c r="A12" s="6">
        <v>6</v>
      </c>
      <c r="B12" s="21" t="s">
        <v>41</v>
      </c>
      <c r="C12" s="7">
        <v>0</v>
      </c>
      <c r="D12" s="7">
        <v>300</v>
      </c>
      <c r="E12" s="7">
        <f>BJan2013[[#This Row],[Current Month Balance]]+BJan2013[[#This Row],[Last Month''s Balance]]</f>
        <v>300</v>
      </c>
      <c r="F12" s="7">
        <v>0</v>
      </c>
      <c r="G12" s="7">
        <v>300</v>
      </c>
      <c r="H12" s="7">
        <f>BJan2013[[#This Row],[Total Balance]]+BJan2013[[#This Row],[Penalty]]-BJan2013[[#This Row],[Received Maint. Charge]]</f>
        <v>0</v>
      </c>
      <c r="I12" s="19" t="s">
        <v>77</v>
      </c>
    </row>
    <row r="13" spans="1:11">
      <c r="A13" s="6">
        <v>11</v>
      </c>
      <c r="B13" s="21" t="s">
        <v>42</v>
      </c>
      <c r="C13" s="7">
        <v>210</v>
      </c>
      <c r="D13" s="7">
        <v>200</v>
      </c>
      <c r="E13" s="7">
        <f>BJan2013[[#This Row],[Current Month Balance]]+BJan2013[[#This Row],[Last Month''s Balance]]</f>
        <v>410</v>
      </c>
      <c r="F13" s="7">
        <v>0</v>
      </c>
      <c r="G13" s="7">
        <v>200</v>
      </c>
      <c r="H13" s="7">
        <f>BJan2013[[#This Row],[Total Balance]]+BJan2013[[#This Row],[Penalty]]-BJan2013[[#This Row],[Received Maint. Charge]]</f>
        <v>210</v>
      </c>
      <c r="I13" s="19" t="s">
        <v>77</v>
      </c>
    </row>
    <row r="14" spans="1:11">
      <c r="A14" s="6">
        <v>12</v>
      </c>
      <c r="B14" s="21" t="s">
        <v>43</v>
      </c>
      <c r="C14" s="7">
        <v>2130</v>
      </c>
      <c r="D14" s="7">
        <v>300</v>
      </c>
      <c r="E14" s="7">
        <f>BJan2013[[#This Row],[Current Month Balance]]+BJan2013[[#This Row],[Last Month''s Balance]]</f>
        <v>2430</v>
      </c>
      <c r="F14" s="7">
        <v>0</v>
      </c>
      <c r="G14" s="7">
        <v>300</v>
      </c>
      <c r="H14" s="7">
        <f>BJan2013[[#This Row],[Total Balance]]+BJan2013[[#This Row],[Penalty]]-BJan2013[[#This Row],[Received Maint. Charge]]</f>
        <v>2130</v>
      </c>
      <c r="I14" s="19" t="s">
        <v>77</v>
      </c>
    </row>
    <row r="15" spans="1:11">
      <c r="A15" s="6">
        <v>13</v>
      </c>
      <c r="B15" s="21" t="s">
        <v>44</v>
      </c>
      <c r="C15" s="7">
        <v>1000</v>
      </c>
      <c r="D15" s="7">
        <v>300</v>
      </c>
      <c r="E15" s="7">
        <f>BJan2013[[#This Row],[Current Month Balance]]+BJan2013[[#This Row],[Last Month''s Balance]]</f>
        <v>1300</v>
      </c>
      <c r="F15" s="7">
        <v>0</v>
      </c>
      <c r="G15" s="7">
        <v>1300</v>
      </c>
      <c r="H15" s="7">
        <f>BJan2013[[#This Row],[Total Balance]]+BJan2013[[#This Row],[Penalty]]-BJan2013[[#This Row],[Received Maint. Charge]]</f>
        <v>0</v>
      </c>
      <c r="I15" s="19" t="s">
        <v>77</v>
      </c>
    </row>
    <row r="16" spans="1:11">
      <c r="A16" s="6">
        <v>14</v>
      </c>
      <c r="B16" s="21" t="s">
        <v>45</v>
      </c>
      <c r="C16" s="7">
        <v>20</v>
      </c>
      <c r="D16" s="7">
        <v>200</v>
      </c>
      <c r="E16" s="7">
        <f>BJan2013[[#This Row],[Current Month Balance]]+BJan2013[[#This Row],[Last Month''s Balance]]</f>
        <v>220</v>
      </c>
      <c r="F16" s="7">
        <v>0</v>
      </c>
      <c r="G16" s="7">
        <v>200</v>
      </c>
      <c r="H16" s="7">
        <f>BJan2013[[#This Row],[Total Balance]]+BJan2013[[#This Row],[Penalty]]-BJan2013[[#This Row],[Received Maint. Charge]]</f>
        <v>20</v>
      </c>
      <c r="I16" s="19" t="s">
        <v>77</v>
      </c>
    </row>
    <row r="17" spans="1:18">
      <c r="A17" s="6">
        <v>19</v>
      </c>
      <c r="B17" s="21" t="s">
        <v>46</v>
      </c>
      <c r="C17" s="7">
        <v>30</v>
      </c>
      <c r="D17" s="7">
        <v>300</v>
      </c>
      <c r="E17" s="7">
        <f>BJan2013[[#This Row],[Current Month Balance]]+BJan2013[[#This Row],[Last Month''s Balance]]</f>
        <v>330</v>
      </c>
      <c r="F17" s="7">
        <v>0</v>
      </c>
      <c r="G17" s="7">
        <v>300</v>
      </c>
      <c r="H17" s="7">
        <f>BJan2013[[#This Row],[Total Balance]]+BJan2013[[#This Row],[Penalty]]-BJan2013[[#This Row],[Received Maint. Charge]]</f>
        <v>30</v>
      </c>
      <c r="I17" s="19" t="s">
        <v>77</v>
      </c>
    </row>
    <row r="18" spans="1:18">
      <c r="A18" s="6">
        <v>20</v>
      </c>
      <c r="B18" s="21" t="s">
        <v>47</v>
      </c>
      <c r="C18" s="7">
        <v>0</v>
      </c>
      <c r="D18" s="7">
        <v>200</v>
      </c>
      <c r="E18" s="7">
        <f>BJan2013[[#This Row],[Current Month Balance]]+BJan2013[[#This Row],[Last Month''s Balance]]</f>
        <v>200</v>
      </c>
      <c r="F18" s="7">
        <v>0</v>
      </c>
      <c r="G18" s="7">
        <v>200</v>
      </c>
      <c r="H18" s="7">
        <f>BJan2013[[#This Row],[Total Balance]]+BJan2013[[#This Row],[Penalty]]-BJan2013[[#This Row],[Received Maint. Charge]]</f>
        <v>0</v>
      </c>
      <c r="I18" s="19" t="s">
        <v>77</v>
      </c>
    </row>
    <row r="19" spans="1:18">
      <c r="A19" s="6">
        <v>21</v>
      </c>
      <c r="B19" s="21" t="s">
        <v>48</v>
      </c>
      <c r="C19" s="7">
        <v>40</v>
      </c>
      <c r="D19" s="7">
        <v>200</v>
      </c>
      <c r="E19" s="7">
        <f>BJan2013[[#This Row],[Current Month Balance]]+BJan2013[[#This Row],[Last Month''s Balance]]</f>
        <v>240</v>
      </c>
      <c r="F19" s="7">
        <v>0</v>
      </c>
      <c r="G19" s="7">
        <v>200</v>
      </c>
      <c r="H19" s="7">
        <f>BJan2013[[#This Row],[Total Balance]]+BJan2013[[#This Row],[Penalty]]-BJan2013[[#This Row],[Received Maint. Charge]]</f>
        <v>40</v>
      </c>
      <c r="I19" s="19" t="s">
        <v>77</v>
      </c>
    </row>
    <row r="20" spans="1:18">
      <c r="A20" s="6">
        <v>22</v>
      </c>
      <c r="B20" s="21" t="s">
        <v>49</v>
      </c>
      <c r="C20" s="7">
        <v>0</v>
      </c>
      <c r="D20" s="7">
        <v>300</v>
      </c>
      <c r="E20" s="7">
        <f>BJan2013[[#This Row],[Current Month Balance]]+BJan2013[[#This Row],[Last Month''s Balance]]</f>
        <v>300</v>
      </c>
      <c r="F20" s="7">
        <v>0</v>
      </c>
      <c r="G20" s="7">
        <v>300</v>
      </c>
      <c r="H20" s="7">
        <f>BJan2013[[#This Row],[Total Balance]]+BJan2013[[#This Row],[Penalty]]-BJan2013[[#This Row],[Received Maint. Charge]]</f>
        <v>0</v>
      </c>
      <c r="I20" s="19" t="s">
        <v>77</v>
      </c>
      <c r="O20" s="12"/>
      <c r="R20" s="12"/>
    </row>
    <row r="21" spans="1:18">
      <c r="A21" s="6">
        <v>27</v>
      </c>
      <c r="B21" s="21" t="s">
        <v>50</v>
      </c>
      <c r="C21" s="7">
        <v>0</v>
      </c>
      <c r="D21" s="7">
        <v>300</v>
      </c>
      <c r="E21" s="7">
        <f>BJan2013[[#This Row],[Current Month Balance]]+BJan2013[[#This Row],[Last Month''s Balance]]</f>
        <v>300</v>
      </c>
      <c r="F21" s="7">
        <v>0</v>
      </c>
      <c r="G21" s="7">
        <v>300</v>
      </c>
      <c r="H21" s="7">
        <f>BJan2013[[#This Row],[Total Balance]]+BJan2013[[#This Row],[Penalty]]-BJan2013[[#This Row],[Received Maint. Charge]]</f>
        <v>0</v>
      </c>
      <c r="I21" s="19" t="s">
        <v>77</v>
      </c>
      <c r="O21" s="12"/>
    </row>
    <row r="22" spans="1:18">
      <c r="A22" s="6" t="s">
        <v>12</v>
      </c>
      <c r="B22" s="21" t="s">
        <v>51</v>
      </c>
      <c r="C22" s="7">
        <v>2850</v>
      </c>
      <c r="D22" s="7">
        <v>300</v>
      </c>
      <c r="E22" s="7">
        <f>BJan2013[[#This Row],[Current Month Balance]]+BJan2013[[#This Row],[Last Month''s Balance]]</f>
        <v>3150</v>
      </c>
      <c r="F22" s="7">
        <v>0</v>
      </c>
      <c r="G22" s="7">
        <v>300</v>
      </c>
      <c r="H22" s="7">
        <f>BJan2013[[#This Row],[Total Balance]]+BJan2013[[#This Row],[Penalty]]-BJan2013[[#This Row],[Received Maint. Charge]]</f>
        <v>2850</v>
      </c>
      <c r="I22" s="19" t="s">
        <v>77</v>
      </c>
    </row>
    <row r="23" spans="1:18">
      <c r="A23" s="6" t="s">
        <v>13</v>
      </c>
      <c r="B23" s="21" t="s">
        <v>54</v>
      </c>
      <c r="C23" s="7">
        <v>0</v>
      </c>
      <c r="D23" s="7">
        <v>200</v>
      </c>
      <c r="E23" s="7">
        <f>BJan2013[[#This Row],[Current Month Balance]]+BJan2013[[#This Row],[Last Month''s Balance]]</f>
        <v>200</v>
      </c>
      <c r="F23" s="7">
        <v>0</v>
      </c>
      <c r="G23" s="7">
        <v>200</v>
      </c>
      <c r="H23" s="7">
        <f>BJan2013[[#This Row],[Total Balance]]+BJan2013[[#This Row],[Penalty]]-BJan2013[[#This Row],[Received Maint. Charge]]</f>
        <v>0</v>
      </c>
      <c r="I23" s="19" t="s">
        <v>77</v>
      </c>
    </row>
    <row r="24" spans="1:18">
      <c r="A24" s="6" t="s">
        <v>14</v>
      </c>
      <c r="B24" s="21" t="s">
        <v>75</v>
      </c>
      <c r="C24" s="7">
        <v>330</v>
      </c>
      <c r="D24" s="7">
        <v>200</v>
      </c>
      <c r="E24" s="7">
        <f>BJan2013[[#This Row],[Current Month Balance]]+BJan2013[[#This Row],[Last Month''s Balance]]</f>
        <v>530</v>
      </c>
      <c r="F24" s="7">
        <v>0</v>
      </c>
      <c r="G24" s="7">
        <v>200</v>
      </c>
      <c r="H24" s="7">
        <f>BJan2013[[#This Row],[Total Balance]]+BJan2013[[#This Row],[Penalty]]-BJan2013[[#This Row],[Received Maint. Charge]]</f>
        <v>330</v>
      </c>
      <c r="I24" s="19" t="s">
        <v>77</v>
      </c>
    </row>
    <row r="25" spans="1:18">
      <c r="A25" s="6" t="s">
        <v>15</v>
      </c>
      <c r="B25" s="21" t="s">
        <v>53</v>
      </c>
      <c r="C25" s="7">
        <v>0</v>
      </c>
      <c r="D25" s="7">
        <v>200</v>
      </c>
      <c r="E25" s="7">
        <f>BJan2013[[#This Row],[Current Month Balance]]+BJan2013[[#This Row],[Last Month''s Balance]]</f>
        <v>200</v>
      </c>
      <c r="F25" s="7">
        <v>0</v>
      </c>
      <c r="G25" s="7">
        <v>200</v>
      </c>
      <c r="H25" s="7">
        <f>BJan2013[[#This Row],[Total Balance]]+BJan2013[[#This Row],[Penalty]]-BJan2013[[#This Row],[Received Maint. Charge]]</f>
        <v>0</v>
      </c>
      <c r="I25" s="19" t="s">
        <v>77</v>
      </c>
    </row>
    <row r="26" spans="1:18">
      <c r="A26" s="6">
        <v>30</v>
      </c>
      <c r="B26" s="21" t="s">
        <v>52</v>
      </c>
      <c r="C26" s="7">
        <v>0</v>
      </c>
      <c r="D26" s="7">
        <v>200</v>
      </c>
      <c r="E26" s="7">
        <f>BJan2013[[#This Row],[Current Month Balance]]+BJan2013[[#This Row],[Last Month''s Balance]]</f>
        <v>200</v>
      </c>
      <c r="F26" s="7">
        <v>0</v>
      </c>
      <c r="G26" s="7">
        <v>200</v>
      </c>
      <c r="H26" s="7">
        <f>BJan2013[[#This Row],[Total Balance]]+BJan2013[[#This Row],[Penalty]]-BJan2013[[#This Row],[Received Maint. Charge]]</f>
        <v>0</v>
      </c>
      <c r="I26" s="19" t="s">
        <v>77</v>
      </c>
    </row>
    <row r="27" spans="1:18">
      <c r="A27" t="s">
        <v>11</v>
      </c>
      <c r="B27">
        <f>SUBTOTAL(103,[Name of Flat Holder])</f>
        <v>18</v>
      </c>
      <c r="C27" s="7">
        <f>SUBTOTAL(109,[Last Month''s Balance])</f>
        <v>8500</v>
      </c>
      <c r="D27" s="7">
        <f>SUBTOTAL(109,[Current Month Balance])</f>
        <v>4400</v>
      </c>
      <c r="E27" s="7">
        <f>SUBTOTAL(109,[Total Balance])</f>
        <v>12900</v>
      </c>
      <c r="F27" s="7">
        <f>SUBTOTAL(109,[Penalty])</f>
        <v>10</v>
      </c>
      <c r="G27" s="7">
        <f>SUBTOTAL(109,[Received Maint. Charge])</f>
        <v>5100</v>
      </c>
      <c r="H27" s="7">
        <f>SUBTOTAL(109,[Remaining Balance])</f>
        <v>7810</v>
      </c>
    </row>
    <row r="29" spans="1:18" ht="15" customHeight="1">
      <c r="A29" s="33" t="s">
        <v>37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8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8" ht="15" customHeight="1">
      <c r="A31" s="15" t="s">
        <v>31</v>
      </c>
      <c r="B31" s="16"/>
      <c r="C31" s="13"/>
      <c r="D31" s="34" t="s">
        <v>32</v>
      </c>
      <c r="E31" s="35"/>
      <c r="F31" s="35"/>
      <c r="G31" s="35"/>
      <c r="H31" s="36"/>
      <c r="I31" s="27" t="s">
        <v>33</v>
      </c>
      <c r="J31" s="28"/>
      <c r="K31" s="29"/>
    </row>
    <row r="32" spans="1:18">
      <c r="A32" s="17" t="s">
        <v>34</v>
      </c>
      <c r="B32" s="18"/>
      <c r="C32" s="18"/>
      <c r="D32" s="34" t="s">
        <v>35</v>
      </c>
      <c r="E32" s="35"/>
      <c r="F32" s="35"/>
      <c r="G32" s="35"/>
      <c r="H32" s="36"/>
      <c r="I32" s="30"/>
      <c r="J32" s="31"/>
      <c r="K32" s="32"/>
    </row>
  </sheetData>
  <mergeCells count="10">
    <mergeCell ref="I31:K32"/>
    <mergeCell ref="B1:J1"/>
    <mergeCell ref="B4:J4"/>
    <mergeCell ref="B6:J6"/>
    <mergeCell ref="B2:J2"/>
    <mergeCell ref="A29:K30"/>
    <mergeCell ref="D3:G3"/>
    <mergeCell ref="D31:H31"/>
    <mergeCell ref="D32:H32"/>
    <mergeCell ref="D5:G5"/>
  </mergeCells>
  <pageMargins left="0.7" right="0.7" top="0.75" bottom="0.75" header="0.3" footer="0.3"/>
  <pageSetup fitToWidth="0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D11"/>
  <sheetViews>
    <sheetView workbookViewId="0">
      <selection activeCell="D6" sqref="D6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>
      <c r="B2" s="41" t="s">
        <v>19</v>
      </c>
      <c r="C2" s="41"/>
      <c r="D2" s="41"/>
    </row>
    <row r="3" spans="2:4">
      <c r="C3"/>
    </row>
    <row r="4" spans="2:4" s="1" customFormat="1" ht="30">
      <c r="B4" s="10" t="s">
        <v>20</v>
      </c>
      <c r="C4" s="10" t="s">
        <v>23</v>
      </c>
      <c r="D4" s="11" t="s">
        <v>21</v>
      </c>
    </row>
    <row r="5" spans="2:4" ht="30">
      <c r="B5" s="10" t="s">
        <v>30</v>
      </c>
      <c r="C5" s="10" t="s">
        <v>24</v>
      </c>
      <c r="D5" s="11">
        <v>100</v>
      </c>
    </row>
    <row r="6" spans="2:4">
      <c r="B6" t="s">
        <v>22</v>
      </c>
      <c r="C6" t="s">
        <v>24</v>
      </c>
      <c r="D6" s="9">
        <v>0</v>
      </c>
    </row>
    <row r="7" spans="2:4">
      <c r="B7" t="s">
        <v>25</v>
      </c>
      <c r="C7" t="s">
        <v>25</v>
      </c>
      <c r="D7" s="9" t="s">
        <v>25</v>
      </c>
    </row>
    <row r="8" spans="2:4">
      <c r="B8" t="s">
        <v>26</v>
      </c>
      <c r="C8" t="s">
        <v>27</v>
      </c>
      <c r="D8" s="9">
        <v>3010</v>
      </c>
    </row>
    <row r="9" spans="2:4">
      <c r="B9" t="s">
        <v>29</v>
      </c>
      <c r="C9" t="s">
        <v>27</v>
      </c>
      <c r="D9" s="9">
        <v>200</v>
      </c>
    </row>
    <row r="10" spans="2:4">
      <c r="B10" t="s">
        <v>28</v>
      </c>
      <c r="C10" t="s">
        <v>27</v>
      </c>
      <c r="D10" s="9">
        <v>1500</v>
      </c>
    </row>
    <row r="11" spans="2:4">
      <c r="B11" t="s">
        <v>11</v>
      </c>
      <c r="C11">
        <f>SUBTOTAL(103,[Transaction Type])-1</f>
        <v>5</v>
      </c>
      <c r="D11" s="14">
        <f>SUBTOTAL(109,[Amount])</f>
        <v>4810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A-Jan2013</vt:lpstr>
      <vt:lpstr>B-Jan2013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2012-12-26T13:29:44Z</cp:lastPrinted>
  <dcterms:created xsi:type="dcterms:W3CDTF">2012-07-11T00:54:08Z</dcterms:created>
  <dcterms:modified xsi:type="dcterms:W3CDTF">2013-02-04T02:10:19Z</dcterms:modified>
</cp:coreProperties>
</file>