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A-April2014" sheetId="1" r:id="rId1"/>
    <sheet name="B-April2014" sheetId="3" r:id="rId2"/>
    <sheet name="Expenses" sheetId="4" r:id="rId3"/>
  </sheets>
  <calcPr calcId="125725"/>
</workbook>
</file>

<file path=xl/calcChain.xml><?xml version="1.0" encoding="utf-8"?>
<calcChain xmlns="http://schemas.openxmlformats.org/spreadsheetml/2006/main">
  <c r="H27" i="3"/>
  <c r="F27"/>
  <c r="G27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F27" i="1"/>
  <c r="H27"/>
  <c r="G27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D14" i="4" l="1"/>
  <c r="C14"/>
  <c r="B27" i="3" l="1"/>
  <c r="B27" i="1"/>
  <c r="D27" i="3" l="1"/>
  <c r="D27" i="1"/>
  <c r="E17" l="1"/>
  <c r="E10"/>
  <c r="E11"/>
  <c r="E12"/>
  <c r="E13"/>
  <c r="E14"/>
  <c r="E15"/>
  <c r="E16"/>
  <c r="E18"/>
  <c r="E19"/>
  <c r="E20"/>
  <c r="E21"/>
  <c r="E22"/>
  <c r="E23"/>
  <c r="E24"/>
  <c r="E25"/>
  <c r="E26"/>
  <c r="E9" l="1"/>
  <c r="E27" s="1"/>
  <c r="C27"/>
  <c r="E26" i="3" l="1"/>
  <c r="E22"/>
  <c r="E18"/>
  <c r="E14"/>
  <c r="E10"/>
  <c r="E23"/>
  <c r="E19"/>
  <c r="E15"/>
  <c r="E11"/>
  <c r="E24"/>
  <c r="E20"/>
  <c r="E16"/>
  <c r="E12"/>
  <c r="E25"/>
  <c r="E21"/>
  <c r="E17"/>
  <c r="E13"/>
  <c r="C27"/>
  <c r="E9"/>
  <c r="E27" l="1"/>
</calcChain>
</file>

<file path=xl/comments1.xml><?xml version="1.0" encoding="utf-8"?>
<comments xmlns="http://schemas.openxmlformats.org/spreadsheetml/2006/main">
  <authors>
    <author>Akshat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<sst xmlns="http://schemas.openxmlformats.org/spreadsheetml/2006/main" count="155" uniqueCount="85">
  <si>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</si>
  <si>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</si>
  <si>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</si>
  <si>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</si>
  <si>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</si>
  <si>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</si>
  <si>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</si>
  <si>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</si>
  <si>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</si>
  <si>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</si>
  <si>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</si>
  <si>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</si>
  <si>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</si>
  <si>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</si>
  <si>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</si>
  <si>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</si>
  <si>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</si>
  <si>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</si>
  <si>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</si>
  <si>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</si>
  <si>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</si>
  <si>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</si>
  <si>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</si>
  <si>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</si>
  <si>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</si>
  <si>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</si>
  <si>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</si>
  <si>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</si>
  <si>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</si>
  <si>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</si>
  <si>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</si>
  <si>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</si>
  <si>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</si>
  <si>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</si>
  <si>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</si>
  <si>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</si>
  <si>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</si>
  <si>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</si>
  <si>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</si>
  <si>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</si>
  <si>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</si>
  <si>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</si>
  <si>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</si>
  <si>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</si>
  <si>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</si>
  <si>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</si>
  <si>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</si>
  <si>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</si>
  <si>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</si>
  <si>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</si>
  <si>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</si>
  <si>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</si>
  <si>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</si>
  <si>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</si>
  <si>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</si>
  <si>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</si>
  <si>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</si>
  <si>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</si>
  <si>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</si>
  <si>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</si>
  <si>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</si>
  <si>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</si>
  <si>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</si>
  <si>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</si>
  <si>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</si>
  <si>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</si>
  <si>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</si>
  <si>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</si>
  <si>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</si>
  <si>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</si>
  <si>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</si>
  <si>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</si>
  <si>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</si>
  <si>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</si>
  <si>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</si>
  <si>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</si>
  <si>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</si>
  <si>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</si>
  <si>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Annual</t>
  </si>
  <si>
    <t>Additional</t>
  </si>
  <si>
    <t>राजगुरु जी. एच.</t>
  </si>
  <si>
    <t>Till April 2015</t>
  </si>
  <si>
    <t xml:space="preserve">      /10/14</t>
  </si>
  <si>
    <t>Maintenance Charges for Month of October 2014.</t>
  </si>
  <si>
    <r>
      <t xml:space="preserve">Clear Dues to Avail Annual Maintenace Scheme.  </t>
    </r>
    <r>
      <rPr>
        <b/>
        <sz val="11"/>
        <color rgb="FF3F3F3F"/>
        <rFont val="Calibri"/>
        <family val="2"/>
        <scheme val="minor"/>
      </rPr>
      <t>\^/  HAPPY DIPAWALI \^/</t>
    </r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</si>
</sst>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15"/>
    <tableColumn id="4" name="Current Month Balance" totalsRowFunction="sum" dataDxfId="32" totalsRowDxfId="14"/>
    <tableColumn id="5" name="Total Balance" totalsRowFunction="sum" dataDxfId="31" totalsRowDxfId="13">
      <calculatedColumnFormula>ADec2013[[#This Row],[Last Month''s Balance]]+ADec2013[[#This Row],[Current Month Balance]]</calculatedColumnFormula>
    </tableColumn>
    <tableColumn id="6" name="Penalty" totalsRowFunction="sum" dataDxfId="30" totalsRowDxfId="9"/>
    <tableColumn id="7" name="Received Maint. Charge" totalsRowFunction="sum" dataDxfId="29" totalsRowDxfId="11"/>
    <tableColumn id="11" name="Remaining Balance" totalsRowFunction="sum" dataDxfId="12" totalsRowDxfId="10">
      <calculatedColumnFormula>ADec2013[[#This Row],[Total Balance]]+ADec2013[[#This Row],[Penalty]]-ADec2013[[#This Row],[Received Maint. Charge]]</calculatedColumnFormula>
    </tableColumn>
    <tableColumn id="8" name="Date" dataDxfId="28"/>
    <tableColumn id="13" name="Receipt No." dataDxfId="2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L27" totalsRowCount="1" headerRowDxfId="26">
  <tableColumns count="12">
    <tableColumn id="1" name="Flat No." totalsRowLabel="Total" dataDxfId="25"/>
    <tableColumn id="2" name="Name of Flat Holder" totalsRowFunction="count" dataDxfId="24"/>
    <tableColumn id="3" name="Last Month's Balance" totalsRowFunction="sum" dataDxfId="23" totalsRowDxfId="6"/>
    <tableColumn id="4" name="Current Month Balance" totalsRowFunction="sum" dataDxfId="22" totalsRowDxfId="5"/>
    <tableColumn id="5" name="Total Balance" totalsRowFunction="sum" dataDxfId="21" totalsRowDxfId="4">
      <calculatedColumnFormula>BDec2013[[#This Row],[Current Month Balance]]+BDec2013[[#This Row],[Last Month''s Balance]]</calculatedColumnFormula>
    </tableColumn>
    <tableColumn id="6" name="Penalty" totalsRowFunction="sum" dataDxfId="7" totalsRowDxfId="1"/>
    <tableColumn id="7" name="Received Maint. Charge" totalsRowFunction="sum" dataDxfId="8" totalsRowDxfId="2"/>
    <tableColumn id="11" name="Remaining Balance" totalsRowFunction="sum" dataDxfId="3" totalsRowDxfId="0">
      <calculatedColumnFormula>BDec2013[[#This Row],[Total Balance]]+BDec2013[[#This Row],[Penalty]]-BDec2013[[#This Row],[Received Maint. Charge]]</calculatedColumnFormula>
    </tableColumn>
    <tableColumn id="8" name="Date" dataDxfId="20"/>
    <tableColumn id="13" name="Receipt No." dataDxfId="19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8">
  <autoFilter ref="B4:E13">
    <filterColumn colId="3"/>
  </autoFilter>
  <tableColumns count="4">
    <tableColumn id="1" name="Item" totalsRowLabel="Total"/>
    <tableColumn id="3" name="Transaction Type" totalsRowFunction="custom">
      <totalsRowFormula>SUBTOTAL(103,[Transaction Type])-1</totalsRowFormula>
    </tableColumn>
    <tableColumn id="2" name="Amount" totalsRowFunction="sum" dataDxfId="17" totalsRowDxfId="16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view="pageLayout" topLeftCell="A7" zoomScaleNormal="100" workbookViewId="0">
      <selection activeCell="H9" sqref="H9:H26"/>
    </sheetView>
  </sheetViews>
  <sheetFormatPr defaultRowHeight="1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9.5703125" bestFit="1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83</v>
      </c>
      <c r="D5" s="42"/>
      <c r="E5" s="42"/>
      <c r="F5" s="42"/>
      <c r="G5" s="42"/>
      <c r="H5" s="43"/>
    </row>
    <row r="6" spans="1:12">
      <c r="B6" s="30" t="s">
        <v>84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</row>
    <row r="9" spans="1:12">
      <c r="A9" s="6">
        <v>1</v>
      </c>
      <c r="B9" s="21" t="s">
        <v>55</v>
      </c>
      <c r="C9" s="8">
        <v>3700</v>
      </c>
      <c r="D9" s="8">
        <v>200</v>
      </c>
      <c r="E9" s="8">
        <f>ADec2013[[#This Row],[Last Month''s Balance]]+ADec2013[[#This Row],[Current Month Balance]]</f>
        <v>3900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3700</v>
      </c>
      <c r="I9" s="19" t="s">
        <v>82</v>
      </c>
      <c r="J9" s="22"/>
    </row>
    <row r="10" spans="1:12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 t="s">
        <v>82</v>
      </c>
      <c r="J10" s="22"/>
    </row>
    <row r="11" spans="1:12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 t="s">
        <v>82</v>
      </c>
      <c r="J11" s="22"/>
    </row>
    <row r="12" spans="1:12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 t="s">
        <v>82</v>
      </c>
      <c r="J12" s="22"/>
    </row>
    <row r="13" spans="1:12">
      <c r="A13" s="6">
        <v>9</v>
      </c>
      <c r="B13" s="21" t="s">
        <v>58</v>
      </c>
      <c r="C13" s="8">
        <v>310</v>
      </c>
      <c r="D13" s="8">
        <v>300</v>
      </c>
      <c r="E13" s="8">
        <f>ADec2013[[#This Row],[Last Month''s Balance]]+ADec2013[[#This Row],[Current Month Balance]]</f>
        <v>610</v>
      </c>
      <c r="F13" s="8">
        <v>0</v>
      </c>
      <c r="G13" s="8">
        <v>300</v>
      </c>
      <c r="H13" s="8">
        <f>ADec2013[[#This Row],[Total Balance]]+ADec2013[[#This Row],[Penalty]]-ADec2013[[#This Row],[Received Maint. Charge]]</f>
        <v>310</v>
      </c>
      <c r="I13" s="19" t="s">
        <v>82</v>
      </c>
      <c r="J13" s="22"/>
      <c r="L13" s="23"/>
    </row>
    <row r="14" spans="1:12">
      <c r="A14" s="6">
        <v>10</v>
      </c>
      <c r="B14" s="21" t="s">
        <v>59</v>
      </c>
      <c r="C14" s="8">
        <v>0</v>
      </c>
      <c r="D14" s="8">
        <v>200</v>
      </c>
      <c r="E14" s="8">
        <f>ADec2013[[#This Row],[Last Month''s Balance]]+ADec2013[[#This Row],[Current Month Balance]]</f>
        <v>200</v>
      </c>
      <c r="F14" s="8">
        <v>0</v>
      </c>
      <c r="G14" s="8">
        <v>200</v>
      </c>
      <c r="H14" s="8">
        <f>ADec2013[[#This Row],[Total Balance]]+ADec2013[[#This Row],[Penalty]]-ADec2013[[#This Row],[Received Maint. Charge]]</f>
        <v>0</v>
      </c>
      <c r="I14" s="19" t="s">
        <v>82</v>
      </c>
      <c r="J14" s="22"/>
    </row>
    <row r="15" spans="1:12">
      <c r="A15" s="6">
        <v>15</v>
      </c>
      <c r="B15" s="21" t="s">
        <v>60</v>
      </c>
      <c r="C15" s="8">
        <v>-1200</v>
      </c>
      <c r="D15" s="8">
        <v>200</v>
      </c>
      <c r="E15" s="8">
        <f>ADec2013[[#This Row],[Last Month''s Balance]]+ADec2013[[#This Row],[Current Month Balance]]</f>
        <v>-1000</v>
      </c>
      <c r="F15" s="8">
        <v>0</v>
      </c>
      <c r="G15" s="8">
        <v>0</v>
      </c>
      <c r="H15" s="8">
        <f>ADec2013[[#This Row],[Total Balance]]+ADec2013[[#This Row],[Penalty]]-ADec2013[[#This Row],[Received Maint. Charge]]</f>
        <v>-1000</v>
      </c>
      <c r="I15" s="19" t="s">
        <v>82</v>
      </c>
      <c r="J15" s="22"/>
      <c r="L15" t="s">
        <v>78</v>
      </c>
    </row>
    <row r="16" spans="1:12">
      <c r="A16" s="6">
        <v>16</v>
      </c>
      <c r="B16" s="21" t="s">
        <v>61</v>
      </c>
      <c r="C16" s="8">
        <v>300</v>
      </c>
      <c r="D16" s="8">
        <v>300</v>
      </c>
      <c r="E16" s="8">
        <f>ADec2013[[#This Row],[Last Month''s Balance]]+ADec2013[[#This Row],[Current Month Balance]]</f>
        <v>600</v>
      </c>
      <c r="F16" s="8">
        <v>0</v>
      </c>
      <c r="G16" s="8">
        <v>600</v>
      </c>
      <c r="H16" s="8">
        <f>ADec2013[[#This Row],[Total Balance]]+ADec2013[[#This Row],[Penalty]]-ADec2013[[#This Row],[Received Maint. Charge]]</f>
        <v>0</v>
      </c>
      <c r="I16" s="19" t="s">
        <v>82</v>
      </c>
      <c r="J16" s="22"/>
    </row>
    <row r="17" spans="1:12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 t="s">
        <v>82</v>
      </c>
      <c r="J17" s="22"/>
    </row>
    <row r="18" spans="1:12">
      <c r="A18" s="6">
        <v>18</v>
      </c>
      <c r="B18" s="21" t="s">
        <v>63</v>
      </c>
      <c r="C18" s="8">
        <v>0</v>
      </c>
      <c r="D18" s="8">
        <v>200</v>
      </c>
      <c r="E18" s="8">
        <f>ADec2013[[#This Row],[Last Month''s Balance]]+ADec2013[[#This Row],[Current Month Balance]]</f>
        <v>200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0</v>
      </c>
      <c r="I18" s="19" t="s">
        <v>82</v>
      </c>
      <c r="J18" s="22"/>
    </row>
    <row r="19" spans="1:12">
      <c r="A19" s="6">
        <v>23</v>
      </c>
      <c r="B19" s="21" t="s">
        <v>64</v>
      </c>
      <c r="C19" s="8">
        <v>0</v>
      </c>
      <c r="D19" s="8">
        <v>200</v>
      </c>
      <c r="E19" s="8">
        <f>ADec2013[[#This Row],[Last Month''s Balance]]+ADec2013[[#This Row],[Current Month Balance]]</f>
        <v>200</v>
      </c>
      <c r="F19" s="8">
        <v>0</v>
      </c>
      <c r="G19" s="8">
        <v>200</v>
      </c>
      <c r="H19" s="8">
        <f>ADec2013[[#This Row],[Total Balance]]+ADec2013[[#This Row],[Penalty]]-ADec2013[[#This Row],[Received Maint. Charge]]</f>
        <v>0</v>
      </c>
      <c r="I19" s="19" t="s">
        <v>82</v>
      </c>
      <c r="J19" s="22"/>
    </row>
    <row r="20" spans="1:12">
      <c r="A20" s="6">
        <v>24</v>
      </c>
      <c r="B20" s="21" t="s">
        <v>65</v>
      </c>
      <c r="C20" s="8">
        <v>650</v>
      </c>
      <c r="D20" s="8">
        <v>200</v>
      </c>
      <c r="E20" s="8">
        <f>ADec2013[[#This Row],[Last Month''s Balance]]+ADec2013[[#This Row],[Current Month Balance]]</f>
        <v>850</v>
      </c>
      <c r="F20" s="8">
        <v>0</v>
      </c>
      <c r="G20" s="8">
        <v>400</v>
      </c>
      <c r="H20" s="8">
        <f>ADec2013[[#This Row],[Total Balance]]+ADec2013[[#This Row],[Penalty]]-ADec2013[[#This Row],[Received Maint. Charge]]</f>
        <v>450</v>
      </c>
      <c r="I20" s="19" t="s">
        <v>82</v>
      </c>
      <c r="J20" s="22"/>
    </row>
    <row r="21" spans="1:12">
      <c r="A21" s="6">
        <v>25</v>
      </c>
      <c r="B21" s="21" t="s">
        <v>66</v>
      </c>
      <c r="C21" s="8">
        <v>-1200</v>
      </c>
      <c r="D21" s="8">
        <v>200</v>
      </c>
      <c r="E21" s="8">
        <f>ADec2013[[#This Row],[Last Month''s Balance]]+ADec2013[[#This Row],[Current Month Balance]]</f>
        <v>-1000</v>
      </c>
      <c r="F21" s="8">
        <v>0</v>
      </c>
      <c r="G21" s="8">
        <v>0</v>
      </c>
      <c r="H21" s="8">
        <f>ADec2013[[#This Row],[Total Balance]]+ADec2013[[#This Row],[Penalty]]-ADec2013[[#This Row],[Received Maint. Charge]]</f>
        <v>-1000</v>
      </c>
      <c r="I21" s="19" t="s">
        <v>82</v>
      </c>
      <c r="J21" s="22"/>
      <c r="L21" t="s">
        <v>78</v>
      </c>
    </row>
    <row r="22" spans="1:12">
      <c r="A22" s="6">
        <v>26</v>
      </c>
      <c r="B22" s="21" t="s">
        <v>67</v>
      </c>
      <c r="C22" s="8">
        <v>30</v>
      </c>
      <c r="D22" s="8">
        <v>300</v>
      </c>
      <c r="E22" s="8">
        <f>ADec2013[[#This Row],[Last Month''s Balance]]+ADec2013[[#This Row],[Current Month Balance]]</f>
        <v>330</v>
      </c>
      <c r="F22" s="8">
        <v>0</v>
      </c>
      <c r="G22" s="8">
        <v>300</v>
      </c>
      <c r="H22" s="8">
        <f>ADec2013[[#This Row],[Total Balance]]+ADec2013[[#This Row],[Penalty]]-ADec2013[[#This Row],[Received Maint. Charge]]</f>
        <v>30</v>
      </c>
      <c r="I22" s="19" t="s">
        <v>82</v>
      </c>
      <c r="J22" s="22"/>
    </row>
    <row r="23" spans="1:12">
      <c r="A23" s="6">
        <v>31</v>
      </c>
      <c r="B23" s="21" t="s">
        <v>68</v>
      </c>
      <c r="C23" s="8">
        <v>7360</v>
      </c>
      <c r="D23" s="8">
        <v>300</v>
      </c>
      <c r="E23" s="8">
        <f>ADec2013[[#This Row],[Last Month''s Balance]]+ADec2013[[#This Row],[Current Month Balance]]</f>
        <v>7660</v>
      </c>
      <c r="F23" s="8">
        <v>0</v>
      </c>
      <c r="G23" s="8">
        <v>300</v>
      </c>
      <c r="H23" s="8">
        <f>ADec2013[[#This Row],[Total Balance]]+ADec2013[[#This Row],[Penalty]]-ADec2013[[#This Row],[Received Maint. Charge]]</f>
        <v>7360</v>
      </c>
      <c r="I23" s="19" t="s">
        <v>82</v>
      </c>
      <c r="J23" s="22"/>
    </row>
    <row r="24" spans="1:12">
      <c r="A24" s="6">
        <v>32</v>
      </c>
      <c r="B24" s="21" t="s">
        <v>69</v>
      </c>
      <c r="C24" s="8">
        <v>-1200</v>
      </c>
      <c r="D24" s="8">
        <v>200</v>
      </c>
      <c r="E24" s="8">
        <f>ADec2013[[#This Row],[Last Month''s Balance]]+ADec2013[[#This Row],[Current Month Balance]]</f>
        <v>-1000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-1000</v>
      </c>
      <c r="I24" s="19" t="s">
        <v>82</v>
      </c>
      <c r="J24" s="22"/>
      <c r="L24" t="s">
        <v>78</v>
      </c>
    </row>
    <row r="25" spans="1:12">
      <c r="A25" s="6">
        <v>33</v>
      </c>
      <c r="B25" s="21" t="s">
        <v>70</v>
      </c>
      <c r="C25" s="8">
        <v>930</v>
      </c>
      <c r="D25" s="8">
        <v>300</v>
      </c>
      <c r="E25" s="8">
        <f>ADec2013[[#This Row],[Last Month''s Balance]]+ADec2013[[#This Row],[Current Month Balance]]</f>
        <v>1230</v>
      </c>
      <c r="F25" s="8">
        <v>10</v>
      </c>
      <c r="G25" s="8">
        <v>0</v>
      </c>
      <c r="H25" s="8">
        <f>ADec2013[[#This Row],[Total Balance]]+ADec2013[[#This Row],[Penalty]]-ADec2013[[#This Row],[Received Maint. Charge]]</f>
        <v>1240</v>
      </c>
      <c r="I25" s="19" t="s">
        <v>82</v>
      </c>
      <c r="J25" s="22"/>
    </row>
    <row r="26" spans="1:12">
      <c r="A26" s="6">
        <v>34</v>
      </c>
      <c r="B26" s="21" t="s">
        <v>80</v>
      </c>
      <c r="C26" s="8">
        <v>0</v>
      </c>
      <c r="D26" s="8">
        <v>300</v>
      </c>
      <c r="E26" s="8">
        <f>ADec2013[[#This Row],[Last Month''s Balance]]+ADec2013[[#This Row],[Current Month Balance]]</f>
        <v>300</v>
      </c>
      <c r="F26" s="8">
        <v>0</v>
      </c>
      <c r="G26" s="8">
        <v>900</v>
      </c>
      <c r="H26" s="8">
        <f>ADec2013[[#This Row],[Total Balance]]+ADec2013[[#This Row],[Penalty]]-ADec2013[[#This Row],[Received Maint. Charge]]</f>
        <v>-600</v>
      </c>
      <c r="I26" s="19" t="s">
        <v>82</v>
      </c>
      <c r="J26" s="22"/>
    </row>
    <row r="27" spans="1:12">
      <c r="A27" t="s">
        <v>11</v>
      </c>
      <c r="B27">
        <f>SUBTOTAL(103,[Name of Flat Holder])</f>
        <v>18</v>
      </c>
      <c r="C27" s="8">
        <f>SUBTOTAL(109,[Last Month''s Balance])</f>
        <v>10110</v>
      </c>
      <c r="D27" s="8">
        <f>SUBTOTAL(109,[Current Month Balance])</f>
        <v>4300</v>
      </c>
      <c r="E27" s="8">
        <f>SUBTOTAL(109,[Total Balance])</f>
        <v>14410</v>
      </c>
      <c r="F27" s="8">
        <f>SUBTOTAL(109,[Penalty])</f>
        <v>10</v>
      </c>
      <c r="G27" s="8">
        <f>SUBTOTAL(109,[Received Maint. Charge])</f>
        <v>4500</v>
      </c>
      <c r="H27" s="8">
        <f>SUBTOTAL(109,[Remaining Balance])</f>
        <v>9920</v>
      </c>
    </row>
    <row r="29" spans="1:12" ht="15" customHeight="1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2"/>
  <sheetViews>
    <sheetView tabSelected="1" view="pageLayout" topLeftCell="A7" zoomScaleNormal="100" workbookViewId="0">
      <selection activeCell="H27" sqref="H27"/>
    </sheetView>
  </sheetViews>
  <sheetFormatPr defaultRowHeight="1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2" ht="15" customHeight="1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83</v>
      </c>
      <c r="D5" s="42"/>
      <c r="E5" s="42"/>
      <c r="F5" s="42"/>
      <c r="G5" s="42"/>
      <c r="H5" s="43"/>
    </row>
    <row r="6" spans="1:12">
      <c r="B6" s="30" t="s">
        <v>84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</row>
    <row r="9" spans="1:12">
      <c r="A9" s="6">
        <v>3</v>
      </c>
      <c r="B9" s="21" t="s">
        <v>39</v>
      </c>
      <c r="C9" s="7">
        <v>290</v>
      </c>
      <c r="D9" s="7">
        <v>200</v>
      </c>
      <c r="E9" s="7">
        <f>BDec2013[[#This Row],[Current Month Balance]]+BDec2013[[#This Row],[Last Month''s Balance]]</f>
        <v>490</v>
      </c>
      <c r="F9" s="7">
        <v>10</v>
      </c>
      <c r="G9" s="7">
        <v>0</v>
      </c>
      <c r="H9" s="7">
        <f>BDec2013[[#This Row],[Total Balance]]+BDec2013[[#This Row],[Penalty]]-BDec2013[[#This Row],[Received Maint. Charge]]</f>
        <v>500</v>
      </c>
      <c r="I9" s="19" t="s">
        <v>82</v>
      </c>
      <c r="J9" s="22"/>
    </row>
    <row r="10" spans="1:12">
      <c r="A10" s="6">
        <v>4</v>
      </c>
      <c r="B10" s="21" t="s">
        <v>40</v>
      </c>
      <c r="C10" s="7">
        <v>10</v>
      </c>
      <c r="D10" s="7">
        <v>200</v>
      </c>
      <c r="E10" s="7">
        <f>BDec2013[[#This Row],[Current Month Balance]]+BDec2013[[#This Row],[Last Month''s Balance]]</f>
        <v>210</v>
      </c>
      <c r="F10" s="7">
        <v>0</v>
      </c>
      <c r="G10" s="7">
        <v>200</v>
      </c>
      <c r="H10" s="7">
        <f>BDec2013[[#This Row],[Total Balance]]+BDec2013[[#This Row],[Penalty]]-BDec2013[[#This Row],[Received Maint. Charge]]</f>
        <v>10</v>
      </c>
      <c r="I10" s="19" t="s">
        <v>82</v>
      </c>
      <c r="J10" s="22"/>
    </row>
    <row r="11" spans="1:12">
      <c r="A11" s="6">
        <v>5</v>
      </c>
      <c r="B11" s="21" t="s">
        <v>73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>
        <v>200</v>
      </c>
      <c r="H11" s="7">
        <f>BDec2013[[#This Row],[Total Balance]]+BDec2013[[#This Row],[Penalty]]-BDec2013[[#This Row],[Received Maint. Charge]]</f>
        <v>40</v>
      </c>
      <c r="I11" s="19" t="s">
        <v>82</v>
      </c>
      <c r="J11" s="22"/>
    </row>
    <row r="12" spans="1:12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7">
        <v>300</v>
      </c>
      <c r="H12" s="7">
        <f>BDec2013[[#This Row],[Total Balance]]+BDec2013[[#This Row],[Penalty]]-BDec2013[[#This Row],[Received Maint. Charge]]</f>
        <v>-100</v>
      </c>
      <c r="I12" s="19" t="s">
        <v>82</v>
      </c>
      <c r="J12" s="22"/>
    </row>
    <row r="13" spans="1:12">
      <c r="A13" s="6">
        <v>11</v>
      </c>
      <c r="B13" s="21" t="s">
        <v>42</v>
      </c>
      <c r="C13" s="7">
        <v>0</v>
      </c>
      <c r="D13" s="7">
        <v>200</v>
      </c>
      <c r="E13" s="7">
        <f>BDec2013[[#This Row],[Current Month Balance]]+BDec2013[[#This Row],[Last Month''s Balance]]</f>
        <v>200</v>
      </c>
      <c r="F13" s="7">
        <v>0</v>
      </c>
      <c r="G13" s="7">
        <v>200</v>
      </c>
      <c r="H13" s="7">
        <f>BDec2013[[#This Row],[Total Balance]]+BDec2013[[#This Row],[Penalty]]-BDec2013[[#This Row],[Received Maint. Charge]]</f>
        <v>0</v>
      </c>
      <c r="I13" s="19" t="s">
        <v>82</v>
      </c>
      <c r="J13" s="22"/>
    </row>
    <row r="14" spans="1:12">
      <c r="A14" s="6">
        <v>12</v>
      </c>
      <c r="B14" s="21" t="s">
        <v>43</v>
      </c>
      <c r="C14" s="7">
        <v>2130</v>
      </c>
      <c r="D14" s="7">
        <v>300</v>
      </c>
      <c r="E14" s="7">
        <f>BDec2013[[#This Row],[Current Month Balance]]+BDec2013[[#This Row],[Last Month''s Balance]]</f>
        <v>2430</v>
      </c>
      <c r="F14" s="7">
        <v>10</v>
      </c>
      <c r="G14" s="7">
        <v>0</v>
      </c>
      <c r="H14" s="7">
        <f>BDec2013[[#This Row],[Total Balance]]+BDec2013[[#This Row],[Penalty]]-BDec2013[[#This Row],[Received Maint. Charge]]</f>
        <v>2440</v>
      </c>
      <c r="I14" s="19" t="s">
        <v>82</v>
      </c>
      <c r="J14" s="22"/>
    </row>
    <row r="15" spans="1:12">
      <c r="A15" s="6">
        <v>13</v>
      </c>
      <c r="B15" s="21" t="s">
        <v>44</v>
      </c>
      <c r="C15" s="7">
        <v>0</v>
      </c>
      <c r="D15" s="7">
        <v>300</v>
      </c>
      <c r="E15" s="7">
        <f>BDec2013[[#This Row],[Current Month Balance]]+BDec2013[[#This Row],[Last Month''s Balance]]</f>
        <v>300</v>
      </c>
      <c r="F15" s="7">
        <v>0</v>
      </c>
      <c r="G15" s="7">
        <v>300</v>
      </c>
      <c r="H15" s="7">
        <f>BDec2013[[#This Row],[Total Balance]]+BDec2013[[#This Row],[Penalty]]-BDec2013[[#This Row],[Received Maint. Charge]]</f>
        <v>0</v>
      </c>
      <c r="I15" s="19" t="s">
        <v>82</v>
      </c>
      <c r="J15" s="22"/>
    </row>
    <row r="16" spans="1:12">
      <c r="A16" s="6">
        <v>14</v>
      </c>
      <c r="B16" s="21" t="s">
        <v>45</v>
      </c>
      <c r="C16" s="7">
        <v>0</v>
      </c>
      <c r="D16" s="7">
        <v>300</v>
      </c>
      <c r="E16" s="7">
        <f>BDec2013[[#This Row],[Current Month Balance]]+BDec2013[[#This Row],[Last Month''s Balance]]</f>
        <v>300</v>
      </c>
      <c r="F16" s="7">
        <v>0</v>
      </c>
      <c r="G16" s="7">
        <v>300</v>
      </c>
      <c r="H16" s="7">
        <f>BDec2013[[#This Row],[Total Balance]]+BDec2013[[#This Row],[Penalty]]-BDec2013[[#This Row],[Received Maint. Charge]]</f>
        <v>0</v>
      </c>
      <c r="I16" s="19" t="s">
        <v>82</v>
      </c>
      <c r="J16" s="22"/>
    </row>
    <row r="17" spans="1:19">
      <c r="A17" s="6">
        <v>19</v>
      </c>
      <c r="B17" s="21" t="s">
        <v>46</v>
      </c>
      <c r="C17" s="7">
        <v>30</v>
      </c>
      <c r="D17" s="7">
        <v>300</v>
      </c>
      <c r="E17" s="7">
        <f>BDec2013[[#This Row],[Current Month Balance]]+BDec2013[[#This Row],[Last Month''s Balance]]</f>
        <v>330</v>
      </c>
      <c r="F17" s="7">
        <v>0</v>
      </c>
      <c r="G17" s="7">
        <v>300</v>
      </c>
      <c r="H17" s="7">
        <f>BDec2013[[#This Row],[Total Balance]]+BDec2013[[#This Row],[Penalty]]-BDec2013[[#This Row],[Received Maint. Charge]]</f>
        <v>30</v>
      </c>
      <c r="I17" s="19" t="s">
        <v>82</v>
      </c>
      <c r="J17" s="22"/>
    </row>
    <row r="18" spans="1:19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200</v>
      </c>
      <c r="H18" s="7">
        <f>BDec2013[[#This Row],[Total Balance]]+BDec2013[[#This Row],[Penalty]]-BDec2013[[#This Row],[Received Maint. Charge]]</f>
        <v>0</v>
      </c>
      <c r="I18" s="19" t="s">
        <v>82</v>
      </c>
      <c r="J18" s="22"/>
    </row>
    <row r="19" spans="1:19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200</v>
      </c>
      <c r="H19" s="7">
        <f>BDec2013[[#This Row],[Total Balance]]+BDec2013[[#This Row],[Penalty]]-BDec2013[[#This Row],[Received Maint. Charge]]</f>
        <v>0</v>
      </c>
      <c r="I19" s="19" t="s">
        <v>82</v>
      </c>
      <c r="J19" s="22"/>
    </row>
    <row r="20" spans="1:19">
      <c r="A20" s="6">
        <v>22</v>
      </c>
      <c r="B20" s="21" t="s">
        <v>49</v>
      </c>
      <c r="C20" s="7">
        <v>720</v>
      </c>
      <c r="D20" s="7">
        <v>300</v>
      </c>
      <c r="E20" s="7">
        <f>BDec2013[[#This Row],[Current Month Balance]]+BDec2013[[#This Row],[Last Month''s Balance]]</f>
        <v>1020</v>
      </c>
      <c r="F20" s="7">
        <v>10</v>
      </c>
      <c r="G20" s="7"/>
      <c r="H20" s="7">
        <f>BDec2013[[#This Row],[Total Balance]]+BDec2013[[#This Row],[Penalty]]-BDec2013[[#This Row],[Received Maint. Charge]]</f>
        <v>1030</v>
      </c>
      <c r="I20" s="19" t="s">
        <v>82</v>
      </c>
      <c r="J20" s="22"/>
      <c r="P20" s="12"/>
      <c r="S20" s="12"/>
    </row>
    <row r="21" spans="1:19">
      <c r="A21" s="6">
        <v>27</v>
      </c>
      <c r="B21" s="21" t="s">
        <v>50</v>
      </c>
      <c r="C21" s="7">
        <v>-1700</v>
      </c>
      <c r="D21" s="7">
        <v>300</v>
      </c>
      <c r="E21" s="7">
        <f>BDec2013[[#This Row],[Current Month Balance]]+BDec2013[[#This Row],[Last Month''s Balance]]</f>
        <v>-1400</v>
      </c>
      <c r="F21" s="7">
        <v>0</v>
      </c>
      <c r="G21" s="7">
        <v>0</v>
      </c>
      <c r="H21" s="7">
        <f>BDec2013[[#This Row],[Total Balance]]+BDec2013[[#This Row],[Penalty]]-BDec2013[[#This Row],[Received Maint. Charge]]</f>
        <v>-1400</v>
      </c>
      <c r="I21" s="19" t="s">
        <v>82</v>
      </c>
      <c r="J21" s="22"/>
      <c r="L21" t="s">
        <v>81</v>
      </c>
      <c r="P21" s="12"/>
    </row>
    <row r="22" spans="1:19">
      <c r="A22" s="6" t="s">
        <v>12</v>
      </c>
      <c r="B22" s="21" t="s">
        <v>51</v>
      </c>
      <c r="C22" s="7">
        <v>0</v>
      </c>
      <c r="D22" s="7">
        <v>300</v>
      </c>
      <c r="E22" s="7">
        <f>BDec2013[[#This Row],[Current Month Balance]]+BDec2013[[#This Row],[Last Month''s Balance]]</f>
        <v>300</v>
      </c>
      <c r="F22" s="7">
        <v>0</v>
      </c>
      <c r="G22" s="7">
        <v>300</v>
      </c>
      <c r="H22" s="7">
        <f>BDec2013[[#This Row],[Total Balance]]+BDec2013[[#This Row],[Penalty]]-BDec2013[[#This Row],[Received Maint. Charge]]</f>
        <v>0</v>
      </c>
      <c r="I22" s="19" t="s">
        <v>82</v>
      </c>
      <c r="J22" s="22"/>
    </row>
    <row r="23" spans="1:19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200</v>
      </c>
      <c r="H23" s="7">
        <f>BDec2013[[#This Row],[Total Balance]]+BDec2013[[#This Row],[Penalty]]-BDec2013[[#This Row],[Received Maint. Charge]]</f>
        <v>0</v>
      </c>
      <c r="I23" s="19" t="s">
        <v>82</v>
      </c>
      <c r="J23" s="22"/>
    </row>
    <row r="24" spans="1:19">
      <c r="A24" s="6" t="s">
        <v>14</v>
      </c>
      <c r="B24" s="21" t="s">
        <v>72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200</v>
      </c>
      <c r="H24" s="7">
        <f>BDec2013[[#This Row],[Total Balance]]+BDec2013[[#This Row],[Penalty]]-BDec2013[[#This Row],[Received Maint. Charge]]</f>
        <v>330</v>
      </c>
      <c r="I24" s="19" t="s">
        <v>82</v>
      </c>
      <c r="J24" s="22"/>
    </row>
    <row r="25" spans="1:19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200</v>
      </c>
      <c r="H25" s="7">
        <f>BDec2013[[#This Row],[Total Balance]]+BDec2013[[#This Row],[Penalty]]-BDec2013[[#This Row],[Received Maint. Charge]]</f>
        <v>0</v>
      </c>
      <c r="I25" s="19" t="s">
        <v>82</v>
      </c>
      <c r="J25" s="22"/>
    </row>
    <row r="26" spans="1:19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7">
        <v>200</v>
      </c>
      <c r="H26" s="7">
        <f>BDec2013[[#This Row],[Total Balance]]+BDec2013[[#This Row],[Penalty]]-BDec2013[[#This Row],[Received Maint. Charge]]</f>
        <v>0</v>
      </c>
      <c r="I26" s="19" t="s">
        <v>82</v>
      </c>
      <c r="J26" s="22"/>
    </row>
    <row r="27" spans="1:19">
      <c r="A27" t="s">
        <v>11</v>
      </c>
      <c r="B27">
        <f>SUBTOTAL(103,[Name of Flat Holder])</f>
        <v>18</v>
      </c>
      <c r="C27" s="7">
        <f>SUBTOTAL(109,[Last Month''s Balance])</f>
        <v>1750</v>
      </c>
      <c r="D27" s="7">
        <f>SUBTOTAL(109,[Current Month Balance])</f>
        <v>4400</v>
      </c>
      <c r="E27" s="7">
        <f>SUBTOTAL(109,[Total Balance])</f>
        <v>6150</v>
      </c>
      <c r="F27" s="7">
        <f>SUBTOTAL(109,[Penalty])</f>
        <v>30</v>
      </c>
      <c r="G27" s="7">
        <f>SUBTOTAL(109,[Received Maint. Charge])</f>
        <v>3300</v>
      </c>
      <c r="H27" s="7">
        <f>SUBTOTAL(109,[Remaining Balance])</f>
        <v>2880</v>
      </c>
    </row>
    <row r="29" spans="1:19" ht="15" customHeight="1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2:H14"/>
  <sheetViews>
    <sheetView workbookViewId="0">
      <selection activeCell="I5" sqref="I5"/>
    </sheetView>
  </sheetViews>
  <sheetFormatPr defaultRowHeight="1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>
      <c r="B2" s="45" t="s">
        <v>19</v>
      </c>
      <c r="C2" s="45"/>
      <c r="D2" s="45"/>
    </row>
    <row r="3" spans="2:8">
      <c r="C3"/>
    </row>
    <row r="4" spans="2:8" s="1" customFormat="1" ht="30">
      <c r="B4" s="10" t="s">
        <v>20</v>
      </c>
      <c r="C4" s="10" t="s">
        <v>23</v>
      </c>
      <c r="D4" s="11" t="s">
        <v>21</v>
      </c>
      <c r="E4" s="10" t="s">
        <v>79</v>
      </c>
    </row>
    <row r="5" spans="2:8" ht="30">
      <c r="B5" s="10" t="s">
        <v>30</v>
      </c>
      <c r="C5" s="10" t="s">
        <v>24</v>
      </c>
      <c r="D5" s="11">
        <v>0</v>
      </c>
      <c r="H5" s="1"/>
    </row>
    <row r="6" spans="2:8">
      <c r="B6" t="s">
        <v>22</v>
      </c>
      <c r="C6" t="s">
        <v>24</v>
      </c>
      <c r="D6" s="9">
        <v>300</v>
      </c>
    </row>
    <row r="7" spans="2:8">
      <c r="B7" t="s">
        <v>74</v>
      </c>
      <c r="C7" t="s">
        <v>24</v>
      </c>
      <c r="D7" s="9">
        <v>350</v>
      </c>
      <c r="E7">
        <v>250</v>
      </c>
    </row>
    <row r="8" spans="2:8">
      <c r="B8" t="s">
        <v>75</v>
      </c>
      <c r="C8" t="s">
        <v>24</v>
      </c>
      <c r="D8" s="9"/>
    </row>
    <row r="9" spans="2:8">
      <c r="B9" t="s">
        <v>76</v>
      </c>
      <c r="C9" t="s">
        <v>24</v>
      </c>
      <c r="D9" s="9"/>
    </row>
    <row r="10" spans="2:8">
      <c r="B10" t="s">
        <v>25</v>
      </c>
      <c r="C10" t="s">
        <v>25</v>
      </c>
      <c r="D10" s="9" t="s">
        <v>25</v>
      </c>
    </row>
    <row r="11" spans="2:8">
      <c r="B11" t="s">
        <v>26</v>
      </c>
      <c r="C11" t="s">
        <v>27</v>
      </c>
      <c r="D11" s="9">
        <v>2890</v>
      </c>
    </row>
    <row r="12" spans="2:8">
      <c r="B12" t="s">
        <v>29</v>
      </c>
      <c r="C12" t="s">
        <v>27</v>
      </c>
      <c r="D12" s="9">
        <v>0</v>
      </c>
    </row>
    <row r="13" spans="2:8">
      <c r="B13" t="s">
        <v>28</v>
      </c>
      <c r="C13" t="s">
        <v>27</v>
      </c>
      <c r="D13" s="9">
        <v>1500</v>
      </c>
    </row>
    <row r="14" spans="2:8">
      <c r="B14" t="s">
        <v>11</v>
      </c>
      <c r="C14">
        <f>SUBTOTAL(103,[Transaction Type])-1</f>
        <v>8</v>
      </c>
      <c r="D14" s="14">
        <f>SUBTOTAL(109,[Amount])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A-April2014</vt:lpstr>
      <vt:lpstr>B-April2014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2013-07-02T03:37:43Z</cp:lastPrinted>
  <dcterms:created xsi:type="dcterms:W3CDTF">2012-07-11T00:54:08Z</dcterms:created>
  <dcterms:modified xsi:type="dcterms:W3CDTF">2014-11-18T05:13:47Z</dcterms:modified>
</cp:coreProperties>
</file>