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3-14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G27" i="3" l="1"/>
  <c r="G27" i="1"/>
  <c r="D14" i="4"/>
  <c r="C14" i="4"/>
  <c r="B27" i="3" l="1"/>
  <c r="B27" i="1"/>
  <c r="E9" i="3" l="1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D27" i="3"/>
  <c r="C27" i="3"/>
  <c r="D27" i="1"/>
  <c r="H27" i="3" l="1"/>
  <c r="E27" i="3"/>
  <c r="E17" i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<sst xmlns="http://schemas.openxmlformats.org/spreadsheetml/2006/main" count="156" uniqueCount="85">
  <si>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</si>
  <si>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</si>
  <si>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</si>
  <si>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</si>
  <si>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</si>
  <si>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</si>
  <si>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</si>
  <si>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</si>
  <si>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</si>
  <si>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</si>
  <si>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</si>
  <si>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</si>
  <si>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</si>
  <si>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</si>
  <si>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</si>
  <si>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</si>
  <si>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</si>
  <si>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</si>
  <si>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</si>
  <si>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</si>
  <si>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</si>
  <si>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</si>
  <si>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</si>
  <si>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</si>
  <si>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</si>
  <si>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</si>
  <si>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</si>
  <si>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</si>
  <si>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</si>
  <si>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</si>
  <si>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</si>
  <si>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</si>
  <si>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</si>
  <si>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</si>
  <si>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</si>
  <si>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</si>
  <si>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</si>
  <si>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</si>
  <si>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</si>
  <si>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</si>
  <si>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</si>
  <si>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</si>
  <si>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</si>
  <si>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</si>
  <si>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</si>
  <si>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</si>
  <si>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</si>
  <si>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</si>
  <si>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</si>
  <si>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</si>
  <si>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</si>
  <si>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</si>
  <si>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</si>
  <si>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</si>
  <si>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</si>
  <si>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</si>
  <si>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</si>
  <si>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</si>
  <si>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</si>
  <si>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</si>
  <si>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</si>
  <si>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</si>
  <si>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</si>
  <si>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</si>
  <si>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</si>
  <si>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</si>
  <si>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</si>
  <si>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</si>
  <si>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</si>
  <si>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</si>
  <si>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</si>
  <si>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</si>
  <si>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</si>
  <si>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</si>
  <si>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</si>
  <si>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</si>
  <si>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</si>
  <si>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</si>
  <si>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</si>
  <si>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</si>
  <si>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</si>
  <si>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rPr>
        <b/>
        <u/>
        <sz val="11"/>
        <color rgb="FF3F3F3F"/>
        <rFont val="Calibri"/>
        <family val="2"/>
        <scheme val="minor"/>
      </rPr>
      <t>Note</t>
    </r>
    <r>
      <rPr>
        <sz val="11"/>
        <color rgb="FF3F3F3F"/>
        <rFont val="Calibri"/>
        <family val="2"/>
        <scheme val="minor"/>
      </rPr>
      <t xml:space="preserve"> :</t>
    </r>
    <r>
      <rPr>
        <b/>
        <sz val="11"/>
        <color rgb="FF3F3F3F"/>
        <rFont val="Calibri"/>
        <family val="2"/>
        <scheme val="minor"/>
      </rPr>
      <t xml:space="preserve"> To Register Purva-Vihar as a Society, kindly deposit Xerox of "INDEX-II" with Latest Light Bill &amp; Identity Proof.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</si>
  <si>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March 2014.</t>
    </r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</si>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</sst>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8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7">
  <tableColumns count="13">
    <tableColumn id="1" name="Flat No." totalsRowLabel="Total" dataDxfId="36"/>
    <tableColumn id="2" name="Name of Flat Holder" totalsRowFunction="count" dataDxfId="35"/>
    <tableColumn id="3" name="Last Month's Balance" totalsRowFunction="sum" dataDxfId="34" totalsRowDxfId="5"/>
    <tableColumn id="4" name="Current Month Balance" totalsRowFunction="sum" dataDxfId="33" totalsRowDxfId="4"/>
    <tableColumn id="5" name="Total Balance" totalsRowFunction="sum" dataDxfId="32" totalsRowDxfId="3">
      <calculatedColumnFormula>AWing[[#This Row],[Last Month''s Balance]]+AWing[[#This Row],[Current Month Balance]]</calculatedColumnFormula>
    </tableColumn>
    <tableColumn id="6" name="Penalty" dataDxfId="31" totalsRowDxfId="2"/>
    <tableColumn id="7" name="Received Maint. Charge" totalsRowFunction="sum" dataDxfId="30" totalsRowDxfId="1"/>
    <tableColumn id="11" name="Remaining Balance" dataDxfId="29" totalsRowDxfId="0">
      <calculatedColumnFormula>AWing[[#This Row],[Total Balance]]+AWing[[#This Row],[Penalty]]-AWing[[#This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6">
  <tableColumns count="13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12"/>
    <tableColumn id="4" name="Current Month Balance" totalsRowFunction="sum" dataDxfId="22" totalsRowDxfId="11"/>
    <tableColumn id="5" name="Total Balance" totalsRowFunction="sum" dataDxfId="21" totalsRowDxfId="10">
      <calculatedColumnFormula>BWing[[#This Row],[Current Month Balance]]+BWing[[#This Row],[Last Month''s Balance]]</calculatedColumnFormula>
    </tableColumn>
    <tableColumn id="6" name="Penalty" dataDxfId="20" totalsRowDxfId="9"/>
    <tableColumn id="7" name="Received Maint. Charge" totalsRowFunction="sum" dataDxfId="19" totalsRowDxfId="8"/>
    <tableColumn id="11" name="Remaining Balance" totalsRowFunction="sum" dataDxfId="18" totalsRowDxfId="7">
      <calculatedColumnFormula>BWing[[#This Row],[Total Balance]]+BWing[[#This Row],[Penalty]]-BWing[[#This Row],[Received Maint. Charge]]</calculatedColumnFormula>
    </tableColumn>
    <tableColumn id="8" name="Date" dataDxfId="17" totalsRowDxfId="6"/>
    <tableColumn id="13" name="Receipt No." dataDxfId="1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5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4" totalsRowDxfId="13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view="pageLayout" topLeftCell="A8" zoomScaleNormal="100" workbookViewId="0">
      <selection activeCell="M15" sqref="M15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  <c r="M8" s="20" t="s">
        <v>83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41711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41713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41713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41711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>
        <v>41713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41719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0</v>
      </c>
      <c r="D15" s="8">
        <v>0</v>
      </c>
      <c r="E15" s="8">
        <f>AWing[[#This Row],[Last Month''s Balance]]+AWing[[#This Row],[Current Month Balance]]</f>
        <v>0</v>
      </c>
      <c r="F15" s="8">
        <v>0</v>
      </c>
      <c r="G15" s="8">
        <v>0</v>
      </c>
      <c r="H15" s="8">
        <f>AWing[[#This Row],[Total Balance]]+AWing[[#This Row],[Penalty]]-AWing[[#This Row],[Received Maint. Charge]]</f>
        <v>0</v>
      </c>
      <c r="I15" s="19">
        <v>41699</v>
      </c>
      <c r="J15" s="22"/>
      <c r="L15" t="s">
        <v>79</v>
      </c>
      <c r="M15" t="s">
        <v>84</v>
      </c>
    </row>
    <row r="16" spans="1:13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10</v>
      </c>
      <c r="G16" s="8">
        <v>0</v>
      </c>
      <c r="H16" s="8">
        <f>AWing[[#This Row],[Total Balance]]+AWing[[#This Row],[Penalty]]-AWing[[#This Row],[Received Maint. Charge]]</f>
        <v>310</v>
      </c>
      <c r="I16" s="19">
        <v>41729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41711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41711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10</v>
      </c>
      <c r="D19" s="8">
        <v>200</v>
      </c>
      <c r="E19" s="8">
        <f>AWing[[#This Row],[Last Month''s Balance]]+AWing[[#This Row],[Current Month Balance]]</f>
        <v>210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10</v>
      </c>
      <c r="I19" s="19">
        <v>41711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250</v>
      </c>
      <c r="D20" s="8">
        <v>200</v>
      </c>
      <c r="E20" s="8">
        <f>AWing[[#This Row],[Last Month''s Balance]]+AWing[[#This Row],[Current Month Balance]]</f>
        <v>450</v>
      </c>
      <c r="F20" s="8">
        <v>0</v>
      </c>
      <c r="G20" s="8">
        <v>0</v>
      </c>
      <c r="H20" s="8">
        <f>AWing[[#This Row],[Total Balance]]+AWing[[#This Row],[Penalty]]-AWing[[#This Row],[Received Maint. Charge]]</f>
        <v>450</v>
      </c>
      <c r="I20" s="19">
        <v>41711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0</v>
      </c>
      <c r="E21" s="8">
        <f>AWing[[#This Row],[Last Month''s Balance]]+AWing[[#This Row],[Current Month Balance]]</f>
        <v>0</v>
      </c>
      <c r="F21" s="8">
        <v>0</v>
      </c>
      <c r="G21" s="8">
        <v>0</v>
      </c>
      <c r="H21" s="8">
        <f>AWing[[#This Row],[Total Balance]]+AWing[[#This Row],[Penalty]]-AWing[[#This Row],[Received Maint. Charge]]</f>
        <v>0</v>
      </c>
      <c r="I21" s="19">
        <v>41699</v>
      </c>
      <c r="J21" s="22"/>
      <c r="L21" t="s">
        <v>79</v>
      </c>
      <c r="M21" t="s">
        <v>84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41711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41713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-300</v>
      </c>
      <c r="D24" s="8">
        <v>0</v>
      </c>
      <c r="E24" s="8">
        <f>AWing[[#This Row],[Last Month''s Balance]]+AWing[[#This Row],[Current Month Balance]]</f>
        <v>-300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-300</v>
      </c>
      <c r="I24" s="19">
        <v>41699</v>
      </c>
      <c r="J24" s="22"/>
      <c r="L24" t="s">
        <v>79</v>
      </c>
      <c r="M24" t="s">
        <v>84</v>
      </c>
    </row>
    <row r="25" spans="1:13" x14ac:dyDescent="0.25">
      <c r="A25" s="6">
        <v>33</v>
      </c>
      <c r="B25" s="21" t="s">
        <v>70</v>
      </c>
      <c r="C25" s="8">
        <v>6760</v>
      </c>
      <c r="D25" s="8">
        <v>300</v>
      </c>
      <c r="E25" s="8">
        <f>AWing[[#This Row],[Last Month''s Balance]]+AWing[[#This Row],[Current Month Balance]]</f>
        <v>7060</v>
      </c>
      <c r="F25" s="8">
        <v>0</v>
      </c>
      <c r="G25" s="8">
        <v>0</v>
      </c>
      <c r="H25" s="8">
        <f>AWing[[#This Row],[Total Balance]]+AWing[[#This Row],[Penalty]]-AWing[[#This Row],[Received Maint. Charge]]</f>
        <v>7060</v>
      </c>
      <c r="I25" s="19">
        <v>41711</v>
      </c>
      <c r="J25" s="22"/>
      <c r="M25" t="s">
        <v>24</v>
      </c>
    </row>
    <row r="26" spans="1:13" x14ac:dyDescent="0.25">
      <c r="A26" s="6">
        <v>34</v>
      </c>
      <c r="B26" s="21" t="s">
        <v>71</v>
      </c>
      <c r="C26" s="8">
        <v>-600</v>
      </c>
      <c r="D26" s="8">
        <v>300</v>
      </c>
      <c r="E26" s="8">
        <f>AWing[[#This Row],[Last Month''s Balance]]+AWing[[#This Row],[Current Month Balance]]</f>
        <v>-300</v>
      </c>
      <c r="F26" s="8">
        <v>0</v>
      </c>
      <c r="G26" s="8">
        <v>0</v>
      </c>
      <c r="H26" s="8">
        <f>AWing[[#This Row],[Total Balance]]+AWing[[#This Row],[Penalty]]-AWing[[#This Row],[Received Maint. Charge]]</f>
        <v>-300</v>
      </c>
      <c r="I26" s="19">
        <v>41699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17640</v>
      </c>
      <c r="D27" s="8">
        <f>SUBTOTAL(109,AWing[Current Month Balance])</f>
        <v>3700</v>
      </c>
      <c r="E27" s="8">
        <f>SUBTOTAL(109,AWing[Total Balance])</f>
        <v>21340</v>
      </c>
      <c r="F27" s="8"/>
      <c r="G27" s="8">
        <f>SUBTOTAL(109,AWing[Received Maint. Charge])</f>
        <v>2600</v>
      </c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view="pageLayout" topLeftCell="A6" zoomScaleNormal="100" workbookViewId="0">
      <selection activeCell="M10" sqref="M10:M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  <c r="M8" s="20" t="s">
        <v>83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>
        <v>41713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41713</v>
      </c>
      <c r="J10" s="22"/>
      <c r="M10" t="s">
        <v>24</v>
      </c>
    </row>
    <row r="11" spans="1:13" x14ac:dyDescent="0.25">
      <c r="A11" s="6">
        <v>5</v>
      </c>
      <c r="B11" s="21" t="s">
        <v>74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>
        <v>41713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>
        <v>41713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210</v>
      </c>
      <c r="D13" s="7">
        <v>200</v>
      </c>
      <c r="E13" s="7">
        <f>BWing[[#This Row],[Current Month Balance]]+BWing[[#This Row],[Last Month''s Balance]]</f>
        <v>410</v>
      </c>
      <c r="F13" s="7">
        <v>0</v>
      </c>
      <c r="G13" s="8">
        <v>200</v>
      </c>
      <c r="H13" s="7">
        <f>BWing[[#This Row],[Total Balance]]+BWing[[#This Row],[Penalty]]-BWing[[#This Row],[Received Maint. Charge]]</f>
        <v>210</v>
      </c>
      <c r="I13" s="19">
        <v>41713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>
        <v>41713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>
        <v>41728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>
        <v>41713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>
        <v>41713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>
        <v>41713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>
        <v>41712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>
        <v>41713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1560</v>
      </c>
      <c r="D21" s="7">
        <v>300</v>
      </c>
      <c r="E21" s="7">
        <f>BWing[[#This Row],[Current Month Balance]]+BWing[[#This Row],[Last Month''s Balance]]</f>
        <v>1860</v>
      </c>
      <c r="F21" s="7">
        <v>0</v>
      </c>
      <c r="G21" s="8">
        <v>1860</v>
      </c>
      <c r="H21" s="7">
        <f>BWing[[#This Row],[Total Balance]]+BWing[[#This Row],[Penalty]]-BWing[[#This Row],[Received Maint. Charge]]</f>
        <v>0</v>
      </c>
      <c r="I21" s="19">
        <v>41713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>
        <v>41713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>
        <v>41713</v>
      </c>
      <c r="J23" s="22"/>
      <c r="M23" t="s">
        <v>24</v>
      </c>
    </row>
    <row r="24" spans="1:20" x14ac:dyDescent="0.25">
      <c r="A24" s="6" t="s">
        <v>14</v>
      </c>
      <c r="B24" s="21" t="s">
        <v>73</v>
      </c>
      <c r="C24" s="7">
        <v>540</v>
      </c>
      <c r="D24" s="7">
        <v>200</v>
      </c>
      <c r="E24" s="7">
        <f>BWing[[#This Row],[Current Month Balance]]+BWing[[#This Row],[Last Month''s Balance]]</f>
        <v>740</v>
      </c>
      <c r="F24" s="7">
        <v>0</v>
      </c>
      <c r="G24" s="8">
        <v>200</v>
      </c>
      <c r="H24" s="7">
        <f>BWing[[#This Row],[Total Balance]]+BWing[[#This Row],[Penalty]]-BWing[[#This Row],[Received Maint. Charge]]</f>
        <v>540</v>
      </c>
      <c r="I24" s="19">
        <v>41713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>
        <v>41713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>
        <v>41711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5430</v>
      </c>
      <c r="D27" s="7">
        <f>SUBTOTAL(109,BWing[Current Month Balance])</f>
        <v>4400</v>
      </c>
      <c r="E27" s="7">
        <f>SUBTOTAL(109,BWing[Total Balance])</f>
        <v>9830</v>
      </c>
      <c r="F27" s="7"/>
      <c r="G27" s="7">
        <f>SUBTOTAL(109,BWing[Received Maint. Charge])</f>
        <v>5960</v>
      </c>
      <c r="H27" s="7">
        <f>SUBTOTAL(109,BWing[Remaining Balance])</f>
        <v>3870</v>
      </c>
      <c r="I27" s="19"/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75</v>
      </c>
      <c r="C7" t="s">
        <v>24</v>
      </c>
      <c r="D7" s="9">
        <v>350</v>
      </c>
      <c r="E7">
        <v>250</v>
      </c>
    </row>
    <row r="8" spans="2:8" x14ac:dyDescent="0.25">
      <c r="B8" t="s">
        <v>76</v>
      </c>
      <c r="C8" t="s">
        <v>24</v>
      </c>
      <c r="D8" s="9"/>
    </row>
    <row r="9" spans="2:8" x14ac:dyDescent="0.25">
      <c r="B9" t="s">
        <v>77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2017-01-08T00:43:44Z</dcterms:modified>
</cp:coreProperties>
</file>