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3" l="1"/>
  <c r="G27" i="3"/>
  <c r="D14" i="4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<sst xmlns="http://schemas.openxmlformats.org/spreadsheetml/2006/main" count="157" uniqueCount="87">
  <si>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</si>
  <si>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</si>
  <si>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</si>
  <si>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</si>
  <si>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</si>
  <si>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</si>
  <si>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</si>
  <si>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</si>
  <si>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</si>
  <si>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</si>
  <si>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</si>
  <si>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</si>
  <si>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</si>
  <si>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</si>
  <si>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</si>
  <si>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</si>
  <si>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</si>
  <si>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</si>
  <si>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</si>
  <si>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</si>
  <si>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</si>
  <si>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</si>
  <si>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</si>
  <si>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</si>
  <si>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</si>
  <si>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</si>
  <si>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</si>
  <si>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</si>
  <si>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</si>
  <si>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</si>
  <si>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</si>
  <si>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</si>
  <si>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</si>
  <si>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</si>
  <si>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</si>
  <si>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</si>
  <si>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</si>
  <si>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</si>
  <si>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</si>
  <si>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</si>
  <si>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</si>
  <si>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</si>
  <si>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</si>
  <si>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</si>
  <si>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</si>
  <si>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</si>
  <si>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</si>
  <si>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</si>
  <si>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</si>
  <si>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</si>
  <si>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</si>
  <si>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</si>
  <si>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</si>
  <si>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</si>
  <si>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</si>
  <si>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</si>
  <si>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</si>
  <si>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</si>
  <si>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</si>
  <si>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</si>
  <si>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</si>
  <si>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</si>
  <si>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</si>
  <si>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</si>
  <si>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</si>
  <si>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</si>
  <si>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</si>
  <si>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</si>
  <si>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</si>
  <si>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</si>
  <si>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</si>
  <si>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</si>
  <si>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</si>
  <si>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</si>
  <si>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</si>
  <si>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</si>
  <si>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</si>
  <si>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</si>
  <si>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</si>
  <si>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</si>
  <si>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</si>
  <si>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</si>
  <si>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t>राजगुरु जी. एच.</t>
  </si>
  <si>
    <t>Till April 2015</t>
  </si>
  <si>
    <t>Maintenance Charges for Month of September 2014.</t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</si>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</sst>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AWing[[#This Row],[Last Month''s Balance]]+AWing[[#This Row],[Current Month Balance]]</calculatedColumnFormula>
    </tableColumn>
    <tableColumn id="6" name="Penalty" dataDxfId="27" totalsRowDxfId="26"/>
    <tableColumn id="7" name="Received Maint. Charge" dataDxfId="25" totalsRowDxfId="24"/>
    <tableColumn id="11" name="Remaining Balance" dataDxfId="23" totalsRowDxfId="22">
      <calculatedColumnFormula>AWing[[#This Row],[Total Balance]]+AWing[[#This Row],[Penalty]]-AWing[[#This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19">
  <tableColumns count="13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5"/>
    <tableColumn id="4" name="Current Month Balance" totalsRowFunction="sum" dataDxfId="15" totalsRowDxfId="4"/>
    <tableColumn id="5" name="Total Balance" totalsRowFunction="sum" dataDxfId="14" totalsRowDxfId="3">
      <calculatedColumnFormula>BWing[[#This Row],[Current Month Balance]]+BWing[[#This Row],[Last Month''s Balance]]</calculatedColumnFormula>
    </tableColumn>
    <tableColumn id="6" name="Penalty" totalsRowFunction="sum" dataDxfId="13" totalsRowDxfId="2"/>
    <tableColumn id="7" name="Received Maint. Charge" totalsRowFunction="sum" dataDxfId="12" totalsRowDxfId="1"/>
    <tableColumn id="11" name="Remaining Balance" totalsRowFunction="sum" dataDxfId="11" totalsRowDxfId="0">
      <calculatedColumnFormula>BWing[[#This Row],[Total Balance]]+BWing[[#This Row],[Penalty]]-BWing[[#This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Layout" topLeftCell="A6" zoomScaleNormal="100" workbookViewId="0">
      <selection activeCell="M15" sqref="M15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85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41898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41901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41900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41898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10</v>
      </c>
      <c r="G13" s="8">
        <v>0</v>
      </c>
      <c r="H13" s="8">
        <f>AWing[[#This Row],[Total Balance]]+AWing[[#This Row],[Penalty]]-AWing[[#This Row],[Received Maint. Charge]]</f>
        <v>310</v>
      </c>
      <c r="I13" s="19">
        <v>41912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41898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-1400</v>
      </c>
      <c r="D15" s="8">
        <v>200</v>
      </c>
      <c r="E15" s="8">
        <f>AWing[[#This Row],[Last Month''s Balance]]+AWing[[#This Row],[Current Month Balance]]</f>
        <v>-1200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-1200</v>
      </c>
      <c r="I15" s="19">
        <v>41883</v>
      </c>
      <c r="J15" s="22"/>
      <c r="L15" t="s">
        <v>78</v>
      </c>
      <c r="M15" t="s">
        <v>86</v>
      </c>
    </row>
    <row r="16" spans="1:13" x14ac:dyDescent="0.25">
      <c r="A16" s="6">
        <v>16</v>
      </c>
      <c r="B16" s="21" t="s">
        <v>61</v>
      </c>
      <c r="C16" s="8">
        <v>310</v>
      </c>
      <c r="D16" s="8">
        <v>300</v>
      </c>
      <c r="E16" s="8">
        <f>AWing[[#This Row],[Last Month''s Balance]]+AWing[[#This Row],[Current Month Balance]]</f>
        <v>610</v>
      </c>
      <c r="F16" s="8">
        <v>0</v>
      </c>
      <c r="G16" s="8">
        <v>310</v>
      </c>
      <c r="H16" s="8">
        <f>AWing[[#This Row],[Total Balance]]+AWing[[#This Row],[Penalty]]-AWing[[#This Row],[Received Maint. Charge]]</f>
        <v>300</v>
      </c>
      <c r="I16" s="19">
        <v>41901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41901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41898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>
        <v>41898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430</v>
      </c>
      <c r="D20" s="8">
        <v>200</v>
      </c>
      <c r="E20" s="8">
        <f>AWing[[#This Row],[Last Month''s Balance]]+AWing[[#This Row],[Current Month Balance]]</f>
        <v>630</v>
      </c>
      <c r="F20" s="8">
        <v>0</v>
      </c>
      <c r="G20" s="8">
        <v>0</v>
      </c>
      <c r="H20" s="8">
        <f>AWing[[#This Row],[Total Balance]]+AWing[[#This Row],[Penalty]]-AWing[[#This Row],[Received Maint. Charge]]</f>
        <v>630</v>
      </c>
      <c r="I20" s="19">
        <v>41898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-1400</v>
      </c>
      <c r="D21" s="8">
        <v>200</v>
      </c>
      <c r="E21" s="8">
        <f>AWing[[#This Row],[Last Month''s Balance]]+AWing[[#This Row],[Current Month Balance]]</f>
        <v>-1200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-1200</v>
      </c>
      <c r="I21" s="19">
        <v>41883</v>
      </c>
      <c r="J21" s="22"/>
      <c r="L21" t="s">
        <v>78</v>
      </c>
      <c r="M21" t="s">
        <v>86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41898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41898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-1400</v>
      </c>
      <c r="D24" s="8">
        <v>200</v>
      </c>
      <c r="E24" s="8">
        <f>AWing[[#This Row],[Last Month''s Balance]]+AWing[[#This Row],[Current Month Balance]]</f>
        <v>-1200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-1200</v>
      </c>
      <c r="I24" s="19">
        <v>41883</v>
      </c>
      <c r="J24" s="22"/>
      <c r="L24" t="s">
        <v>78</v>
      </c>
      <c r="M24" t="s">
        <v>86</v>
      </c>
    </row>
    <row r="25" spans="1:13" x14ac:dyDescent="0.25">
      <c r="A25" s="6">
        <v>33</v>
      </c>
      <c r="B25" s="21" t="s">
        <v>70</v>
      </c>
      <c r="C25" s="8">
        <v>620</v>
      </c>
      <c r="D25" s="8">
        <v>300</v>
      </c>
      <c r="E25" s="8">
        <f>AWing[[#This Row],[Last Month''s Balance]]+AWing[[#This Row],[Current Month Balance]]</f>
        <v>920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930</v>
      </c>
      <c r="I25" s="19">
        <v>41898</v>
      </c>
      <c r="J25" s="22"/>
      <c r="M25" t="s">
        <v>24</v>
      </c>
    </row>
    <row r="26" spans="1:13" x14ac:dyDescent="0.25">
      <c r="A26" s="6">
        <v>34</v>
      </c>
      <c r="B26" s="21" t="s">
        <v>82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0</v>
      </c>
      <c r="H26" s="8">
        <f>AWing[[#This Row],[Total Balance]]+AWing[[#This Row],[Penalty]]-AWing[[#This Row],[Received Maint. Charge]]</f>
        <v>0</v>
      </c>
      <c r="I26" s="19">
        <v>41898</v>
      </c>
      <c r="J26" s="22"/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8380</v>
      </c>
      <c r="D27" s="8">
        <f>SUBTOTAL(109,AWing[Current Month Balance])</f>
        <v>4300</v>
      </c>
      <c r="E27" s="8">
        <f>SUBTOTAL(109,AWing[Total Balance])</f>
        <v>12680</v>
      </c>
      <c r="F27" s="8"/>
      <c r="G27" s="8"/>
      <c r="H27" s="8"/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view="pageLayout" topLeftCell="A8" zoomScaleNormal="100" workbookViewId="0">
      <selection activeCell="M22" sqref="M22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85</v>
      </c>
    </row>
    <row r="9" spans="1:13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>
        <v>41902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41898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>
        <v>41898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>
        <v>41898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8">
        <v>200</v>
      </c>
      <c r="H13" s="7">
        <f>BWing[[#This Row],[Total Balance]]+BWing[[#This Row],[Penalty]]-BWing[[#This Row],[Received Maint. Charge]]</f>
        <v>0</v>
      </c>
      <c r="I13" s="19">
        <v>41898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0</v>
      </c>
      <c r="G14" s="8">
        <v>300</v>
      </c>
      <c r="H14" s="7">
        <f>BWing[[#This Row],[Total Balance]]+BWing[[#This Row],[Penalty]]-BWing[[#This Row],[Received Maint. Charge]]</f>
        <v>2130</v>
      </c>
      <c r="I14" s="19">
        <v>41898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>
        <v>41901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>
        <v>41898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>
        <v>41901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>
        <v>41898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>
        <v>41898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>
        <v>41898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-2000</v>
      </c>
      <c r="D21" s="7">
        <v>300</v>
      </c>
      <c r="E21" s="7">
        <f>BWing[[#This Row],[Current Month Balance]]+BWing[[#This Row],[Last Month''s Balance]]</f>
        <v>-1700</v>
      </c>
      <c r="F21" s="7">
        <v>0</v>
      </c>
      <c r="G21" s="8">
        <v>0</v>
      </c>
      <c r="H21" s="7">
        <f>BWing[[#This Row],[Total Balance]]+BWing[[#This Row],[Penalty]]-BWing[[#This Row],[Received Maint. Charge]]</f>
        <v>-1700</v>
      </c>
      <c r="I21" s="19">
        <v>41883</v>
      </c>
      <c r="J21" s="22"/>
      <c r="L21" t="s">
        <v>83</v>
      </c>
      <c r="M21" t="s">
        <v>86</v>
      </c>
      <c r="Q21" s="12"/>
    </row>
    <row r="22" spans="1:20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>
        <v>41902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>
        <v>41898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8">
        <v>200</v>
      </c>
      <c r="H24" s="7">
        <f>BWing[[#This Row],[Total Balance]]+BWing[[#This Row],[Penalty]]-BWing[[#This Row],[Received Maint. Charge]]</f>
        <v>330</v>
      </c>
      <c r="I24" s="19">
        <v>41905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>
        <v>41898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>
        <v>41898</v>
      </c>
      <c r="J26" s="22"/>
      <c r="M26" t="s">
        <v>24</v>
      </c>
    </row>
    <row r="27" spans="1:20" x14ac:dyDescent="0.25">
      <c r="A27" t="s">
        <v>11</v>
      </c>
      <c r="B27">
        <f>SUBTOTAL(103,BWing[Name of Flat Holder])</f>
        <v>18</v>
      </c>
      <c r="C27" s="7">
        <f>SUBTOTAL(109,BWing[Last Month''s Balance])</f>
        <v>1450</v>
      </c>
      <c r="D27" s="7">
        <f>SUBTOTAL(109,BWing[Current Month Balance])</f>
        <v>4400</v>
      </c>
      <c r="E27" s="7">
        <f>SUBTOTAL(109,BWing[Total Balance])</f>
        <v>5850</v>
      </c>
      <c r="F27" s="7">
        <f>SUBTOTAL(109,BWing[Penalty])</f>
        <v>0</v>
      </c>
      <c r="G27" s="7">
        <f>SUBTOTAL(109,BWing[Received Maint. Charge])</f>
        <v>4100</v>
      </c>
      <c r="H27" s="7">
        <f>SUBTOTAL(109,BWing[Remaining Balance])</f>
        <v>1750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2017-01-10T09:09:55Z</dcterms:modified>
</cp:coreProperties>
</file>