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5-16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<sst xmlns="http://schemas.openxmlformats.org/spreadsheetml/2006/main" count="156" uniqueCount="88">
  <si>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</si>
  <si>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</si>
  <si>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</si>
  <si>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</si>
  <si>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</si>
  <si>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</si>
  <si>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</si>
  <si>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</si>
  <si>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</si>
  <si>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</si>
  <si>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</si>
  <si>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</si>
  <si>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</si>
  <si>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</si>
  <si>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</si>
  <si>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</si>
  <si>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</si>
  <si>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</si>
  <si>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</si>
  <si>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</si>
  <si>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</si>
  <si>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</si>
  <si>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</si>
  <si>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</si>
  <si>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</si>
  <si>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</si>
  <si>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</si>
  <si>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</si>
  <si>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</si>
  <si>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</si>
  <si>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</si>
  <si>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</si>
  <si>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</si>
  <si>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</si>
  <si>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</si>
  <si>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</si>
  <si>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</si>
  <si>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</si>
  <si>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</si>
  <si>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</si>
  <si>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</si>
  <si>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</si>
  <si>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</si>
  <si>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</si>
  <si>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</si>
  <si>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</si>
  <si>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</si>
  <si>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</si>
  <si>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</si>
  <si>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</si>
  <si>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</si>
  <si>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</si>
  <si>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</si>
  <si>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</si>
  <si>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</si>
  <si>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</si>
  <si>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</si>
  <si>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</si>
  <si>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</si>
  <si>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</si>
  <si>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</si>
  <si>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</si>
  <si>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</si>
  <si>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</si>
  <si>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</si>
  <si>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</si>
  <si>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</si>
  <si>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</si>
  <si>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</si>
  <si>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</si>
  <si>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</si>
  <si>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</si>
  <si>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</si>
  <si>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</si>
  <si>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</si>
  <si>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</si>
  <si>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</si>
  <si>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</si>
  <si>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</si>
  <si>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</si>
  <si>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</si>
  <si>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</si>
  <si>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Annual till 03-16</t>
  </si>
  <si>
    <t>Mode</t>
  </si>
  <si>
    <t>Cheque</t>
  </si>
  <si>
    <t>Till Oct 15</t>
  </si>
  <si>
    <t>Maintenance Charges for Month of December 2015.</t>
  </si>
  <si>
    <t>Maintenance Charges for Month of January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</si>
</sst>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ADec2013[[#This Row],[Last Month''s Balance]]+ADec2013[[#This Row],[Current Month Balance]]</calculatedColumnFormula>
    </tableColumn>
    <tableColumn id="6" name="Penalty" totalsRowFunction="sum" dataDxfId="27" totalsRowDxfId="26"/>
    <tableColumn id="7" name="Received Maint. Charge" totalsRowFunction="sum" dataDxfId="25" totalsRowDxfId="24"/>
    <tableColumn id="11" name="Remaining Balance" totalsRowFunction="sum" dataDxfId="23" totalsRowDxfId="22">
      <calculatedColumnFormula>ADec2013[[#This Row],[Total Balance]]+ADec2013[[#This Row],[Penalty]]-ADec2013[[#This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19">
  <tableColumns count="13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15"/>
    <tableColumn id="4" name="Current Month Balance" totalsRowFunction="sum" dataDxfId="14" totalsRowDxfId="13"/>
    <tableColumn id="5" name="Total Balance" totalsRowFunction="sum" dataDxfId="12" totalsRowDxfId="11">
      <calculatedColumnFormula>BDec2013[[#This Row],[Current Month Balance]]+BDec2013[[#This Row],[Last Month''s Balance]]</calculatedColumnFormula>
    </tableColumn>
    <tableColumn id="6" name="Penalty" dataDxfId="10" totalsRowDxfId="9"/>
    <tableColumn id="7" name="Received Maint. Charge" totalsRowFunction="sum" dataDxfId="8" totalsRowDxfId="7"/>
    <tableColumn id="11" name="Remaining Balance" totalsRowFunction="sum" dataDxfId="6" totalsRowDxfId="5">
      <calculatedColumnFormula>BDec2013[[#This Row],[Total Balance]]+BDec2013[[#This Row],[Penalty]]-BDec2013[[#This Row],[Received Maint. Charge]]</calculatedColumnFormula>
    </tableColumn>
    <tableColumn id="8" name="Date" dataDxfId="4"/>
    <tableColumn id="13" name="Receipt No." dataDxfId="3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2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" totalsRowDxfId="0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H9" sqref="H9:H26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86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83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>
        <v>42379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42379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42379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42379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600</v>
      </c>
      <c r="D13" s="8">
        <v>300</v>
      </c>
      <c r="E13" s="8">
        <f>ADec2013[[#This Row],[Last Month''s Balance]]+ADec2013[[#This Row],[Current Month Balance]]</f>
        <v>900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910</v>
      </c>
      <c r="I13" s="19">
        <v>42379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220</v>
      </c>
      <c r="D14" s="8">
        <v>200</v>
      </c>
      <c r="E14" s="8">
        <f>ADec2013[[#This Row],[Last Month''s Balance]]+ADec2013[[#This Row],[Current Month Balance]]</f>
        <v>420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220</v>
      </c>
      <c r="I14" s="19">
        <v>42379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-600</v>
      </c>
      <c r="D15" s="8">
        <v>200</v>
      </c>
      <c r="E15" s="8">
        <f>ADec2013[[#This Row],[Last Month''s Balance]]+ADec2013[[#This Row],[Current Month Balance]]</f>
        <v>-400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-400</v>
      </c>
      <c r="I15" s="19">
        <v>42370</v>
      </c>
      <c r="J15" s="22"/>
      <c r="L15" t="s">
        <v>82</v>
      </c>
      <c r="M15" t="s">
        <v>84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42379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42379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210</v>
      </c>
      <c r="D18" s="8">
        <v>200</v>
      </c>
      <c r="E18" s="8">
        <f>ADec2013[[#This Row],[Last Month''s Balance]]+ADec2013[[#This Row],[Current Month Balance]]</f>
        <v>410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210</v>
      </c>
      <c r="I18" s="19">
        <v>42379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430</v>
      </c>
      <c r="D19" s="8">
        <v>200</v>
      </c>
      <c r="E19" s="8">
        <f>ADec2013[[#This Row],[Last Month''s Balance]]+ADec2013[[#This Row],[Current Month Balance]]</f>
        <v>630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640</v>
      </c>
      <c r="I19" s="19">
        <v>42379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-970</v>
      </c>
      <c r="D20" s="8">
        <v>200</v>
      </c>
      <c r="E20" s="8">
        <f>ADec2013[[#This Row],[Last Month''s Balance]]+ADec2013[[#This Row],[Current Month Balance]]</f>
        <v>-770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-770</v>
      </c>
      <c r="I20" s="19">
        <v>42370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42379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40</v>
      </c>
      <c r="D22" s="8">
        <v>300</v>
      </c>
      <c r="E22" s="8">
        <f>ADec2013[[#This Row],[Last Month''s Balance]]+ADec2013[[#This Row],[Current Month Balance]]</f>
        <v>340</v>
      </c>
      <c r="F22" s="8">
        <v>10</v>
      </c>
      <c r="G22" s="8">
        <v>0</v>
      </c>
      <c r="H22" s="8">
        <f>ADec2013[[#This Row],[Total Balance]]+ADec2013[[#This Row],[Penalty]]-ADec2013[[#This Row],[Received Maint. Charge]]</f>
        <v>350</v>
      </c>
      <c r="I22" s="19">
        <v>42379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10</v>
      </c>
      <c r="G23" s="8">
        <v>0</v>
      </c>
      <c r="H23" s="8">
        <f>ADec2013[[#This Row],[Total Balance]]+ADec2013[[#This Row],[Penalty]]-ADec2013[[#This Row],[Received Maint. Charge]]</f>
        <v>7670</v>
      </c>
      <c r="I23" s="19">
        <v>42379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-600</v>
      </c>
      <c r="D24" s="8">
        <v>200</v>
      </c>
      <c r="E24" s="8">
        <f>ADec2013[[#This Row],[Last Month''s Balance]]+ADec2013[[#This Row],[Current Month Balance]]</f>
        <v>-400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-400</v>
      </c>
      <c r="I24" s="19">
        <v>42370</v>
      </c>
      <c r="J24" s="22"/>
      <c r="L24" t="s">
        <v>82</v>
      </c>
      <c r="M24" t="s">
        <v>84</v>
      </c>
    </row>
    <row r="25" spans="1:13" x14ac:dyDescent="0.25">
      <c r="A25" s="6">
        <v>33</v>
      </c>
      <c r="B25" s="21" t="s">
        <v>70</v>
      </c>
      <c r="C25" s="8">
        <v>110</v>
      </c>
      <c r="D25" s="8">
        <v>300</v>
      </c>
      <c r="E25" s="8">
        <f>ADec2013[[#This Row],[Last Month''s Balance]]+ADec2013[[#This Row],[Current Month Balance]]</f>
        <v>410</v>
      </c>
      <c r="F25" s="8">
        <v>0</v>
      </c>
      <c r="G25" s="8">
        <v>300</v>
      </c>
      <c r="H25" s="8">
        <f>ADec2013[[#This Row],[Total Balance]]+ADec2013[[#This Row],[Penalty]]-ADec2013[[#This Row],[Received Maint. Charge]]</f>
        <v>110</v>
      </c>
      <c r="I25" s="19">
        <v>42379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0</v>
      </c>
      <c r="I26" s="19">
        <v>42379</v>
      </c>
      <c r="J26" s="22"/>
      <c r="L26" t="s">
        <v>85</v>
      </c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13060</v>
      </c>
      <c r="D27" s="8">
        <f>SUBTOTAL(109,ADec2013[Current Month Balance])</f>
        <v>4300</v>
      </c>
      <c r="E27" s="8">
        <f>SUBTOTAL(109,ADec2013[Total Balance])</f>
        <v>17360</v>
      </c>
      <c r="F27" s="8">
        <f>SUBTOTAL(109,ADec2013[Penalty])</f>
        <v>40</v>
      </c>
      <c r="G27" s="8">
        <f>SUBTOTAL(109,ADec2013[Received Maint. Charge])</f>
        <v>2300</v>
      </c>
      <c r="H27" s="8">
        <f>SUBTOTAL(109,ADec2013[Remaining Balance])</f>
        <v>15100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H26" sqref="H9:H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87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83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42379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320</v>
      </c>
      <c r="I10" s="19">
        <v>42379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42379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42379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42379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42379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42379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>
        <v>42379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>
        <v>42379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42379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42379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42379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2890</v>
      </c>
      <c r="D21" s="7">
        <v>300</v>
      </c>
      <c r="E21" s="7">
        <f>BDec2013[[#This Row],[Current Month Balance]]+BDec2013[[#This Row],[Last Month''s Balance]]</f>
        <v>3190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3200</v>
      </c>
      <c r="I21" s="19">
        <v>42379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42379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42379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42379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42379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42379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7520</v>
      </c>
      <c r="D27" s="7">
        <f>SUBTOTAL(109,BDec2013[Current Month Balance])</f>
        <v>4500</v>
      </c>
      <c r="E27" s="7">
        <f>SUBTOTAL(109,BDec2013[Total Balance])</f>
        <v>12020</v>
      </c>
      <c r="F27" s="7"/>
      <c r="G27" s="7">
        <f>SUBTOTAL(109,BDec2013[Received Maint. Charge])</f>
        <v>4200</v>
      </c>
      <c r="H27" s="7">
        <f>SUBTOTAL(109,BDec2013[Remaining Balance])</f>
        <v>7830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2017-01-29T16:15:25Z</dcterms:modified>
</cp:coreProperties>
</file>