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<sst xmlns="http://schemas.openxmlformats.org/spreadsheetml/2006/main" count="153" uniqueCount="85">
  <si>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</si>
  <si>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</si>
  <si>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</si>
  <si>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</si>
  <si>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</si>
  <si>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</si>
  <si>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</si>
  <si>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</si>
  <si>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</si>
  <si>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</si>
  <si>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</si>
  <si>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</si>
  <si>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</si>
  <si>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</si>
  <si>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</si>
  <si>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</si>
  <si>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</si>
  <si>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</si>
  <si>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</si>
  <si>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</si>
  <si>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</si>
  <si>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</si>
  <si>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</si>
  <si>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</si>
  <si>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</si>
  <si>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</si>
  <si>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</si>
  <si>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</si>
  <si>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</si>
  <si>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</si>
  <si>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</si>
  <si>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</si>
  <si>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</si>
  <si>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</si>
  <si>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</si>
  <si>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</si>
  <si>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</si>
  <si>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</si>
  <si>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</si>
  <si>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</si>
  <si>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</si>
  <si>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</si>
  <si>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</si>
  <si>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</si>
  <si>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</si>
  <si>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</si>
  <si>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</si>
  <si>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</si>
  <si>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</si>
  <si>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</si>
  <si>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</si>
  <si>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</si>
  <si>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</si>
  <si>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</si>
  <si>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</si>
  <si>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</si>
  <si>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</si>
  <si>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</si>
  <si>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</si>
  <si>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</si>
  <si>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</si>
  <si>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</si>
  <si>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</si>
  <si>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</si>
  <si>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</si>
  <si>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</si>
  <si>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</si>
  <si>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</si>
  <si>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</si>
  <si>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</si>
  <si>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</si>
  <si>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</si>
  <si>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</si>
  <si>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</si>
  <si>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</si>
  <si>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</si>
  <si>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</si>
  <si>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</si>
  <si>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</si>
  <si>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</si>
  <si>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</si>
  <si>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</si>
  <si>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</si>
  <si>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</si>
  <si>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November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</si>
</sst>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4120</v>
      </c>
      <c r="D9" s="8">
        <v>200</v>
      </c>
      <c r="E9" s="8">
        <f>ADec2013[[#This Row],[Last Month''s Balance]]+ADec2013[[#This Row],[Current Month Balance]]</f>
        <v>4320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4120</v>
      </c>
      <c r="I9" s="19">
        <v>42684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42684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42684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42684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3390</v>
      </c>
      <c r="D13" s="8">
        <v>300</v>
      </c>
      <c r="E13" s="8">
        <f>ADec2013[[#This Row],[Last Month''s Balance]]+ADec2013[[#This Row],[Current Month Balance]]</f>
        <v>3690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3700</v>
      </c>
      <c r="I13" s="19">
        <v>42684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42684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840</v>
      </c>
      <c r="D15" s="8">
        <v>200</v>
      </c>
      <c r="E15" s="8">
        <f>ADec2013[[#This Row],[Last Month''s Balance]]+ADec2013[[#This Row],[Current Month Balance]]</f>
        <v>1040</v>
      </c>
      <c r="F15" s="8">
        <v>10</v>
      </c>
      <c r="G15" s="8">
        <v>0</v>
      </c>
      <c r="H15" s="8">
        <f>ADec2013[[#This Row],[Total Balance]]+ADec2013[[#This Row],[Penalty]]-ADec2013[[#This Row],[Received Maint. Charge]]</f>
        <v>1050</v>
      </c>
      <c r="I15" s="19">
        <v>42684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42684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42684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>
        <v>42684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1310</v>
      </c>
      <c r="D19" s="8">
        <v>200</v>
      </c>
      <c r="E19" s="8">
        <f>ADec2013[[#This Row],[Last Month''s Balance]]+ADec2013[[#This Row],[Current Month Balance]]</f>
        <v>1510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1520</v>
      </c>
      <c r="I19" s="19">
        <v>42684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-1200</v>
      </c>
      <c r="D20" s="8">
        <v>200</v>
      </c>
      <c r="E20" s="8">
        <f>ADec2013[[#This Row],[Last Month''s Balance]]+ADec2013[[#This Row],[Current Month Balance]]</f>
        <v>-1000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-1000</v>
      </c>
      <c r="I20" s="19">
        <v>42684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42684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300</v>
      </c>
      <c r="E22" s="8">
        <f>ADec2013[[#This Row],[Last Month''s Balance]]+ADec2013[[#This Row],[Current Month Balance]]</f>
        <v>300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0</v>
      </c>
      <c r="I22" s="19">
        <v>42684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8610</v>
      </c>
      <c r="D23" s="8">
        <v>300</v>
      </c>
      <c r="E23" s="8">
        <f>ADec2013[[#This Row],[Last Month''s Balance]]+ADec2013[[#This Row],[Current Month Balance]]</f>
        <v>8910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8610</v>
      </c>
      <c r="I23" s="19">
        <v>42684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-1800</v>
      </c>
      <c r="D24" s="8">
        <v>300</v>
      </c>
      <c r="E24" s="8">
        <f>ADec2013[[#This Row],[Last Month''s Balance]]+ADec2013[[#This Row],[Current Month Balance]]</f>
        <v>-1500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-1500</v>
      </c>
      <c r="I24" s="19">
        <v>42684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1660</v>
      </c>
      <c r="D25" s="8">
        <v>300</v>
      </c>
      <c r="E25" s="8">
        <f>ADec2013[[#This Row],[Last Month''s Balance]]+ADec2013[[#This Row],[Current Month Balance]]</f>
        <v>1960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1970</v>
      </c>
      <c r="I25" s="19">
        <v>42684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-900</v>
      </c>
      <c r="D26" s="8">
        <v>300</v>
      </c>
      <c r="E26" s="8">
        <f>ADec2013[[#This Row],[Last Month''s Balance]]+ADec2013[[#This Row],[Current Month Balance]]</f>
        <v>-600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-600</v>
      </c>
      <c r="I26" s="19">
        <v>42684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18910</v>
      </c>
      <c r="D27" s="8">
        <f>SUBTOTAL(109,ADec2013[Current Month Balance])</f>
        <v>4400</v>
      </c>
      <c r="E27" s="8">
        <f>SUBTOTAL(109,ADec2013[Total Balance])</f>
        <v>23310</v>
      </c>
      <c r="F27" s="8">
        <f>SUBTOTAL(109,ADec2013[Penalty])</f>
        <v>40</v>
      </c>
      <c r="G27" s="8">
        <f>SUBTOTAL(109,ADec2013[Received Maint. Charge])</f>
        <v>2600</v>
      </c>
      <c r="H27" s="8">
        <f>SUBTOTAL(109,ADec2013[Remaining Balance])</f>
        <v>20750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G23" sqref="G23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42684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630</v>
      </c>
      <c r="D10" s="7">
        <v>300</v>
      </c>
      <c r="E10" s="7">
        <f>BDec2013[[#This Row],[Current Month Balance]]+BDec2013[[#This Row],[Last Month''s Balance]]</f>
        <v>930</v>
      </c>
      <c r="F10" s="7">
        <v>0</v>
      </c>
      <c r="G10" s="7">
        <v>300</v>
      </c>
      <c r="H10" s="7">
        <f>BDec2013[[#This Row],[Total Balance]]+BDec2013[[#This Row],[Penalty]]-BDec2013[[#This Row],[Received Maint. Charge]]</f>
        <v>630</v>
      </c>
      <c r="I10" s="19">
        <v>42684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42684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42684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42684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42684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42684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20</v>
      </c>
      <c r="D16" s="7">
        <v>300</v>
      </c>
      <c r="E16" s="7">
        <f>BDec2013[[#This Row],[Current Month Balance]]+BDec2013[[#This Row],[Last Month''s Balance]]</f>
        <v>320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20</v>
      </c>
      <c r="I16" s="19">
        <v>42684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60</v>
      </c>
      <c r="D17" s="7">
        <v>200</v>
      </c>
      <c r="E17" s="7">
        <f>BDec2013[[#This Row],[Current Month Balance]]+BDec2013[[#This Row],[Last Month''s Balance]]</f>
        <v>260</v>
      </c>
      <c r="F17" s="7">
        <v>0</v>
      </c>
      <c r="G17" s="7">
        <v>200</v>
      </c>
      <c r="H17" s="7">
        <f>BDec2013[[#This Row],[Total Balance]]+BDec2013[[#This Row],[Penalty]]-BDec2013[[#This Row],[Received Maint. Charge]]</f>
        <v>60</v>
      </c>
      <c r="I17" s="19">
        <v>42684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42684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42684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42684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0</v>
      </c>
      <c r="D21" s="7">
        <v>300</v>
      </c>
      <c r="E21" s="7">
        <f>BDec2013[[#This Row],[Current Month Balance]]+BDec2013[[#This Row],[Last Month''s Balance]]</f>
        <v>300</v>
      </c>
      <c r="F21" s="7">
        <v>0</v>
      </c>
      <c r="G21" s="7">
        <v>300</v>
      </c>
      <c r="H21" s="7">
        <f>BDec2013[[#This Row],[Total Balance]]+BDec2013[[#This Row],[Penalty]]-BDec2013[[#This Row],[Received Maint. Charge]]</f>
        <v>0</v>
      </c>
      <c r="I21" s="19">
        <v>42684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42684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42684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42684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42684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42684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4990</v>
      </c>
      <c r="D27" s="7">
        <f>SUBTOTAL(109,BDec2013[Current Month Balance])</f>
        <v>4400</v>
      </c>
      <c r="E27" s="7">
        <f>SUBTOTAL(109,BDec2013[Total Balance])</f>
        <v>9390</v>
      </c>
      <c r="F27" s="7"/>
      <c r="G27" s="7">
        <f>SUBTOTAL(109,BDec2013[Received Maint. Charge])</f>
        <v>4400</v>
      </c>
      <c r="H27" s="7">
        <f>SUBTOTAL(109,BDec2013[Remaining Balance])</f>
        <v>4990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2017-04-29T15:47:13Z</dcterms:modified>
</cp:coreProperties>
</file>