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urva Vihar\"/>
    </mc:Choice>
  </mc:AlternateContent>
  <bookViews>
    <workbookView xWindow="240" yWindow="75" windowWidth="20115" windowHeight="7995"/>
  </bookViews>
  <sheets>
    <sheet name="A-April2014" sheetId="1" r:id="rId1"/>
    <sheet name="B-April2014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G27" i="1" l="1"/>
  <c r="F27" i="1"/>
  <c r="H27" i="3"/>
  <c r="F27" i="3"/>
  <c r="G2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9" i="1"/>
  <c r="H10" i="1"/>
  <c r="H11" i="1"/>
  <c r="H12" i="1"/>
  <c r="H13" i="1"/>
  <c r="H14" i="1"/>
  <c r="H15" i="1"/>
  <c r="H16" i="1"/>
  <c r="H17" i="1"/>
  <c r="H18" i="1"/>
  <c r="H19" i="1"/>
  <c r="H27" i="1" s="1"/>
  <c r="H20" i="1"/>
  <c r="H21" i="1"/>
  <c r="H22" i="1"/>
  <c r="H23" i="1"/>
  <c r="H24" i="1"/>
  <c r="H25" i="1"/>
  <c r="H26" i="1"/>
  <c r="D14" i="4" l="1"/>
  <c r="C14" i="4"/>
  <c r="B27" i="3" l="1"/>
  <c r="B27" i="1"/>
  <c r="D27" i="3" l="1"/>
  <c r="D27" i="1"/>
  <c r="E17" i="1" l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4" i="1"/>
  <c r="E25" i="1"/>
  <c r="E26" i="1"/>
  <c r="E9" i="1" l="1"/>
  <c r="C27" i="1"/>
  <c r="E27" i="1" l="1"/>
  <c r="E26" i="3"/>
  <c r="E22" i="3"/>
  <c r="E18" i="3"/>
  <c r="E14" i="3"/>
  <c r="E10" i="3"/>
  <c r="E23" i="3"/>
  <c r="E19" i="3"/>
  <c r="E15" i="3"/>
  <c r="E11" i="3"/>
  <c r="E24" i="3"/>
  <c r="E20" i="3"/>
  <c r="E16" i="3"/>
  <c r="E12" i="3"/>
  <c r="E25" i="3"/>
  <c r="E21" i="3"/>
  <c r="E17" i="3"/>
  <c r="E13" i="3"/>
  <c r="C27" i="3"/>
  <c r="E9" i="3"/>
  <c r="E27" i="3" l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<sst xmlns="http://schemas.openxmlformats.org/spreadsheetml/2006/main" count="156" uniqueCount="87">
  <si>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</si>
  <si>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</si>
  <si>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</si>
  <si>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</si>
  <si>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</si>
  <si>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</si>
  <si>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</si>
  <si>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</si>
  <si>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</si>
  <si>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</si>
  <si>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</si>
  <si>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</si>
  <si>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</si>
  <si>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</si>
  <si>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</si>
  <si>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</si>
  <si>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</si>
  <si>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</si>
  <si>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</si>
  <si>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</si>
  <si>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</si>
  <si>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</si>
  <si>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</si>
  <si>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</si>
  <si>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</si>
  <si>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</si>
  <si>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</si>
  <si>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</si>
  <si>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</si>
  <si>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</si>
  <si>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</si>
  <si>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</si>
  <si>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</si>
  <si>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</si>
  <si>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</si>
  <si>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</si>
  <si>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</si>
  <si>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</si>
  <si>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</si>
  <si>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</si>
  <si>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</si>
  <si>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</si>
  <si>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</si>
  <si>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</si>
  <si>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</si>
  <si>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</si>
  <si>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</si>
  <si>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</si>
  <si>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</si>
  <si>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</si>
  <si>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</si>
  <si>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</si>
  <si>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</si>
  <si>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</si>
  <si>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</si>
  <si>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</si>
  <si>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</si>
  <si>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</si>
  <si>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</si>
  <si>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</si>
  <si>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</si>
  <si>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</si>
  <si>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</si>
  <si>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</si>
  <si>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</si>
  <si>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</si>
  <si>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</si>
  <si>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</si>
  <si>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</si>
  <si>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</si>
  <si>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</si>
  <si>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</si>
  <si>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</si>
  <si>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</si>
  <si>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</si>
  <si>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</si>
  <si>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</si>
  <si>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</si>
  <si>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Additional</t>
  </si>
  <si>
    <t>राजगुरु जी. एच.</t>
  </si>
  <si>
    <t>Till April 2015</t>
  </si>
  <si>
    <t>Clear Dues to Avail Annual Maintenace Scheme.</t>
  </si>
  <si>
    <t>Annual till 03-15</t>
  </si>
  <si>
    <t>Clear Dues to Avail Annual Maintenace Scheme.  **</t>
  </si>
  <si>
    <t>Till March 2015</t>
  </si>
  <si>
    <t xml:space="preserve">      /01/15</t>
  </si>
  <si>
    <t>Maintenance Charges for Month of January 2015.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</si>
</sst>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Dec2013" displayName="ADec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5"/>
    <tableColumn id="4" name="Current Month Balance" totalsRowFunction="sum" dataDxfId="32" totalsRowDxfId="4"/>
    <tableColumn id="5" name="Total Balance" totalsRowFunction="sum" dataDxfId="31" totalsRowDxfId="3">
      <calculatedColumnFormula>ADec2013[[#This Row],[Last Month''s Balance]]+ADec2013[[#This Row],[Current Month Balance]]</calculatedColumnFormula>
    </tableColumn>
    <tableColumn id="6" name="Penalty" totalsRowFunction="sum" dataDxfId="30" totalsRowDxfId="2"/>
    <tableColumn id="7" name="Received Maint. Charge" totalsRowFunction="sum" dataDxfId="29" totalsRowDxfId="1"/>
    <tableColumn id="11" name="Remaining Balance" totalsRowFunction="sum" dataDxfId="28" totalsRowDxfId="0">
      <calculatedColumnFormula>ADec2013[[#This Row],[Total Balance]]+ADec2013[[#This Row],[Penalty]]-ADec2013[[#This Row],[Received Maint. Charge]]</calculatedColumnFormula>
    </tableColumn>
    <tableColumn id="8" name="Date" dataDxfId="27"/>
    <tableColumn id="13" name="Receipt No." dataDxfId="26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Dec2013" displayName="BDec2013" ref="A8:L27" totalsRowCount="1" headerRowDxfId="25">
  <tableColumns count="12">
    <tableColumn id="1" name="Flat No." totalsRowLabel="Total" dataDxfId="24"/>
    <tableColumn id="2" name="Name of Flat Holder" totalsRowFunction="count" dataDxfId="23"/>
    <tableColumn id="3" name="Last Month's Balance" totalsRowFunction="sum" dataDxfId="22" totalsRowDxfId="21"/>
    <tableColumn id="4" name="Current Month Balance" totalsRowFunction="sum" dataDxfId="20" totalsRowDxfId="19"/>
    <tableColumn id="5" name="Total Balance" totalsRowFunction="sum" dataDxfId="18" totalsRowDxfId="17">
      <calculatedColumnFormula>BDec2013[[#This Row],[Current Month Balance]]+BDec2013[[#This Row],[Last Month''s Balance]]</calculatedColumnFormula>
    </tableColumn>
    <tableColumn id="6" name="Penalty" totalsRowFunction="sum" dataDxfId="16" totalsRowDxfId="15"/>
    <tableColumn id="7" name="Received Maint. Charge" totalsRowFunction="sum" dataDxfId="14" totalsRowDxfId="13"/>
    <tableColumn id="11" name="Remaining Balance" totalsRowFunction="sum" dataDxfId="12" totalsRowDxfId="11">
      <calculatedColumnFormula>BDec2013[[#This Row],[Total Balance]]+BDec2013[[#This Row],[Penalty]]-BDec2013[[#This Row],[Received Maint. Charge]]</calculatedColumnFormula>
    </tableColumn>
    <tableColumn id="8" name="Date" dataDxfId="10"/>
    <tableColumn id="13" name="Receipt No." dataDxfId="9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8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7" totalsRowDxfId="6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view="pageLayout" topLeftCell="A11" zoomScaleNormal="100" workbookViewId="0">
      <selection activeCell="J27" sqref="J27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86</v>
      </c>
      <c r="D5" s="42"/>
      <c r="E5" s="42"/>
      <c r="F5" s="42"/>
      <c r="G5" s="42"/>
      <c r="H5" s="43"/>
    </row>
    <row r="6" spans="1:12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1</v>
      </c>
      <c r="B9" s="21" t="s">
        <v>55</v>
      </c>
      <c r="C9" s="8">
        <v>3700</v>
      </c>
      <c r="D9" s="8">
        <v>200</v>
      </c>
      <c r="E9" s="8">
        <f>ADec2013[[#This Row],[Last Month''s Balance]]+ADec2013[[#This Row],[Current Month Balance]]</f>
        <v>3900</v>
      </c>
      <c r="F9" s="8">
        <v>0</v>
      </c>
      <c r="G9" s="8">
        <v>200</v>
      </c>
      <c r="H9" s="8">
        <f>ADec2013[[#This Row],[Total Balance]]+ADec2013[[#This Row],[Penalty]]-ADec2013[[#This Row],[Received Maint. Charge]]</f>
        <v>3700</v>
      </c>
      <c r="I9" s="19" t="s">
        <v>85</v>
      </c>
      <c r="J9" s="22"/>
    </row>
    <row r="10" spans="1:12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ADec2013[[#This Row],[Last Month''s Balance]]+ADec2013[[#This Row],[Current Month Balance]]</f>
        <v>550</v>
      </c>
      <c r="F10" s="8">
        <v>0</v>
      </c>
      <c r="G10" s="8">
        <v>200</v>
      </c>
      <c r="H10" s="8">
        <f>ADec2013[[#This Row],[Total Balance]]+ADec2013[[#This Row],[Penalty]]-ADec2013[[#This Row],[Received Maint. Charge]]</f>
        <v>350</v>
      </c>
      <c r="I10" s="19" t="s">
        <v>85</v>
      </c>
      <c r="J10" s="22"/>
    </row>
    <row r="11" spans="1:12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ADec2013[[#This Row],[Last Month''s Balance]]+ADec2013[[#This Row],[Current Month Balance]]</f>
        <v>280</v>
      </c>
      <c r="F11" s="8">
        <v>0</v>
      </c>
      <c r="G11" s="8">
        <v>200</v>
      </c>
      <c r="H11" s="8">
        <f>ADec2013[[#This Row],[Total Balance]]+ADec2013[[#This Row],[Penalty]]-ADec2013[[#This Row],[Received Maint. Charge]]</f>
        <v>80</v>
      </c>
      <c r="I11" s="19" t="s">
        <v>85</v>
      </c>
      <c r="J11" s="22"/>
    </row>
    <row r="12" spans="1:12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ADec2013[[#This Row],[Last Month''s Balance]]+ADec2013[[#This Row],[Current Month Balance]]</f>
        <v>200</v>
      </c>
      <c r="F12" s="8">
        <v>0</v>
      </c>
      <c r="G12" s="8">
        <v>200</v>
      </c>
      <c r="H12" s="8">
        <f>ADec2013[[#This Row],[Total Balance]]+ADec2013[[#This Row],[Penalty]]-ADec2013[[#This Row],[Received Maint. Charge]]</f>
        <v>0</v>
      </c>
      <c r="I12" s="19" t="s">
        <v>85</v>
      </c>
      <c r="J12" s="22"/>
    </row>
    <row r="13" spans="1:12" x14ac:dyDescent="0.25">
      <c r="A13" s="6">
        <v>9</v>
      </c>
      <c r="B13" s="21" t="s">
        <v>58</v>
      </c>
      <c r="C13" s="8">
        <v>610</v>
      </c>
      <c r="D13" s="8">
        <v>300</v>
      </c>
      <c r="E13" s="8">
        <f>ADec2013[[#This Row],[Last Month''s Balance]]+ADec2013[[#This Row],[Current Month Balance]]</f>
        <v>910</v>
      </c>
      <c r="F13" s="8">
        <v>10</v>
      </c>
      <c r="G13" s="8">
        <v>0</v>
      </c>
      <c r="H13" s="8">
        <f>ADec2013[[#This Row],[Total Balance]]+ADec2013[[#This Row],[Penalty]]-ADec2013[[#This Row],[Received Maint. Charge]]</f>
        <v>920</v>
      </c>
      <c r="I13" s="19" t="s">
        <v>85</v>
      </c>
      <c r="J13" s="22"/>
      <c r="L13" s="23"/>
    </row>
    <row r="14" spans="1:12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ADec2013[[#This Row],[Last Month''s Balance]]+ADec2013[[#This Row],[Current Month Balance]]</f>
        <v>200</v>
      </c>
      <c r="F14" s="8">
        <v>0</v>
      </c>
      <c r="G14" s="8">
        <v>200</v>
      </c>
      <c r="H14" s="8">
        <f>ADec2013[[#This Row],[Total Balance]]+ADec2013[[#This Row],[Penalty]]-ADec2013[[#This Row],[Received Maint. Charge]]</f>
        <v>0</v>
      </c>
      <c r="I14" s="19" t="s">
        <v>85</v>
      </c>
      <c r="J14" s="22"/>
    </row>
    <row r="15" spans="1:12" x14ac:dyDescent="0.25">
      <c r="A15" s="6">
        <v>15</v>
      </c>
      <c r="B15" s="21" t="s">
        <v>60</v>
      </c>
      <c r="C15" s="8">
        <v>-600</v>
      </c>
      <c r="D15" s="8">
        <v>200</v>
      </c>
      <c r="E15" s="8">
        <f>ADec2013[[#This Row],[Last Month''s Balance]]+ADec2013[[#This Row],[Current Month Balance]]</f>
        <v>-400</v>
      </c>
      <c r="F15" s="8">
        <v>0</v>
      </c>
      <c r="G15" s="8">
        <v>0</v>
      </c>
      <c r="H15" s="8">
        <f>ADec2013[[#This Row],[Total Balance]]+ADec2013[[#This Row],[Penalty]]-ADec2013[[#This Row],[Received Maint. Charge]]</f>
        <v>-400</v>
      </c>
      <c r="I15" s="19" t="s">
        <v>85</v>
      </c>
      <c r="J15" s="22"/>
      <c r="L15" t="s">
        <v>82</v>
      </c>
    </row>
    <row r="16" spans="1:12" x14ac:dyDescent="0.25">
      <c r="A16" s="6">
        <v>16</v>
      </c>
      <c r="B16" s="21" t="s">
        <v>61</v>
      </c>
      <c r="C16" s="8">
        <v>300</v>
      </c>
      <c r="D16" s="8">
        <v>300</v>
      </c>
      <c r="E16" s="8">
        <f>ADec2013[[#This Row],[Last Month''s Balance]]+ADec2013[[#This Row],[Current Month Balance]]</f>
        <v>600</v>
      </c>
      <c r="F16" s="8">
        <v>10</v>
      </c>
      <c r="G16" s="8">
        <v>0</v>
      </c>
      <c r="H16" s="8">
        <f>ADec2013[[#This Row],[Total Balance]]+ADec2013[[#This Row],[Penalty]]-ADec2013[[#This Row],[Received Maint. Charge]]</f>
        <v>610</v>
      </c>
      <c r="I16" s="19" t="s">
        <v>85</v>
      </c>
      <c r="J16" s="22"/>
    </row>
    <row r="17" spans="1:12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ADec2013[[#This Row],[Last Month''s Balance]]+ADec2013[[#This Row],[Current Month Balance]]</f>
        <v>300</v>
      </c>
      <c r="F17" s="8">
        <v>0</v>
      </c>
      <c r="G17" s="8">
        <v>300</v>
      </c>
      <c r="H17" s="8">
        <f>ADec2013[[#This Row],[Total Balance]]+ADec2013[[#This Row],[Penalty]]-ADec2013[[#This Row],[Received Maint. Charge]]</f>
        <v>0</v>
      </c>
      <c r="I17" s="19" t="s">
        <v>85</v>
      </c>
      <c r="J17" s="22"/>
    </row>
    <row r="18" spans="1:12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ADec2013[[#This Row],[Last Month''s Balance]]+ADec2013[[#This Row],[Current Month Balance]]</f>
        <v>200</v>
      </c>
      <c r="F18" s="8">
        <v>0</v>
      </c>
      <c r="G18" s="8">
        <v>200</v>
      </c>
      <c r="H18" s="8">
        <f>ADec2013[[#This Row],[Total Balance]]+ADec2013[[#This Row],[Penalty]]-ADec2013[[#This Row],[Received Maint. Charge]]</f>
        <v>0</v>
      </c>
      <c r="I18" s="19" t="s">
        <v>85</v>
      </c>
      <c r="J18" s="22"/>
    </row>
    <row r="19" spans="1:12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ADec2013[[#This Row],[Last Month''s Balance]]+ADec2013[[#This Row],[Current Month Balance]]</f>
        <v>200</v>
      </c>
      <c r="F19" s="8">
        <v>0</v>
      </c>
      <c r="G19" s="8">
        <v>200</v>
      </c>
      <c r="H19" s="8">
        <f>ADec2013[[#This Row],[Total Balance]]+ADec2013[[#This Row],[Penalty]]-ADec2013[[#This Row],[Received Maint. Charge]]</f>
        <v>0</v>
      </c>
      <c r="I19" s="19" t="s">
        <v>85</v>
      </c>
      <c r="J19" s="22"/>
    </row>
    <row r="20" spans="1:12" x14ac:dyDescent="0.25">
      <c r="A20" s="6">
        <v>24</v>
      </c>
      <c r="B20" s="21" t="s">
        <v>65</v>
      </c>
      <c r="C20" s="8">
        <v>230</v>
      </c>
      <c r="D20" s="8">
        <v>200</v>
      </c>
      <c r="E20" s="8">
        <f>ADec2013[[#This Row],[Last Month''s Balance]]+ADec2013[[#This Row],[Current Month Balance]]</f>
        <v>430</v>
      </c>
      <c r="F20" s="8">
        <v>0</v>
      </c>
      <c r="G20" s="8">
        <v>0</v>
      </c>
      <c r="H20" s="8">
        <f>ADec2013[[#This Row],[Total Balance]]+ADec2013[[#This Row],[Penalty]]-ADec2013[[#This Row],[Received Maint. Charge]]</f>
        <v>430</v>
      </c>
      <c r="I20" s="19" t="s">
        <v>85</v>
      </c>
      <c r="J20" s="22"/>
    </row>
    <row r="21" spans="1:12" x14ac:dyDescent="0.25">
      <c r="A21" s="6">
        <v>25</v>
      </c>
      <c r="B21" s="21" t="s">
        <v>66</v>
      </c>
      <c r="C21" s="8">
        <v>-600</v>
      </c>
      <c r="D21" s="8">
        <v>200</v>
      </c>
      <c r="E21" s="8">
        <f>ADec2013[[#This Row],[Last Month''s Balance]]+ADec2013[[#This Row],[Current Month Balance]]</f>
        <v>-400</v>
      </c>
      <c r="F21" s="8">
        <v>0</v>
      </c>
      <c r="G21" s="8">
        <v>0</v>
      </c>
      <c r="H21" s="8">
        <f>ADec2013[[#This Row],[Total Balance]]+ADec2013[[#This Row],[Penalty]]-ADec2013[[#This Row],[Received Maint. Charge]]</f>
        <v>-400</v>
      </c>
      <c r="I21" s="19" t="s">
        <v>85</v>
      </c>
      <c r="J21" s="22"/>
      <c r="L21" t="s">
        <v>82</v>
      </c>
    </row>
    <row r="22" spans="1:12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ADec2013[[#This Row],[Last Month''s Balance]]+ADec2013[[#This Row],[Current Month Balance]]</f>
        <v>330</v>
      </c>
      <c r="F22" s="8">
        <v>0</v>
      </c>
      <c r="G22" s="8">
        <v>300</v>
      </c>
      <c r="H22" s="8">
        <f>ADec2013[[#This Row],[Total Balance]]+ADec2013[[#This Row],[Penalty]]-ADec2013[[#This Row],[Received Maint. Charge]]</f>
        <v>30</v>
      </c>
      <c r="I22" s="19" t="s">
        <v>85</v>
      </c>
      <c r="J22" s="22"/>
    </row>
    <row r="23" spans="1:12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ADec2013[[#This Row],[Last Month''s Balance]]+ADec2013[[#This Row],[Current Month Balance]]</f>
        <v>7660</v>
      </c>
      <c r="F23" s="8">
        <v>0</v>
      </c>
      <c r="G23" s="8">
        <v>300</v>
      </c>
      <c r="H23" s="8">
        <f>ADec2013[[#This Row],[Total Balance]]+ADec2013[[#This Row],[Penalty]]-ADec2013[[#This Row],[Received Maint. Charge]]</f>
        <v>7360</v>
      </c>
      <c r="I23" s="19" t="s">
        <v>85</v>
      </c>
      <c r="J23" s="22"/>
    </row>
    <row r="24" spans="1:12" x14ac:dyDescent="0.25">
      <c r="A24" s="6">
        <v>32</v>
      </c>
      <c r="B24" s="21" t="s">
        <v>69</v>
      </c>
      <c r="C24" s="8">
        <v>-600</v>
      </c>
      <c r="D24" s="8">
        <v>200</v>
      </c>
      <c r="E24" s="8">
        <f>ADec2013[[#This Row],[Last Month''s Balance]]+ADec2013[[#This Row],[Current Month Balance]]</f>
        <v>-400</v>
      </c>
      <c r="F24" s="8">
        <v>0</v>
      </c>
      <c r="G24" s="8">
        <v>0</v>
      </c>
      <c r="H24" s="8">
        <f>ADec2013[[#This Row],[Total Balance]]+ADec2013[[#This Row],[Penalty]]-ADec2013[[#This Row],[Received Maint. Charge]]</f>
        <v>-400</v>
      </c>
      <c r="I24" s="19" t="s">
        <v>85</v>
      </c>
      <c r="J24" s="22"/>
      <c r="L24" t="s">
        <v>82</v>
      </c>
    </row>
    <row r="25" spans="1:12" x14ac:dyDescent="0.25">
      <c r="A25" s="6">
        <v>33</v>
      </c>
      <c r="B25" s="21" t="s">
        <v>70</v>
      </c>
      <c r="C25" s="8">
        <v>1860</v>
      </c>
      <c r="D25" s="8">
        <v>300</v>
      </c>
      <c r="E25" s="8">
        <f>ADec2013[[#This Row],[Last Month''s Balance]]+ADec2013[[#This Row],[Current Month Balance]]</f>
        <v>2160</v>
      </c>
      <c r="F25" s="8">
        <v>10</v>
      </c>
      <c r="G25" s="8">
        <v>0</v>
      </c>
      <c r="H25" s="8">
        <f>ADec2013[[#This Row],[Total Balance]]+ADec2013[[#This Row],[Penalty]]-ADec2013[[#This Row],[Received Maint. Charge]]</f>
        <v>2170</v>
      </c>
      <c r="I25" s="19" t="s">
        <v>85</v>
      </c>
      <c r="J25" s="22"/>
    </row>
    <row r="26" spans="1:12" x14ac:dyDescent="0.25">
      <c r="A26" s="6">
        <v>34</v>
      </c>
      <c r="B26" s="21" t="s">
        <v>79</v>
      </c>
      <c r="C26" s="8">
        <v>0</v>
      </c>
      <c r="D26" s="8">
        <v>300</v>
      </c>
      <c r="E26" s="8">
        <f>ADec2013[[#This Row],[Last Month''s Balance]]+ADec2013[[#This Row],[Current Month Balance]]</f>
        <v>300</v>
      </c>
      <c r="F26" s="8">
        <v>0</v>
      </c>
      <c r="G26" s="8">
        <v>900</v>
      </c>
      <c r="H26" s="8">
        <f>ADec2013[[#This Row],[Total Balance]]+ADec2013[[#This Row],[Penalty]]-ADec2013[[#This Row],[Received Maint. Charge]]</f>
        <v>-600</v>
      </c>
      <c r="I26" s="19" t="s">
        <v>85</v>
      </c>
      <c r="J26" s="22"/>
      <c r="L26" t="s">
        <v>84</v>
      </c>
    </row>
    <row r="27" spans="1:12" x14ac:dyDescent="0.25">
      <c r="A27" t="s">
        <v>11</v>
      </c>
      <c r="B27">
        <f>SUBTOTAL(103,ADec2013[Name of Flat Holder])</f>
        <v>18</v>
      </c>
      <c r="C27" s="8">
        <f>SUBTOTAL(109,ADec2013[Last Month''s Balance])</f>
        <v>12720</v>
      </c>
      <c r="D27" s="8">
        <f>SUBTOTAL(109,ADec2013[Current Month Balance])</f>
        <v>4300</v>
      </c>
      <c r="E27" s="8">
        <f>SUBTOTAL(109,ADec2013[Total Balance])</f>
        <v>17020</v>
      </c>
      <c r="F27" s="8">
        <f>SUBTOTAL(109,ADec2013[Penalty])</f>
        <v>30</v>
      </c>
      <c r="G27" s="8">
        <f>SUBTOTAL(109,ADec2013[Received Maint. Charge])</f>
        <v>3200</v>
      </c>
      <c r="H27" s="8">
        <f>SUBTOTAL(109,ADec2013[Remaining Balance])</f>
        <v>13850</v>
      </c>
    </row>
    <row r="29" spans="1:12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view="pageLayout" topLeftCell="A9" zoomScaleNormal="100" workbookViewId="0">
      <selection activeCell="I26" sqref="I26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86</v>
      </c>
      <c r="D5" s="42"/>
      <c r="E5" s="42"/>
      <c r="F5" s="42"/>
      <c r="G5" s="42"/>
      <c r="H5" s="43"/>
    </row>
    <row r="6" spans="1:12" x14ac:dyDescent="0.25">
      <c r="B6" s="30" t="s">
        <v>83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3</v>
      </c>
      <c r="B9" s="21" t="s">
        <v>39</v>
      </c>
      <c r="C9" s="7">
        <v>500</v>
      </c>
      <c r="D9" s="7">
        <v>200</v>
      </c>
      <c r="E9" s="7">
        <f>BDec2013[[#This Row],[Current Month Balance]]+BDec2013[[#This Row],[Last Month''s Balance]]</f>
        <v>700</v>
      </c>
      <c r="F9" s="7">
        <v>0</v>
      </c>
      <c r="G9" s="7">
        <v>200</v>
      </c>
      <c r="H9" s="7">
        <f>BDec2013[[#This Row],[Total Balance]]+BDec2013[[#This Row],[Penalty]]-BDec2013[[#This Row],[Received Maint. Charge]]</f>
        <v>500</v>
      </c>
      <c r="I9" s="19" t="s">
        <v>85</v>
      </c>
      <c r="J9" s="22"/>
    </row>
    <row r="10" spans="1:12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BDec2013[[#This Row],[Current Month Balance]]+BDec2013[[#This Row],[Last Month''s Balance]]</f>
        <v>210</v>
      </c>
      <c r="F10" s="7">
        <v>0</v>
      </c>
      <c r="G10" s="7">
        <v>200</v>
      </c>
      <c r="H10" s="7">
        <f>BDec2013[[#This Row],[Total Balance]]+BDec2013[[#This Row],[Penalty]]-BDec2013[[#This Row],[Received Maint. Charge]]</f>
        <v>10</v>
      </c>
      <c r="I10" s="19" t="s">
        <v>85</v>
      </c>
      <c r="J10" s="22"/>
    </row>
    <row r="11" spans="1:12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BDec2013[[#This Row],[Current Month Balance]]+BDec2013[[#This Row],[Last Month''s Balance]]</f>
        <v>240</v>
      </c>
      <c r="F11" s="7">
        <v>0</v>
      </c>
      <c r="G11" s="7">
        <v>200</v>
      </c>
      <c r="H11" s="7">
        <f>BDec2013[[#This Row],[Total Balance]]+BDec2013[[#This Row],[Penalty]]-BDec2013[[#This Row],[Received Maint. Charge]]</f>
        <v>40</v>
      </c>
      <c r="I11" s="19" t="s">
        <v>85</v>
      </c>
      <c r="J11" s="22"/>
    </row>
    <row r="12" spans="1:12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BDec2013[[#This Row],[Current Month Balance]]+BDec2013[[#This Row],[Last Month''s Balance]]</f>
        <v>200</v>
      </c>
      <c r="F12" s="7">
        <v>0</v>
      </c>
      <c r="G12" s="7">
        <v>300</v>
      </c>
      <c r="H12" s="7">
        <f>BDec2013[[#This Row],[Total Balance]]+BDec2013[[#This Row],[Penalty]]-BDec2013[[#This Row],[Received Maint. Charge]]</f>
        <v>-100</v>
      </c>
      <c r="I12" s="19" t="s">
        <v>85</v>
      </c>
      <c r="J12" s="22"/>
    </row>
    <row r="13" spans="1:12" x14ac:dyDescent="0.25">
      <c r="A13" s="6">
        <v>11</v>
      </c>
      <c r="B13" s="21" t="s">
        <v>42</v>
      </c>
      <c r="C13" s="7">
        <v>0</v>
      </c>
      <c r="D13" s="7">
        <v>200</v>
      </c>
      <c r="E13" s="7">
        <f>BDec2013[[#This Row],[Current Month Balance]]+BDec2013[[#This Row],[Last Month''s Balance]]</f>
        <v>200</v>
      </c>
      <c r="F13" s="7">
        <v>0</v>
      </c>
      <c r="G13" s="7">
        <v>200</v>
      </c>
      <c r="H13" s="7">
        <f>BDec2013[[#This Row],[Total Balance]]+BDec2013[[#This Row],[Penalty]]-BDec2013[[#This Row],[Received Maint. Charge]]</f>
        <v>0</v>
      </c>
      <c r="I13" s="19" t="s">
        <v>85</v>
      </c>
      <c r="J13" s="22"/>
    </row>
    <row r="14" spans="1:12" x14ac:dyDescent="0.25">
      <c r="A14" s="6">
        <v>12</v>
      </c>
      <c r="B14" s="21" t="s">
        <v>43</v>
      </c>
      <c r="C14" s="7">
        <v>2440</v>
      </c>
      <c r="D14" s="7">
        <v>300</v>
      </c>
      <c r="E14" s="7">
        <f>BDec2013[[#This Row],[Current Month Balance]]+BDec2013[[#This Row],[Last Month''s Balance]]</f>
        <v>2740</v>
      </c>
      <c r="F14" s="7">
        <v>0</v>
      </c>
      <c r="G14" s="7">
        <v>300</v>
      </c>
      <c r="H14" s="7">
        <f>BDec2013[[#This Row],[Total Balance]]+BDec2013[[#This Row],[Penalty]]-BDec2013[[#This Row],[Received Maint. Charge]]</f>
        <v>2440</v>
      </c>
      <c r="I14" s="19" t="s">
        <v>85</v>
      </c>
      <c r="J14" s="22"/>
    </row>
    <row r="15" spans="1:12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BDec2013[[#This Row],[Current Month Balance]]+BDec2013[[#This Row],[Last Month''s Balance]]</f>
        <v>300</v>
      </c>
      <c r="F15" s="7">
        <v>0</v>
      </c>
      <c r="G15" s="7">
        <v>300</v>
      </c>
      <c r="H15" s="7">
        <f>BDec2013[[#This Row],[Total Balance]]+BDec2013[[#This Row],[Penalty]]-BDec2013[[#This Row],[Received Maint. Charge]]</f>
        <v>0</v>
      </c>
      <c r="I15" s="19" t="s">
        <v>85</v>
      </c>
      <c r="J15" s="22"/>
    </row>
    <row r="16" spans="1:12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BDec2013[[#This Row],[Current Month Balance]]+BDec2013[[#This Row],[Last Month''s Balance]]</f>
        <v>300</v>
      </c>
      <c r="F16" s="7">
        <v>0</v>
      </c>
      <c r="G16" s="7">
        <v>300</v>
      </c>
      <c r="H16" s="7">
        <f>BDec2013[[#This Row],[Total Balance]]+BDec2013[[#This Row],[Penalty]]-BDec2013[[#This Row],[Received Maint. Charge]]</f>
        <v>0</v>
      </c>
      <c r="I16" s="19" t="s">
        <v>85</v>
      </c>
      <c r="J16" s="22"/>
    </row>
    <row r="17" spans="1:19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BDec2013[[#This Row],[Current Month Balance]]+BDec2013[[#This Row],[Last Month''s Balance]]</f>
        <v>330</v>
      </c>
      <c r="F17" s="7">
        <v>0</v>
      </c>
      <c r="G17" s="7">
        <v>300</v>
      </c>
      <c r="H17" s="7">
        <f>BDec2013[[#This Row],[Total Balance]]+BDec2013[[#This Row],[Penalty]]-BDec2013[[#This Row],[Received Maint. Charge]]</f>
        <v>30</v>
      </c>
      <c r="I17" s="19" t="s">
        <v>85</v>
      </c>
      <c r="J17" s="22"/>
    </row>
    <row r="18" spans="1:19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BDec2013[[#This Row],[Current Month Balance]]+BDec2013[[#This Row],[Last Month''s Balance]]</f>
        <v>200</v>
      </c>
      <c r="F18" s="7">
        <v>0</v>
      </c>
      <c r="G18" s="7">
        <v>200</v>
      </c>
      <c r="H18" s="7">
        <f>BDec2013[[#This Row],[Total Balance]]+BDec2013[[#This Row],[Penalty]]-BDec2013[[#This Row],[Received Maint. Charge]]</f>
        <v>0</v>
      </c>
      <c r="I18" s="19" t="s">
        <v>85</v>
      </c>
      <c r="J18" s="22"/>
    </row>
    <row r="19" spans="1:19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BDec2013[[#This Row],[Current Month Balance]]+BDec2013[[#This Row],[Last Month''s Balance]]</f>
        <v>200</v>
      </c>
      <c r="F19" s="7">
        <v>0</v>
      </c>
      <c r="G19" s="7">
        <v>200</v>
      </c>
      <c r="H19" s="7">
        <f>BDec2013[[#This Row],[Total Balance]]+BDec2013[[#This Row],[Penalty]]-BDec2013[[#This Row],[Received Maint. Charge]]</f>
        <v>0</v>
      </c>
      <c r="I19" s="19" t="s">
        <v>85</v>
      </c>
      <c r="J19" s="22"/>
    </row>
    <row r="20" spans="1:19" x14ac:dyDescent="0.25">
      <c r="A20" s="6">
        <v>22</v>
      </c>
      <c r="B20" s="21" t="s">
        <v>49</v>
      </c>
      <c r="C20" s="7">
        <v>1650</v>
      </c>
      <c r="D20" s="7">
        <v>300</v>
      </c>
      <c r="E20" s="7">
        <f>BDec2013[[#This Row],[Current Month Balance]]+BDec2013[[#This Row],[Last Month''s Balance]]</f>
        <v>1950</v>
      </c>
      <c r="F20" s="7">
        <v>10</v>
      </c>
      <c r="G20" s="7">
        <v>0</v>
      </c>
      <c r="H20" s="7">
        <f>BDec2013[[#This Row],[Total Balance]]+BDec2013[[#This Row],[Penalty]]-BDec2013[[#This Row],[Received Maint. Charge]]</f>
        <v>1960</v>
      </c>
      <c r="I20" s="19" t="s">
        <v>85</v>
      </c>
      <c r="J20" s="22"/>
      <c r="P20" s="12"/>
      <c r="S20" s="12"/>
    </row>
    <row r="21" spans="1:19" x14ac:dyDescent="0.25">
      <c r="A21" s="6">
        <v>27</v>
      </c>
      <c r="B21" s="21" t="s">
        <v>50</v>
      </c>
      <c r="C21" s="7">
        <v>-800</v>
      </c>
      <c r="D21" s="7">
        <v>300</v>
      </c>
      <c r="E21" s="7">
        <f>BDec2013[[#This Row],[Current Month Balance]]+BDec2013[[#This Row],[Last Month''s Balance]]</f>
        <v>-500</v>
      </c>
      <c r="F21" s="7">
        <v>0</v>
      </c>
      <c r="G21" s="7">
        <v>0</v>
      </c>
      <c r="H21" s="7">
        <f>BDec2013[[#This Row],[Total Balance]]+BDec2013[[#This Row],[Penalty]]-BDec2013[[#This Row],[Received Maint. Charge]]</f>
        <v>-500</v>
      </c>
      <c r="I21" s="19" t="s">
        <v>85</v>
      </c>
      <c r="J21" s="22"/>
      <c r="L21" t="s">
        <v>80</v>
      </c>
      <c r="P21" s="12"/>
    </row>
    <row r="22" spans="1:19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BDec2013[[#This Row],[Current Month Balance]]+BDec2013[[#This Row],[Last Month''s Balance]]</f>
        <v>300</v>
      </c>
      <c r="F22" s="7">
        <v>0</v>
      </c>
      <c r="G22" s="7">
        <v>300</v>
      </c>
      <c r="H22" s="7">
        <f>BDec2013[[#This Row],[Total Balance]]+BDec2013[[#This Row],[Penalty]]-BDec2013[[#This Row],[Received Maint. Charge]]</f>
        <v>0</v>
      </c>
      <c r="I22" s="19" t="s">
        <v>85</v>
      </c>
      <c r="J22" s="22"/>
    </row>
    <row r="23" spans="1:19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BDec2013[[#This Row],[Current Month Balance]]+BDec2013[[#This Row],[Last Month''s Balance]]</f>
        <v>200</v>
      </c>
      <c r="F23" s="7">
        <v>0</v>
      </c>
      <c r="G23" s="7">
        <v>200</v>
      </c>
      <c r="H23" s="7">
        <f>BDec2013[[#This Row],[Total Balance]]+BDec2013[[#This Row],[Penalty]]-BDec2013[[#This Row],[Received Maint. Charge]]</f>
        <v>0</v>
      </c>
      <c r="I23" s="19" t="s">
        <v>85</v>
      </c>
      <c r="J23" s="22"/>
    </row>
    <row r="24" spans="1:19" x14ac:dyDescent="0.25">
      <c r="A24" s="6" t="s">
        <v>14</v>
      </c>
      <c r="B24" s="21" t="s">
        <v>72</v>
      </c>
      <c r="C24" s="7">
        <v>330</v>
      </c>
      <c r="D24" s="7">
        <v>200</v>
      </c>
      <c r="E24" s="7">
        <f>BDec2013[[#This Row],[Current Month Balance]]+BDec2013[[#This Row],[Last Month''s Balance]]</f>
        <v>530</v>
      </c>
      <c r="F24" s="7">
        <v>0</v>
      </c>
      <c r="G24" s="7">
        <v>200</v>
      </c>
      <c r="H24" s="7">
        <f>BDec2013[[#This Row],[Total Balance]]+BDec2013[[#This Row],[Penalty]]-BDec2013[[#This Row],[Received Maint. Charge]]</f>
        <v>330</v>
      </c>
      <c r="I24" s="19" t="s">
        <v>85</v>
      </c>
      <c r="J24" s="22"/>
    </row>
    <row r="25" spans="1:19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BDec2013[[#This Row],[Current Month Balance]]+BDec2013[[#This Row],[Last Month''s Balance]]</f>
        <v>200</v>
      </c>
      <c r="F25" s="7">
        <v>0</v>
      </c>
      <c r="G25" s="7">
        <v>200</v>
      </c>
      <c r="H25" s="7">
        <f>BDec2013[[#This Row],[Total Balance]]+BDec2013[[#This Row],[Penalty]]-BDec2013[[#This Row],[Received Maint. Charge]]</f>
        <v>0</v>
      </c>
      <c r="I25" s="19" t="s">
        <v>85</v>
      </c>
      <c r="J25" s="22"/>
    </row>
    <row r="26" spans="1:19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BDec2013[[#This Row],[Current Month Balance]]+BDec2013[[#This Row],[Last Month''s Balance]]</f>
        <v>200</v>
      </c>
      <c r="F26" s="7">
        <v>0</v>
      </c>
      <c r="G26" s="7">
        <v>200</v>
      </c>
      <c r="H26" s="7">
        <f>BDec2013[[#This Row],[Total Balance]]+BDec2013[[#This Row],[Penalty]]-BDec2013[[#This Row],[Received Maint. Charge]]</f>
        <v>0</v>
      </c>
      <c r="I26" s="19" t="s">
        <v>85</v>
      </c>
      <c r="J26" s="22"/>
    </row>
    <row r="27" spans="1:19" x14ac:dyDescent="0.25">
      <c r="A27" t="s">
        <v>11</v>
      </c>
      <c r="B27">
        <f>SUBTOTAL(103,BDec2013[Name of Flat Holder])</f>
        <v>18</v>
      </c>
      <c r="C27" s="7">
        <f>SUBTOTAL(109,BDec2013[Last Month''s Balance])</f>
        <v>4100</v>
      </c>
      <c r="D27" s="7">
        <f>SUBTOTAL(109,BDec2013[Current Month Balance])</f>
        <v>4400</v>
      </c>
      <c r="E27" s="7">
        <f>SUBTOTAL(109,BDec2013[Total Balance])</f>
        <v>8500</v>
      </c>
      <c r="F27" s="7">
        <f>SUBTOTAL(109,BDec2013[Penalty])</f>
        <v>10</v>
      </c>
      <c r="G27" s="7">
        <f>SUBTOTAL(109,BDec2013[Received Maint. Charge])</f>
        <v>3800</v>
      </c>
      <c r="H27" s="7">
        <f>SUBTOTAL(109,BDec2013[Remaining Balance])</f>
        <v>4710</v>
      </c>
    </row>
    <row r="29" spans="1:19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78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A-April2014</vt:lpstr>
      <vt:lpstr>B-April2014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2013-07-02T03:37:43Z</cp:lastPrinted>
  <dcterms:created xsi:type="dcterms:W3CDTF">2012-07-11T00:54:08Z</dcterms:created>
  <dcterms:modified xsi:type="dcterms:W3CDTF">2015-03-17T04:46:42Z</dcterms:modified>
</cp:coreProperties>
</file>