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er\EWorkspace\ACP_PV\ZSS\resources\Purva Vihar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H27" i="3" l="1"/>
  <c r="F27" i="3"/>
  <c r="G2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7" i="1" l="1"/>
  <c r="F27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D14" i="4" l="1"/>
  <c r="C14" i="4"/>
  <c r="B27" i="3" l="1"/>
  <c r="B27" i="1"/>
  <c r="D27" i="3" l="1"/>
  <c r="D27" i="1"/>
  <c r="E17" i="1" l="1"/>
  <c r="E10" i="1"/>
  <c r="E11" i="1"/>
  <c r="E12" i="1"/>
  <c r="E13" i="1"/>
  <c r="E14" i="1"/>
  <c r="E15" i="1"/>
  <c r="E16" i="1"/>
  <c r="E18" i="1"/>
  <c r="E19" i="1"/>
  <c r="H19" i="1" s="1"/>
  <c r="H27" i="1" s="1"/>
  <c r="E20" i="1"/>
  <c r="E21" i="1"/>
  <c r="E22" i="1"/>
  <c r="E23" i="1"/>
  <c r="E24" i="1"/>
  <c r="E25" i="1"/>
  <c r="E26" i="1"/>
  <c r="E9" i="1" l="1"/>
  <c r="C27" i="1"/>
  <c r="E27" i="1" l="1"/>
  <c r="E26" i="3"/>
  <c r="E22" i="3"/>
  <c r="E18" i="3"/>
  <c r="E14" i="3"/>
  <c r="E10" i="3"/>
  <c r="E23" i="3"/>
  <c r="E19" i="3"/>
  <c r="E15" i="3"/>
  <c r="E11" i="3"/>
  <c r="E24" i="3"/>
  <c r="E20" i="3"/>
  <c r="E16" i="3"/>
  <c r="E12" i="3"/>
  <c r="E25" i="3"/>
  <c r="E21" i="3"/>
  <c r="E17" i="3"/>
  <c r="E13" i="3"/>
  <c r="C27" i="3"/>
  <c r="E9" i="3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<sst xmlns="http://schemas.openxmlformats.org/spreadsheetml/2006/main" count="156" uniqueCount="87">
  <si>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</si>
  <si>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</si>
  <si>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</si>
  <si>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</si>
  <si>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</si>
  <si>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</si>
  <si>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</si>
  <si>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</si>
  <si>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</si>
  <si>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</si>
  <si>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</si>
  <si>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</si>
  <si>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</si>
  <si>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</si>
  <si>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</si>
  <si>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</si>
  <si>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</si>
  <si>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</si>
  <si>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</si>
  <si>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</si>
  <si>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</si>
  <si>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</si>
  <si>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</si>
  <si>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</si>
  <si>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</si>
  <si>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</si>
  <si>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</si>
  <si>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</si>
  <si>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</si>
  <si>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</si>
  <si>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</si>
  <si>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</si>
  <si>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</si>
  <si>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</si>
  <si>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</si>
  <si>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</si>
  <si>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</si>
  <si>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</si>
  <si>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</si>
  <si>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</si>
  <si>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</si>
  <si>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</si>
  <si>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</si>
  <si>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</si>
  <si>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</si>
  <si>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</si>
  <si>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</si>
  <si>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</si>
  <si>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</si>
  <si>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</si>
  <si>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</si>
  <si>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</si>
  <si>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</si>
  <si>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</si>
  <si>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</si>
  <si>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</si>
  <si>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</si>
  <si>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</si>
  <si>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</si>
  <si>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</si>
  <si>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</si>
  <si>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</si>
  <si>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</si>
  <si>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</si>
  <si>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</si>
  <si>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</si>
  <si>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</si>
  <si>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</si>
  <si>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</si>
  <si>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</si>
  <si>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</si>
  <si>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</si>
  <si>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</si>
  <si>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</si>
  <si>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</si>
  <si>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</si>
  <si>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</si>
  <si>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</si>
  <si>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</si>
  <si>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</si>
  <si>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</si>
  <si>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</si>
  <si>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Annual till 03-15</t>
  </si>
  <si>
    <t>Clear Dues to Avail Annual Maintenace Scheme.  **</t>
  </si>
  <si>
    <t>Till March 2015</t>
  </si>
  <si>
    <t>Maintenance Charges for Month of February 2015.</t>
  </si>
  <si>
    <t xml:space="preserve">      /02/15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</si>
</sst>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totalsRowFunction="sum" dataDxfId="27" totalsRowDxfId="26"/>
    <tableColumn id="7" name="Received Maint. Charge" totalsRowFunction="sum" dataDxfId="25" totalsRowDxfId="24"/>
    <tableColumn id="11" name="Remaining Balance" totalsRowFunction="sum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19">
  <tableColumns count="12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15"/>
    <tableColumn id="4" name="Current Month Balance" totalsRowFunction="sum" dataDxfId="14" totalsRowDxfId="13"/>
    <tableColumn id="5" name="Total Balance" totalsRowFunction="sum" dataDxfId="12" totalsRowDxfId="11">
      <calculatedColumnFormula>BWing[[#This Row],[Current Month Balance]]+BWing[[#This Row],[Last Month''s Balance]]</calculatedColumnFormula>
    </tableColumn>
    <tableColumn id="6" name="Penalty" totalsRowFunction="sum" dataDxfId="10" totalsRowDxfId="9"/>
    <tableColumn id="7" name="Received Maint. Charge" totalsRowFunction="sum" dataDxfId="8" totalsRowDxfId="7"/>
    <tableColumn id="11" name="Remaining Balance" totalsRowFunction="sum" dataDxfId="6" totalsRowDxfId="5">
      <calculatedColumnFormula>BWing[[#This Row],[Total Balance]]+BWing[[#This Row],[Penalty]]-BWing[[#This Row],[Received Maint. Charge]]</calculatedColumnFormula>
    </tableColumn>
    <tableColumn id="8" name="Date" dataDxfId="4"/>
    <tableColumn id="13" name="Receipt No." dataDxfId="3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2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" totalsRowDxfId="0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9" zoomScaleNormal="100" workbookViewId="0">
      <selection activeCell="H26" sqref="H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86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 t="s">
        <v>86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86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86</v>
      </c>
      <c r="J12" s="22"/>
    </row>
    <row r="13" spans="1:12" x14ac:dyDescent="0.25">
      <c r="A13" s="6">
        <v>9</v>
      </c>
      <c r="B13" s="21" t="s">
        <v>58</v>
      </c>
      <c r="C13" s="8">
        <v>920</v>
      </c>
      <c r="D13" s="8">
        <v>300</v>
      </c>
      <c r="E13" s="8">
        <f>AWing[[#This Row],[Last Month''s Balance]]+AWing[[#This Row],[Current Month Balance]]</f>
        <v>1220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1230</v>
      </c>
      <c r="I13" s="19" t="s">
        <v>86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86</v>
      </c>
      <c r="J14" s="22"/>
    </row>
    <row r="15" spans="1:12" x14ac:dyDescent="0.25">
      <c r="A15" s="6">
        <v>15</v>
      </c>
      <c r="B15" s="21" t="s">
        <v>60</v>
      </c>
      <c r="C15" s="8">
        <v>-400</v>
      </c>
      <c r="D15" s="8">
        <v>200</v>
      </c>
      <c r="E15" s="8">
        <f>AWing[[#This Row],[Last Month''s Balance]]+AWing[[#This Row],[Current Month Balance]]</f>
        <v>-200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-200</v>
      </c>
      <c r="I15" s="19" t="s">
        <v>86</v>
      </c>
      <c r="J15" s="22"/>
      <c r="L15" t="s">
        <v>82</v>
      </c>
    </row>
    <row r="16" spans="1:12" x14ac:dyDescent="0.25">
      <c r="A16" s="6">
        <v>16</v>
      </c>
      <c r="B16" s="21" t="s">
        <v>61</v>
      </c>
      <c r="C16" s="8">
        <v>610</v>
      </c>
      <c r="D16" s="8">
        <v>300</v>
      </c>
      <c r="E16" s="8">
        <f>AWing[[#This Row],[Last Month''s Balance]]+AWing[[#This Row],[Current Month Balance]]</f>
        <v>910</v>
      </c>
      <c r="F16" s="8">
        <v>10</v>
      </c>
      <c r="G16" s="8">
        <v>0</v>
      </c>
      <c r="H16" s="8">
        <f>AWing[[#This Row],[Total Balance]]+AWing[[#This Row],[Penalty]]-AWing[[#This Row],[Received Maint. Charge]]</f>
        <v>920</v>
      </c>
      <c r="I16" s="19" t="s">
        <v>86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86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86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86</v>
      </c>
      <c r="J19" s="22"/>
    </row>
    <row r="20" spans="1:12" x14ac:dyDescent="0.25">
      <c r="A20" s="6">
        <v>24</v>
      </c>
      <c r="B20" s="21" t="s">
        <v>65</v>
      </c>
      <c r="C20" s="8">
        <v>430</v>
      </c>
      <c r="D20" s="8">
        <v>200</v>
      </c>
      <c r="E20" s="8">
        <f>AWing[[#This Row],[Last Month''s Balance]]+AWing[[#This Row],[Current Month Balance]]</f>
        <v>630</v>
      </c>
      <c r="F20" s="8">
        <v>0</v>
      </c>
      <c r="G20" s="8">
        <v>1000</v>
      </c>
      <c r="H20" s="8">
        <f>AWing[[#This Row],[Total Balance]]+AWing[[#This Row],[Penalty]]-AWing[[#This Row],[Received Maint. Charge]]</f>
        <v>-370</v>
      </c>
      <c r="I20" s="19" t="s">
        <v>86</v>
      </c>
      <c r="J20" s="22"/>
    </row>
    <row r="21" spans="1:12" x14ac:dyDescent="0.25">
      <c r="A21" s="6">
        <v>25</v>
      </c>
      <c r="B21" s="21" t="s">
        <v>66</v>
      </c>
      <c r="C21" s="8">
        <v>-400</v>
      </c>
      <c r="D21" s="8">
        <v>200</v>
      </c>
      <c r="E21" s="8">
        <f>AWing[[#This Row],[Last Month''s Balance]]+AWing[[#This Row],[Current Month Balance]]</f>
        <v>-200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-200</v>
      </c>
      <c r="I21" s="19" t="s">
        <v>86</v>
      </c>
      <c r="J21" s="22"/>
      <c r="L21" t="s">
        <v>82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86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86</v>
      </c>
      <c r="J23" s="22"/>
    </row>
    <row r="24" spans="1:12" x14ac:dyDescent="0.25">
      <c r="A24" s="6">
        <v>32</v>
      </c>
      <c r="B24" s="21" t="s">
        <v>69</v>
      </c>
      <c r="C24" s="8">
        <v>-400</v>
      </c>
      <c r="D24" s="8">
        <v>200</v>
      </c>
      <c r="E24" s="8">
        <f>AWing[[#This Row],[Last Month''s Balance]]+AWing[[#This Row],[Current Month Balance]]</f>
        <v>-200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-200</v>
      </c>
      <c r="I24" s="19" t="s">
        <v>86</v>
      </c>
      <c r="J24" s="22"/>
      <c r="L24" t="s">
        <v>82</v>
      </c>
    </row>
    <row r="25" spans="1:12" x14ac:dyDescent="0.25">
      <c r="A25" s="6">
        <v>33</v>
      </c>
      <c r="B25" s="21" t="s">
        <v>70</v>
      </c>
      <c r="C25" s="8">
        <v>2170</v>
      </c>
      <c r="D25" s="8">
        <v>300</v>
      </c>
      <c r="E25" s="8">
        <f>AWing[[#This Row],[Last Month''s Balance]]+AWing[[#This Row],[Current Month Balance]]</f>
        <v>2470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2480</v>
      </c>
      <c r="I25" s="19" t="s">
        <v>86</v>
      </c>
      <c r="J25" s="22"/>
    </row>
    <row r="26" spans="1:12" x14ac:dyDescent="0.25">
      <c r="A26" s="6">
        <v>34</v>
      </c>
      <c r="B26" s="21" t="s">
        <v>79</v>
      </c>
      <c r="C26" s="8">
        <v>-600</v>
      </c>
      <c r="D26" s="8">
        <v>300</v>
      </c>
      <c r="E26" s="8">
        <f>AWing[[#This Row],[Last Month''s Balance]]+AWing[[#This Row],[Current Month Balance]]</f>
        <v>-300</v>
      </c>
      <c r="F26" s="8">
        <v>0</v>
      </c>
      <c r="G26" s="8">
        <v>0</v>
      </c>
      <c r="H26" s="8">
        <f>AWing[[#This Row],[Total Balance]]+AWing[[#This Row],[Penalty]]-AWing[[#This Row],[Received Maint. Charge]]</f>
        <v>-300</v>
      </c>
      <c r="I26" s="19" t="s">
        <v>86</v>
      </c>
      <c r="J26" s="22"/>
      <c r="L26" t="s">
        <v>84</v>
      </c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13850</v>
      </c>
      <c r="D27" s="8">
        <f>SUBTOTAL(109,AWing[Current Month Balance])</f>
        <v>4300</v>
      </c>
      <c r="E27" s="8">
        <f>SUBTOTAL(109,AWing[Total Balance])</f>
        <v>18150</v>
      </c>
      <c r="F27" s="8">
        <f>SUBTOTAL(109,AWing[Penalty])</f>
        <v>30</v>
      </c>
      <c r="G27" s="8">
        <f>SUBTOTAL(109,AWing[Received Maint. Charge])</f>
        <v>3300</v>
      </c>
      <c r="H27" s="8">
        <f>SUBTOTAL(109,AWing[Remaining Balance])</f>
        <v>14880</v>
      </c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9" zoomScaleNormal="100" workbookViewId="0">
      <selection activeCell="F24" sqref="F24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85</v>
      </c>
      <c r="D5" s="42"/>
      <c r="E5" s="42"/>
      <c r="F5" s="42"/>
      <c r="G5" s="42"/>
      <c r="H5" s="43"/>
    </row>
    <row r="6" spans="1:12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 t="s">
        <v>86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86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 t="s">
        <v>86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 t="s">
        <v>86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 t="s">
        <v>86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 t="s">
        <v>86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 t="s">
        <v>86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 t="s">
        <v>86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 t="s">
        <v>86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 t="s">
        <v>86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 t="s">
        <v>86</v>
      </c>
      <c r="J19" s="22"/>
    </row>
    <row r="20" spans="1:19" x14ac:dyDescent="0.25">
      <c r="A20" s="6">
        <v>22</v>
      </c>
      <c r="B20" s="21" t="s">
        <v>49</v>
      </c>
      <c r="C20" s="7">
        <v>1960</v>
      </c>
      <c r="D20" s="7">
        <v>300</v>
      </c>
      <c r="E20" s="7">
        <f>BWing[[#This Row],[Current Month Balance]]+BWing[[#This Row],[Last Month''s Balance]]</f>
        <v>2260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2270</v>
      </c>
      <c r="I20" s="19" t="s">
        <v>86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-500</v>
      </c>
      <c r="D21" s="7">
        <v>300</v>
      </c>
      <c r="E21" s="7">
        <f>BWing[[#This Row],[Current Month Balance]]+BWing[[#This Row],[Last Month''s Balance]]</f>
        <v>-200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-200</v>
      </c>
      <c r="I21" s="19" t="s">
        <v>86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 t="s">
        <v>86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 t="s">
        <v>86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 t="s">
        <v>86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 t="s">
        <v>86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 t="s">
        <v>86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4710</v>
      </c>
      <c r="D27" s="7">
        <f>SUBTOTAL(109,BWing[Current Month Balance])</f>
        <v>4400</v>
      </c>
      <c r="E27" s="7">
        <f>SUBTOTAL(109,BWing[Total Balance])</f>
        <v>9110</v>
      </c>
      <c r="F27" s="7">
        <f>SUBTOTAL(109,BWing[Penalty])</f>
        <v>10</v>
      </c>
      <c r="G27" s="7">
        <f>SUBTOTAL(109,BWing[Received Maint. Charge])</f>
        <v>3800</v>
      </c>
      <c r="H27" s="7">
        <f>SUBTOTAL(109,BWing[Remaining Balance])</f>
        <v>5320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Akshat</cp:lastModifiedBy>
  <cp:lastPrinted>2013-07-02T03:37:43Z</cp:lastPrinted>
  <dcterms:created xsi:type="dcterms:W3CDTF">2012-07-11T00:54:08Z</dcterms:created>
  <dcterms:modified xsi:type="dcterms:W3CDTF">2015-04-11T14:51:19Z</dcterms:modified>
</cp:coreProperties>
</file>