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DEE64FD3-E72C-47E2-AE72-52AC650A7E3F}" xr6:coauthVersionLast="47" xr6:coauthVersionMax="47" xr10:uidLastSave="{00000000-0000-0000-0000-000000000000}"/>
  <bookViews>
    <workbookView xWindow="-120" yWindow="-120" windowWidth="20730" windowHeight="11160" xr2:uid="{05787D22-DBBB-4E0D-B3A0-D32FF26C2A7E}"/>
  </bookViews>
  <sheets>
    <sheet name="assg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120" i="1" l="1"/>
  <c r="AM144" i="1"/>
  <c r="AM240" i="1"/>
  <c r="AM272" i="1"/>
  <c r="AM357" i="1"/>
  <c r="AM421" i="1"/>
  <c r="AH3" i="1"/>
  <c r="AM3" i="1" s="1"/>
  <c r="AH4" i="1"/>
  <c r="AM4" i="1" s="1"/>
  <c r="AH5" i="1"/>
  <c r="AM5" i="1" s="1"/>
  <c r="AH6" i="1"/>
  <c r="AM6" i="1" s="1"/>
  <c r="AH7" i="1"/>
  <c r="AM7" i="1" s="1"/>
  <c r="AH8" i="1"/>
  <c r="AM8" i="1" s="1"/>
  <c r="AH9" i="1"/>
  <c r="AM9" i="1" s="1"/>
  <c r="AH10" i="1"/>
  <c r="AM10" i="1" s="1"/>
  <c r="AH11" i="1"/>
  <c r="AM11" i="1" s="1"/>
  <c r="AH12" i="1"/>
  <c r="AM12" i="1" s="1"/>
  <c r="AH13" i="1"/>
  <c r="AM13" i="1" s="1"/>
  <c r="AH14" i="1"/>
  <c r="AM14" i="1" s="1"/>
  <c r="AH15" i="1"/>
  <c r="AM15" i="1" s="1"/>
  <c r="AH16" i="1"/>
  <c r="AM16" i="1" s="1"/>
  <c r="AH17" i="1"/>
  <c r="AM17" i="1" s="1"/>
  <c r="AH18" i="1"/>
  <c r="AM18" i="1" s="1"/>
  <c r="AH19" i="1"/>
  <c r="AM19" i="1" s="1"/>
  <c r="AH20" i="1"/>
  <c r="AM20" i="1" s="1"/>
  <c r="AH21" i="1"/>
  <c r="AM21" i="1" s="1"/>
  <c r="AH22" i="1"/>
  <c r="AM22" i="1" s="1"/>
  <c r="AH23" i="1"/>
  <c r="AM23" i="1" s="1"/>
  <c r="AH24" i="1"/>
  <c r="AM24" i="1" s="1"/>
  <c r="AH25" i="1"/>
  <c r="AM25" i="1" s="1"/>
  <c r="AH26" i="1"/>
  <c r="AM26" i="1" s="1"/>
  <c r="AH27" i="1"/>
  <c r="AM27" i="1" s="1"/>
  <c r="AH28" i="1"/>
  <c r="AM28" i="1" s="1"/>
  <c r="AH29" i="1"/>
  <c r="AM29" i="1" s="1"/>
  <c r="AH30" i="1"/>
  <c r="AM30" i="1" s="1"/>
  <c r="AH31" i="1"/>
  <c r="AM31" i="1" s="1"/>
  <c r="AH32" i="1"/>
  <c r="AM32" i="1" s="1"/>
  <c r="AH33" i="1"/>
  <c r="AM33" i="1" s="1"/>
  <c r="AH34" i="1"/>
  <c r="AM34" i="1" s="1"/>
  <c r="AH35" i="1"/>
  <c r="AM35" i="1" s="1"/>
  <c r="AH36" i="1"/>
  <c r="AM36" i="1" s="1"/>
  <c r="AH37" i="1"/>
  <c r="AM37" i="1" s="1"/>
  <c r="AH38" i="1"/>
  <c r="AM38" i="1" s="1"/>
  <c r="AH39" i="1"/>
  <c r="AM39" i="1" s="1"/>
  <c r="AH40" i="1"/>
  <c r="AM40" i="1" s="1"/>
  <c r="AH41" i="1"/>
  <c r="AM41" i="1" s="1"/>
  <c r="AH42" i="1"/>
  <c r="AM42" i="1" s="1"/>
  <c r="AH43" i="1"/>
  <c r="AM43" i="1" s="1"/>
  <c r="AH44" i="1"/>
  <c r="AM44" i="1" s="1"/>
  <c r="AH45" i="1"/>
  <c r="AM45" i="1" s="1"/>
  <c r="AH46" i="1"/>
  <c r="AM46" i="1" s="1"/>
  <c r="AH47" i="1"/>
  <c r="AM47" i="1" s="1"/>
  <c r="AH48" i="1"/>
  <c r="AM48" i="1" s="1"/>
  <c r="AH49" i="1"/>
  <c r="AM49" i="1" s="1"/>
  <c r="AH50" i="1"/>
  <c r="AM50" i="1" s="1"/>
  <c r="AH51" i="1"/>
  <c r="AM51" i="1" s="1"/>
  <c r="AH52" i="1"/>
  <c r="AM52" i="1" s="1"/>
  <c r="AH53" i="1"/>
  <c r="AM53" i="1" s="1"/>
  <c r="AH54" i="1"/>
  <c r="AM54" i="1" s="1"/>
  <c r="AH55" i="1"/>
  <c r="AM55" i="1" s="1"/>
  <c r="AH56" i="1"/>
  <c r="AM56" i="1" s="1"/>
  <c r="AH57" i="1"/>
  <c r="AM57" i="1" s="1"/>
  <c r="AH58" i="1"/>
  <c r="AM58" i="1" s="1"/>
  <c r="AH59" i="1"/>
  <c r="AM59" i="1" s="1"/>
  <c r="AH60" i="1"/>
  <c r="AM60" i="1" s="1"/>
  <c r="AH61" i="1"/>
  <c r="AM61" i="1" s="1"/>
  <c r="AH62" i="1"/>
  <c r="AM62" i="1" s="1"/>
  <c r="AH63" i="1"/>
  <c r="AM63" i="1" s="1"/>
  <c r="AH64" i="1"/>
  <c r="AM64" i="1" s="1"/>
  <c r="AH65" i="1"/>
  <c r="AM65" i="1" s="1"/>
  <c r="AH66" i="1"/>
  <c r="AM66" i="1" s="1"/>
  <c r="AH67" i="1"/>
  <c r="AM67" i="1" s="1"/>
  <c r="AH68" i="1"/>
  <c r="AM68" i="1" s="1"/>
  <c r="AH69" i="1"/>
  <c r="AM69" i="1" s="1"/>
  <c r="AH70" i="1"/>
  <c r="AM70" i="1" s="1"/>
  <c r="AH71" i="1"/>
  <c r="AM71" i="1" s="1"/>
  <c r="AH72" i="1"/>
  <c r="AM72" i="1" s="1"/>
  <c r="AH73" i="1"/>
  <c r="AM73" i="1" s="1"/>
  <c r="AH74" i="1"/>
  <c r="AM74" i="1" s="1"/>
  <c r="AH75" i="1"/>
  <c r="AM75" i="1" s="1"/>
  <c r="AH76" i="1"/>
  <c r="AM76" i="1" s="1"/>
  <c r="AH77" i="1"/>
  <c r="AM77" i="1" s="1"/>
  <c r="AH78" i="1"/>
  <c r="AM78" i="1" s="1"/>
  <c r="AH79" i="1"/>
  <c r="AM79" i="1" s="1"/>
  <c r="AH80" i="1"/>
  <c r="AM80" i="1" s="1"/>
  <c r="AH81" i="1"/>
  <c r="AM81" i="1" s="1"/>
  <c r="AH82" i="1"/>
  <c r="AM82" i="1" s="1"/>
  <c r="AH83" i="1"/>
  <c r="AM83" i="1" s="1"/>
  <c r="AH84" i="1"/>
  <c r="AM84" i="1" s="1"/>
  <c r="AH85" i="1"/>
  <c r="AM85" i="1" s="1"/>
  <c r="AH86" i="1"/>
  <c r="AM86" i="1" s="1"/>
  <c r="AH87" i="1"/>
  <c r="AM87" i="1" s="1"/>
  <c r="AH88" i="1"/>
  <c r="AM88" i="1" s="1"/>
  <c r="AH89" i="1"/>
  <c r="AM89" i="1" s="1"/>
  <c r="AH90" i="1"/>
  <c r="AM90" i="1" s="1"/>
  <c r="AH91" i="1"/>
  <c r="AM91" i="1" s="1"/>
  <c r="AH92" i="1"/>
  <c r="AM92" i="1" s="1"/>
  <c r="AH93" i="1"/>
  <c r="AM93" i="1" s="1"/>
  <c r="AH94" i="1"/>
  <c r="AM94" i="1" s="1"/>
  <c r="AH95" i="1"/>
  <c r="AM95" i="1" s="1"/>
  <c r="AH96" i="1"/>
  <c r="AM96" i="1" s="1"/>
  <c r="AH97" i="1"/>
  <c r="AM97" i="1" s="1"/>
  <c r="AH98" i="1"/>
  <c r="AM98" i="1" s="1"/>
  <c r="AH99" i="1"/>
  <c r="AM99" i="1" s="1"/>
  <c r="AH100" i="1"/>
  <c r="AM100" i="1" s="1"/>
  <c r="AH101" i="1"/>
  <c r="AM101" i="1" s="1"/>
  <c r="AH102" i="1"/>
  <c r="AM102" i="1" s="1"/>
  <c r="AH103" i="1"/>
  <c r="AM103" i="1" s="1"/>
  <c r="AH104" i="1"/>
  <c r="AM104" i="1" s="1"/>
  <c r="AH105" i="1"/>
  <c r="AM105" i="1" s="1"/>
  <c r="AH106" i="1"/>
  <c r="AM106" i="1" s="1"/>
  <c r="AH107" i="1"/>
  <c r="AM107" i="1" s="1"/>
  <c r="AH108" i="1"/>
  <c r="AM108" i="1" s="1"/>
  <c r="AH109" i="1"/>
  <c r="AM109" i="1" s="1"/>
  <c r="AH110" i="1"/>
  <c r="AM110" i="1" s="1"/>
  <c r="AH111" i="1"/>
  <c r="AM111" i="1" s="1"/>
  <c r="AH112" i="1"/>
  <c r="AM112" i="1" s="1"/>
  <c r="AH113" i="1"/>
  <c r="AM113" i="1" s="1"/>
  <c r="AH114" i="1"/>
  <c r="AM114" i="1" s="1"/>
  <c r="AH115" i="1"/>
  <c r="AM115" i="1" s="1"/>
  <c r="AH116" i="1"/>
  <c r="AM116" i="1" s="1"/>
  <c r="AH117" i="1"/>
  <c r="AM117" i="1" s="1"/>
  <c r="AH118" i="1"/>
  <c r="AM118" i="1" s="1"/>
  <c r="AH119" i="1"/>
  <c r="AM119" i="1" s="1"/>
  <c r="AH120" i="1"/>
  <c r="AH121" i="1"/>
  <c r="AM121" i="1" s="1"/>
  <c r="AH122" i="1"/>
  <c r="AM122" i="1" s="1"/>
  <c r="AH123" i="1"/>
  <c r="AM123" i="1" s="1"/>
  <c r="AH124" i="1"/>
  <c r="AM124" i="1" s="1"/>
  <c r="AH125" i="1"/>
  <c r="AM125" i="1" s="1"/>
  <c r="AH126" i="1"/>
  <c r="AM126" i="1" s="1"/>
  <c r="AH127" i="1"/>
  <c r="AM127" i="1" s="1"/>
  <c r="AH128" i="1"/>
  <c r="AM128" i="1" s="1"/>
  <c r="AH129" i="1"/>
  <c r="AM129" i="1" s="1"/>
  <c r="AH130" i="1"/>
  <c r="AM130" i="1" s="1"/>
  <c r="AH131" i="1"/>
  <c r="AM131" i="1" s="1"/>
  <c r="AH132" i="1"/>
  <c r="AM132" i="1" s="1"/>
  <c r="AH133" i="1"/>
  <c r="AM133" i="1" s="1"/>
  <c r="AH134" i="1"/>
  <c r="AM134" i="1" s="1"/>
  <c r="AH135" i="1"/>
  <c r="AM135" i="1" s="1"/>
  <c r="AH136" i="1"/>
  <c r="AM136" i="1" s="1"/>
  <c r="AH137" i="1"/>
  <c r="AM137" i="1" s="1"/>
  <c r="AH138" i="1"/>
  <c r="AM138" i="1" s="1"/>
  <c r="AH139" i="1"/>
  <c r="AM139" i="1" s="1"/>
  <c r="AH140" i="1"/>
  <c r="AM140" i="1" s="1"/>
  <c r="AH141" i="1"/>
  <c r="AM141" i="1" s="1"/>
  <c r="AH142" i="1"/>
  <c r="AM142" i="1" s="1"/>
  <c r="AH143" i="1"/>
  <c r="AM143" i="1" s="1"/>
  <c r="AH144" i="1"/>
  <c r="AH145" i="1"/>
  <c r="AM145" i="1" s="1"/>
  <c r="AH146" i="1"/>
  <c r="AM146" i="1" s="1"/>
  <c r="AH147" i="1"/>
  <c r="AM147" i="1" s="1"/>
  <c r="AH148" i="1"/>
  <c r="AM148" i="1" s="1"/>
  <c r="AH149" i="1"/>
  <c r="AM149" i="1" s="1"/>
  <c r="AH150" i="1"/>
  <c r="AM150" i="1" s="1"/>
  <c r="AH151" i="1"/>
  <c r="AM151" i="1" s="1"/>
  <c r="AH152" i="1"/>
  <c r="AM152" i="1" s="1"/>
  <c r="AH153" i="1"/>
  <c r="AM153" i="1" s="1"/>
  <c r="AH154" i="1"/>
  <c r="AM154" i="1" s="1"/>
  <c r="AH155" i="1"/>
  <c r="AM155" i="1" s="1"/>
  <c r="AH156" i="1"/>
  <c r="AM156" i="1" s="1"/>
  <c r="AH157" i="1"/>
  <c r="AM157" i="1" s="1"/>
  <c r="AH158" i="1"/>
  <c r="AM158" i="1" s="1"/>
  <c r="AH159" i="1"/>
  <c r="AM159" i="1" s="1"/>
  <c r="AH160" i="1"/>
  <c r="AM160" i="1" s="1"/>
  <c r="AH161" i="1"/>
  <c r="AM161" i="1" s="1"/>
  <c r="AH162" i="1"/>
  <c r="AM162" i="1" s="1"/>
  <c r="AH163" i="1"/>
  <c r="AM163" i="1" s="1"/>
  <c r="AH164" i="1"/>
  <c r="AM164" i="1" s="1"/>
  <c r="AH165" i="1"/>
  <c r="AM165" i="1" s="1"/>
  <c r="AH166" i="1"/>
  <c r="AM166" i="1" s="1"/>
  <c r="AH167" i="1"/>
  <c r="AM167" i="1" s="1"/>
  <c r="AH168" i="1"/>
  <c r="AM168" i="1" s="1"/>
  <c r="AH169" i="1"/>
  <c r="AM169" i="1" s="1"/>
  <c r="AH170" i="1"/>
  <c r="AM170" i="1" s="1"/>
  <c r="AH171" i="1"/>
  <c r="AM171" i="1" s="1"/>
  <c r="AH172" i="1"/>
  <c r="AM172" i="1" s="1"/>
  <c r="AH173" i="1"/>
  <c r="AM173" i="1" s="1"/>
  <c r="AH174" i="1"/>
  <c r="AM174" i="1" s="1"/>
  <c r="AH175" i="1"/>
  <c r="AM175" i="1" s="1"/>
  <c r="AH176" i="1"/>
  <c r="AM176" i="1" s="1"/>
  <c r="AH177" i="1"/>
  <c r="AM177" i="1" s="1"/>
  <c r="AH178" i="1"/>
  <c r="AM178" i="1" s="1"/>
  <c r="AH179" i="1"/>
  <c r="AM179" i="1" s="1"/>
  <c r="AH180" i="1"/>
  <c r="AM180" i="1" s="1"/>
  <c r="AH181" i="1"/>
  <c r="AM181" i="1" s="1"/>
  <c r="AH182" i="1"/>
  <c r="AM182" i="1" s="1"/>
  <c r="AH183" i="1"/>
  <c r="AM183" i="1" s="1"/>
  <c r="AH184" i="1"/>
  <c r="AM184" i="1" s="1"/>
  <c r="AH185" i="1"/>
  <c r="AM185" i="1" s="1"/>
  <c r="AH186" i="1"/>
  <c r="AM186" i="1" s="1"/>
  <c r="AH187" i="1"/>
  <c r="AM187" i="1" s="1"/>
  <c r="AH188" i="1"/>
  <c r="AM188" i="1" s="1"/>
  <c r="AH189" i="1"/>
  <c r="AM189" i="1" s="1"/>
  <c r="AH190" i="1"/>
  <c r="AM190" i="1" s="1"/>
  <c r="AH191" i="1"/>
  <c r="AM191" i="1" s="1"/>
  <c r="AH192" i="1"/>
  <c r="AM192" i="1" s="1"/>
  <c r="AH193" i="1"/>
  <c r="AM193" i="1" s="1"/>
  <c r="AH194" i="1"/>
  <c r="AM194" i="1" s="1"/>
  <c r="AH195" i="1"/>
  <c r="AM195" i="1" s="1"/>
  <c r="AH196" i="1"/>
  <c r="AM196" i="1" s="1"/>
  <c r="AH197" i="1"/>
  <c r="AM197" i="1" s="1"/>
  <c r="AH198" i="1"/>
  <c r="AM198" i="1" s="1"/>
  <c r="AH199" i="1"/>
  <c r="AM199" i="1" s="1"/>
  <c r="AH200" i="1"/>
  <c r="AM200" i="1" s="1"/>
  <c r="AH201" i="1"/>
  <c r="AM201" i="1" s="1"/>
  <c r="AH202" i="1"/>
  <c r="AM202" i="1" s="1"/>
  <c r="AH203" i="1"/>
  <c r="AM203" i="1" s="1"/>
  <c r="AH204" i="1"/>
  <c r="AM204" i="1" s="1"/>
  <c r="AH205" i="1"/>
  <c r="AM205" i="1" s="1"/>
  <c r="AH206" i="1"/>
  <c r="AM206" i="1" s="1"/>
  <c r="AH207" i="1"/>
  <c r="AM207" i="1" s="1"/>
  <c r="AH208" i="1"/>
  <c r="AM208" i="1" s="1"/>
  <c r="AH209" i="1"/>
  <c r="AM209" i="1" s="1"/>
  <c r="AH210" i="1"/>
  <c r="AM210" i="1" s="1"/>
  <c r="AH211" i="1"/>
  <c r="AM211" i="1" s="1"/>
  <c r="AH212" i="1"/>
  <c r="AM212" i="1" s="1"/>
  <c r="AH213" i="1"/>
  <c r="AM213" i="1" s="1"/>
  <c r="AH214" i="1"/>
  <c r="AM214" i="1" s="1"/>
  <c r="AH215" i="1"/>
  <c r="AM215" i="1" s="1"/>
  <c r="AH216" i="1"/>
  <c r="AM216" i="1" s="1"/>
  <c r="AH217" i="1"/>
  <c r="AM217" i="1" s="1"/>
  <c r="AH218" i="1"/>
  <c r="AM218" i="1" s="1"/>
  <c r="AH219" i="1"/>
  <c r="AM219" i="1" s="1"/>
  <c r="AH220" i="1"/>
  <c r="AM220" i="1" s="1"/>
  <c r="AH221" i="1"/>
  <c r="AM221" i="1" s="1"/>
  <c r="AH222" i="1"/>
  <c r="AM222" i="1" s="1"/>
  <c r="AH223" i="1"/>
  <c r="AM223" i="1" s="1"/>
  <c r="AH224" i="1"/>
  <c r="AM224" i="1" s="1"/>
  <c r="AH225" i="1"/>
  <c r="AM225" i="1" s="1"/>
  <c r="AH226" i="1"/>
  <c r="AM226" i="1" s="1"/>
  <c r="AH227" i="1"/>
  <c r="AM227" i="1" s="1"/>
  <c r="AH228" i="1"/>
  <c r="AM228" i="1" s="1"/>
  <c r="AH229" i="1"/>
  <c r="AM229" i="1" s="1"/>
  <c r="AH230" i="1"/>
  <c r="AM230" i="1" s="1"/>
  <c r="AH231" i="1"/>
  <c r="AM231" i="1" s="1"/>
  <c r="AH232" i="1"/>
  <c r="AM232" i="1" s="1"/>
  <c r="AH233" i="1"/>
  <c r="AM233" i="1" s="1"/>
  <c r="AH234" i="1"/>
  <c r="AM234" i="1" s="1"/>
  <c r="AH235" i="1"/>
  <c r="AM235" i="1" s="1"/>
  <c r="AH236" i="1"/>
  <c r="AM236" i="1" s="1"/>
  <c r="AH237" i="1"/>
  <c r="AM237" i="1" s="1"/>
  <c r="AH238" i="1"/>
  <c r="AM238" i="1" s="1"/>
  <c r="AH239" i="1"/>
  <c r="AM239" i="1" s="1"/>
  <c r="AH240" i="1"/>
  <c r="AH241" i="1"/>
  <c r="AM241" i="1" s="1"/>
  <c r="AH242" i="1"/>
  <c r="AM242" i="1" s="1"/>
  <c r="AH243" i="1"/>
  <c r="AM243" i="1" s="1"/>
  <c r="AH244" i="1"/>
  <c r="AM244" i="1" s="1"/>
  <c r="AH245" i="1"/>
  <c r="AM245" i="1" s="1"/>
  <c r="AH246" i="1"/>
  <c r="AM246" i="1" s="1"/>
  <c r="AH247" i="1"/>
  <c r="AM247" i="1" s="1"/>
  <c r="AH248" i="1"/>
  <c r="AM248" i="1" s="1"/>
  <c r="AH249" i="1"/>
  <c r="AM249" i="1" s="1"/>
  <c r="AH250" i="1"/>
  <c r="AM250" i="1" s="1"/>
  <c r="AH251" i="1"/>
  <c r="AM251" i="1" s="1"/>
  <c r="AH252" i="1"/>
  <c r="AM252" i="1" s="1"/>
  <c r="AH253" i="1"/>
  <c r="AM253" i="1" s="1"/>
  <c r="AH254" i="1"/>
  <c r="AM254" i="1" s="1"/>
  <c r="AH255" i="1"/>
  <c r="AM255" i="1" s="1"/>
  <c r="AH256" i="1"/>
  <c r="AM256" i="1" s="1"/>
  <c r="AH257" i="1"/>
  <c r="AM257" i="1" s="1"/>
  <c r="AH258" i="1"/>
  <c r="AM258" i="1" s="1"/>
  <c r="AH259" i="1"/>
  <c r="AM259" i="1" s="1"/>
  <c r="AH260" i="1"/>
  <c r="AM260" i="1" s="1"/>
  <c r="AH261" i="1"/>
  <c r="AM261" i="1" s="1"/>
  <c r="AH262" i="1"/>
  <c r="AM262" i="1" s="1"/>
  <c r="AH263" i="1"/>
  <c r="AM263" i="1" s="1"/>
  <c r="AH264" i="1"/>
  <c r="AM264" i="1" s="1"/>
  <c r="AH265" i="1"/>
  <c r="AM265" i="1" s="1"/>
  <c r="AH266" i="1"/>
  <c r="AM266" i="1" s="1"/>
  <c r="AH267" i="1"/>
  <c r="AM267" i="1" s="1"/>
  <c r="AH268" i="1"/>
  <c r="AM268" i="1" s="1"/>
  <c r="AH269" i="1"/>
  <c r="AM269" i="1" s="1"/>
  <c r="AH270" i="1"/>
  <c r="AM270" i="1" s="1"/>
  <c r="AH271" i="1"/>
  <c r="AM271" i="1" s="1"/>
  <c r="AH272" i="1"/>
  <c r="AH273" i="1"/>
  <c r="AM273" i="1" s="1"/>
  <c r="AH274" i="1"/>
  <c r="AM274" i="1" s="1"/>
  <c r="AH275" i="1"/>
  <c r="AM275" i="1" s="1"/>
  <c r="AH276" i="1"/>
  <c r="AM276" i="1" s="1"/>
  <c r="AH277" i="1"/>
  <c r="AM277" i="1" s="1"/>
  <c r="AH278" i="1"/>
  <c r="AM278" i="1" s="1"/>
  <c r="AH279" i="1"/>
  <c r="AM279" i="1" s="1"/>
  <c r="AH280" i="1"/>
  <c r="AM280" i="1" s="1"/>
  <c r="AH281" i="1"/>
  <c r="AM281" i="1" s="1"/>
  <c r="AH282" i="1"/>
  <c r="AM282" i="1" s="1"/>
  <c r="AH283" i="1"/>
  <c r="AM283" i="1" s="1"/>
  <c r="AH284" i="1"/>
  <c r="AM284" i="1" s="1"/>
  <c r="AH285" i="1"/>
  <c r="AM285" i="1" s="1"/>
  <c r="AH286" i="1"/>
  <c r="AM286" i="1" s="1"/>
  <c r="AH287" i="1"/>
  <c r="AM287" i="1" s="1"/>
  <c r="AH288" i="1"/>
  <c r="AM288" i="1" s="1"/>
  <c r="AH289" i="1"/>
  <c r="AM289" i="1" s="1"/>
  <c r="AH290" i="1"/>
  <c r="AM290" i="1" s="1"/>
  <c r="AH291" i="1"/>
  <c r="AM291" i="1" s="1"/>
  <c r="AH292" i="1"/>
  <c r="AM292" i="1" s="1"/>
  <c r="AH293" i="1"/>
  <c r="AM293" i="1" s="1"/>
  <c r="AH294" i="1"/>
  <c r="AM294" i="1" s="1"/>
  <c r="AH295" i="1"/>
  <c r="AM295" i="1" s="1"/>
  <c r="AH296" i="1"/>
  <c r="AM296" i="1" s="1"/>
  <c r="AH297" i="1"/>
  <c r="AM297" i="1" s="1"/>
  <c r="AH298" i="1"/>
  <c r="AM298" i="1" s="1"/>
  <c r="AH299" i="1"/>
  <c r="AM299" i="1" s="1"/>
  <c r="AH300" i="1"/>
  <c r="AM300" i="1" s="1"/>
  <c r="AH301" i="1"/>
  <c r="AM301" i="1" s="1"/>
  <c r="AH302" i="1"/>
  <c r="AM302" i="1" s="1"/>
  <c r="AH303" i="1"/>
  <c r="AM303" i="1" s="1"/>
  <c r="AH304" i="1"/>
  <c r="AM304" i="1" s="1"/>
  <c r="AH305" i="1"/>
  <c r="AM305" i="1" s="1"/>
  <c r="AH306" i="1"/>
  <c r="AM306" i="1" s="1"/>
  <c r="AH307" i="1"/>
  <c r="AM307" i="1" s="1"/>
  <c r="AH308" i="1"/>
  <c r="AM308" i="1" s="1"/>
  <c r="AH309" i="1"/>
  <c r="AM309" i="1" s="1"/>
  <c r="AH310" i="1"/>
  <c r="AM310" i="1" s="1"/>
  <c r="AH311" i="1"/>
  <c r="AM311" i="1" s="1"/>
  <c r="AH312" i="1"/>
  <c r="AM312" i="1" s="1"/>
  <c r="AH313" i="1"/>
  <c r="AM313" i="1" s="1"/>
  <c r="AH314" i="1"/>
  <c r="AM314" i="1" s="1"/>
  <c r="AH315" i="1"/>
  <c r="AM315" i="1" s="1"/>
  <c r="AH316" i="1"/>
  <c r="AM316" i="1" s="1"/>
  <c r="AH317" i="1"/>
  <c r="AM317" i="1" s="1"/>
  <c r="AH318" i="1"/>
  <c r="AM318" i="1" s="1"/>
  <c r="AH319" i="1"/>
  <c r="AM319" i="1" s="1"/>
  <c r="AH320" i="1"/>
  <c r="AM320" i="1" s="1"/>
  <c r="AH321" i="1"/>
  <c r="AM321" i="1" s="1"/>
  <c r="AH322" i="1"/>
  <c r="AM322" i="1" s="1"/>
  <c r="AH323" i="1"/>
  <c r="AM323" i="1" s="1"/>
  <c r="AH324" i="1"/>
  <c r="AM324" i="1" s="1"/>
  <c r="AH325" i="1"/>
  <c r="AM325" i="1" s="1"/>
  <c r="AH326" i="1"/>
  <c r="AM326" i="1" s="1"/>
  <c r="AH327" i="1"/>
  <c r="AM327" i="1" s="1"/>
  <c r="AH328" i="1"/>
  <c r="AM328" i="1" s="1"/>
  <c r="AH329" i="1"/>
  <c r="AM329" i="1" s="1"/>
  <c r="AH330" i="1"/>
  <c r="AM330" i="1" s="1"/>
  <c r="AH331" i="1"/>
  <c r="AM331" i="1" s="1"/>
  <c r="AH332" i="1"/>
  <c r="AM332" i="1" s="1"/>
  <c r="AH333" i="1"/>
  <c r="AM333" i="1" s="1"/>
  <c r="AH334" i="1"/>
  <c r="AM334" i="1" s="1"/>
  <c r="AH335" i="1"/>
  <c r="AM335" i="1" s="1"/>
  <c r="AH336" i="1"/>
  <c r="AM336" i="1" s="1"/>
  <c r="AH337" i="1"/>
  <c r="AM337" i="1" s="1"/>
  <c r="AH338" i="1"/>
  <c r="AM338" i="1" s="1"/>
  <c r="AH339" i="1"/>
  <c r="AM339" i="1" s="1"/>
  <c r="AH340" i="1"/>
  <c r="AM340" i="1" s="1"/>
  <c r="AH341" i="1"/>
  <c r="AM341" i="1" s="1"/>
  <c r="AH342" i="1"/>
  <c r="AM342" i="1" s="1"/>
  <c r="AH343" i="1"/>
  <c r="AM343" i="1" s="1"/>
  <c r="AH344" i="1"/>
  <c r="AM344" i="1" s="1"/>
  <c r="AH345" i="1"/>
  <c r="AM345" i="1" s="1"/>
  <c r="AH346" i="1"/>
  <c r="AM346" i="1" s="1"/>
  <c r="AH347" i="1"/>
  <c r="AM347" i="1" s="1"/>
  <c r="AH348" i="1"/>
  <c r="AM348" i="1" s="1"/>
  <c r="AH349" i="1"/>
  <c r="AM349" i="1" s="1"/>
  <c r="AH350" i="1"/>
  <c r="AM350" i="1" s="1"/>
  <c r="AH351" i="1"/>
  <c r="AM351" i="1" s="1"/>
  <c r="AH352" i="1"/>
  <c r="AM352" i="1" s="1"/>
  <c r="AH353" i="1"/>
  <c r="AM353" i="1" s="1"/>
  <c r="AH354" i="1"/>
  <c r="AM354" i="1" s="1"/>
  <c r="AH355" i="1"/>
  <c r="AM355" i="1" s="1"/>
  <c r="AH356" i="1"/>
  <c r="AM356" i="1" s="1"/>
  <c r="AH357" i="1"/>
  <c r="AH358" i="1"/>
  <c r="AM358" i="1" s="1"/>
  <c r="AH359" i="1"/>
  <c r="AM359" i="1" s="1"/>
  <c r="AH360" i="1"/>
  <c r="AM360" i="1" s="1"/>
  <c r="AH361" i="1"/>
  <c r="AM361" i="1" s="1"/>
  <c r="AH362" i="1"/>
  <c r="AM362" i="1" s="1"/>
  <c r="AH363" i="1"/>
  <c r="AM363" i="1" s="1"/>
  <c r="AH364" i="1"/>
  <c r="AM364" i="1" s="1"/>
  <c r="AH365" i="1"/>
  <c r="AM365" i="1" s="1"/>
  <c r="AH366" i="1"/>
  <c r="AM366" i="1" s="1"/>
  <c r="AH367" i="1"/>
  <c r="AM367" i="1" s="1"/>
  <c r="AH368" i="1"/>
  <c r="AM368" i="1" s="1"/>
  <c r="AH369" i="1"/>
  <c r="AM369" i="1" s="1"/>
  <c r="AH370" i="1"/>
  <c r="AM370" i="1" s="1"/>
  <c r="AH371" i="1"/>
  <c r="AM371" i="1" s="1"/>
  <c r="AH372" i="1"/>
  <c r="AM372" i="1" s="1"/>
  <c r="AH373" i="1"/>
  <c r="AM373" i="1" s="1"/>
  <c r="AH374" i="1"/>
  <c r="AM374" i="1" s="1"/>
  <c r="AH375" i="1"/>
  <c r="AM375" i="1" s="1"/>
  <c r="AH376" i="1"/>
  <c r="AM376" i="1" s="1"/>
  <c r="AH377" i="1"/>
  <c r="AM377" i="1" s="1"/>
  <c r="AH378" i="1"/>
  <c r="AM378" i="1" s="1"/>
  <c r="AH379" i="1"/>
  <c r="AM379" i="1" s="1"/>
  <c r="AH380" i="1"/>
  <c r="AM380" i="1" s="1"/>
  <c r="AH381" i="1"/>
  <c r="AM381" i="1" s="1"/>
  <c r="AH382" i="1"/>
  <c r="AM382" i="1" s="1"/>
  <c r="AH383" i="1"/>
  <c r="AM383" i="1" s="1"/>
  <c r="AH384" i="1"/>
  <c r="AM384" i="1" s="1"/>
  <c r="AH385" i="1"/>
  <c r="AM385" i="1" s="1"/>
  <c r="AH386" i="1"/>
  <c r="AM386" i="1" s="1"/>
  <c r="AH387" i="1"/>
  <c r="AM387" i="1" s="1"/>
  <c r="AH388" i="1"/>
  <c r="AM388" i="1" s="1"/>
  <c r="AH389" i="1"/>
  <c r="AM389" i="1" s="1"/>
  <c r="AH390" i="1"/>
  <c r="AM390" i="1" s="1"/>
  <c r="AH391" i="1"/>
  <c r="AM391" i="1" s="1"/>
  <c r="AH392" i="1"/>
  <c r="AM392" i="1" s="1"/>
  <c r="AH393" i="1"/>
  <c r="AM393" i="1" s="1"/>
  <c r="AH394" i="1"/>
  <c r="AM394" i="1" s="1"/>
  <c r="AH395" i="1"/>
  <c r="AM395" i="1" s="1"/>
  <c r="AH396" i="1"/>
  <c r="AM396" i="1" s="1"/>
  <c r="AH397" i="1"/>
  <c r="AM397" i="1" s="1"/>
  <c r="AH398" i="1"/>
  <c r="AM398" i="1" s="1"/>
  <c r="AH399" i="1"/>
  <c r="AM399" i="1" s="1"/>
  <c r="AH400" i="1"/>
  <c r="AM400" i="1" s="1"/>
  <c r="AH401" i="1"/>
  <c r="AM401" i="1" s="1"/>
  <c r="AH402" i="1"/>
  <c r="AM402" i="1" s="1"/>
  <c r="AH403" i="1"/>
  <c r="AM403" i="1" s="1"/>
  <c r="AH404" i="1"/>
  <c r="AM404" i="1" s="1"/>
  <c r="AH405" i="1"/>
  <c r="AM405" i="1" s="1"/>
  <c r="AH406" i="1"/>
  <c r="AM406" i="1" s="1"/>
  <c r="AH407" i="1"/>
  <c r="AM407" i="1" s="1"/>
  <c r="AH408" i="1"/>
  <c r="AM408" i="1" s="1"/>
  <c r="AH409" i="1"/>
  <c r="AM409" i="1" s="1"/>
  <c r="AH410" i="1"/>
  <c r="AM410" i="1" s="1"/>
  <c r="AH411" i="1"/>
  <c r="AM411" i="1" s="1"/>
  <c r="AH412" i="1"/>
  <c r="AM412" i="1" s="1"/>
  <c r="AH413" i="1"/>
  <c r="AM413" i="1" s="1"/>
  <c r="AH414" i="1"/>
  <c r="AM414" i="1" s="1"/>
  <c r="AH415" i="1"/>
  <c r="AM415" i="1" s="1"/>
  <c r="AH416" i="1"/>
  <c r="AM416" i="1" s="1"/>
  <c r="AH417" i="1"/>
  <c r="AM417" i="1" s="1"/>
  <c r="AH418" i="1"/>
  <c r="AM418" i="1" s="1"/>
  <c r="AH419" i="1"/>
  <c r="AM419" i="1" s="1"/>
  <c r="AH420" i="1"/>
  <c r="AM420" i="1" s="1"/>
  <c r="AH421" i="1"/>
  <c r="AH2" i="1"/>
  <c r="AM2" i="1" s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K388" i="1"/>
  <c r="AK387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37" i="1"/>
  <c r="AK72" i="1" s="1"/>
  <c r="AK107" i="1" s="1"/>
  <c r="AK142" i="1" s="1"/>
  <c r="AK177" i="1" s="1"/>
  <c r="AK212" i="1" s="1"/>
  <c r="AK247" i="1" s="1"/>
  <c r="AK282" i="1" s="1"/>
  <c r="AK317" i="1" s="1"/>
  <c r="AK49" i="1"/>
  <c r="AK84" i="1" s="1"/>
  <c r="AK119" i="1" s="1"/>
  <c r="AK154" i="1" s="1"/>
  <c r="AK189" i="1" s="1"/>
  <c r="AK224" i="1" s="1"/>
  <c r="AK259" i="1" s="1"/>
  <c r="AK294" i="1" s="1"/>
  <c r="AK329" i="1" s="1"/>
  <c r="AK53" i="1"/>
  <c r="AK88" i="1" s="1"/>
  <c r="AK123" i="1" s="1"/>
  <c r="AK158" i="1" s="1"/>
  <c r="AK193" i="1" s="1"/>
  <c r="AK228" i="1" s="1"/>
  <c r="AK263" i="1" s="1"/>
  <c r="AK298" i="1" s="1"/>
  <c r="AK333" i="1" s="1"/>
  <c r="AK41" i="1"/>
  <c r="AK76" i="1" s="1"/>
  <c r="AK111" i="1" s="1"/>
  <c r="AK146" i="1" s="1"/>
  <c r="AK181" i="1" s="1"/>
  <c r="AK216" i="1" s="1"/>
  <c r="AK251" i="1" s="1"/>
  <c r="AK286" i="1" s="1"/>
  <c r="AK321" i="1" s="1"/>
  <c r="AK57" i="1"/>
  <c r="AK92" i="1" s="1"/>
  <c r="AK127" i="1" s="1"/>
  <c r="AK162" i="1" s="1"/>
  <c r="AK197" i="1" s="1"/>
  <c r="AK232" i="1" s="1"/>
  <c r="AK267" i="1" s="1"/>
  <c r="AK302" i="1" s="1"/>
  <c r="AK337" i="1" s="1"/>
  <c r="AK38" i="1"/>
  <c r="AK73" i="1" s="1"/>
  <c r="AK108" i="1" s="1"/>
  <c r="AK143" i="1" s="1"/>
  <c r="AK178" i="1" s="1"/>
  <c r="AK213" i="1" s="1"/>
  <c r="AK248" i="1" s="1"/>
  <c r="AK283" i="1" s="1"/>
  <c r="AK318" i="1" s="1"/>
  <c r="AK39" i="1"/>
  <c r="AK74" i="1" s="1"/>
  <c r="AK109" i="1" s="1"/>
  <c r="AK144" i="1" s="1"/>
  <c r="AK179" i="1" s="1"/>
  <c r="AK214" i="1" s="1"/>
  <c r="AK249" i="1" s="1"/>
  <c r="AK284" i="1" s="1"/>
  <c r="AK319" i="1" s="1"/>
  <c r="AK40" i="1"/>
  <c r="AK75" i="1" s="1"/>
  <c r="AK110" i="1" s="1"/>
  <c r="AK145" i="1" s="1"/>
  <c r="AK180" i="1" s="1"/>
  <c r="AK215" i="1" s="1"/>
  <c r="AK250" i="1" s="1"/>
  <c r="AK285" i="1" s="1"/>
  <c r="AK320" i="1" s="1"/>
  <c r="AK42" i="1"/>
  <c r="AK77" i="1" s="1"/>
  <c r="AK112" i="1" s="1"/>
  <c r="AK147" i="1" s="1"/>
  <c r="AK182" i="1" s="1"/>
  <c r="AK217" i="1" s="1"/>
  <c r="AK252" i="1" s="1"/>
  <c r="AK287" i="1" s="1"/>
  <c r="AK322" i="1" s="1"/>
  <c r="AK43" i="1"/>
  <c r="AK78" i="1" s="1"/>
  <c r="AK113" i="1" s="1"/>
  <c r="AK148" i="1" s="1"/>
  <c r="AK183" i="1" s="1"/>
  <c r="AK218" i="1" s="1"/>
  <c r="AK253" i="1" s="1"/>
  <c r="AK288" i="1" s="1"/>
  <c r="AK323" i="1" s="1"/>
  <c r="AK44" i="1"/>
  <c r="AK79" i="1" s="1"/>
  <c r="AK114" i="1" s="1"/>
  <c r="AK149" i="1" s="1"/>
  <c r="AK184" i="1" s="1"/>
  <c r="AK219" i="1" s="1"/>
  <c r="AK254" i="1" s="1"/>
  <c r="AK289" i="1" s="1"/>
  <c r="AK324" i="1" s="1"/>
  <c r="AK45" i="1"/>
  <c r="AK80" i="1" s="1"/>
  <c r="AK115" i="1" s="1"/>
  <c r="AK150" i="1" s="1"/>
  <c r="AK185" i="1" s="1"/>
  <c r="AK220" i="1" s="1"/>
  <c r="AK255" i="1" s="1"/>
  <c r="AK290" i="1" s="1"/>
  <c r="AK325" i="1" s="1"/>
  <c r="AK46" i="1"/>
  <c r="AK81" i="1" s="1"/>
  <c r="AK116" i="1" s="1"/>
  <c r="AK151" i="1" s="1"/>
  <c r="AK186" i="1" s="1"/>
  <c r="AK221" i="1" s="1"/>
  <c r="AK256" i="1" s="1"/>
  <c r="AK291" i="1" s="1"/>
  <c r="AK326" i="1" s="1"/>
  <c r="AK47" i="1"/>
  <c r="AK82" i="1" s="1"/>
  <c r="AK48" i="1"/>
  <c r="AK83" i="1" s="1"/>
  <c r="AK118" i="1" s="1"/>
  <c r="AK153" i="1" s="1"/>
  <c r="AK188" i="1" s="1"/>
  <c r="AK223" i="1" s="1"/>
  <c r="AK258" i="1" s="1"/>
  <c r="AK293" i="1" s="1"/>
  <c r="AK328" i="1" s="1"/>
  <c r="AK50" i="1"/>
  <c r="AK85" i="1" s="1"/>
  <c r="AK120" i="1" s="1"/>
  <c r="AK155" i="1" s="1"/>
  <c r="AK190" i="1" s="1"/>
  <c r="AK225" i="1" s="1"/>
  <c r="AK260" i="1" s="1"/>
  <c r="AK295" i="1" s="1"/>
  <c r="AK330" i="1" s="1"/>
  <c r="AK51" i="1"/>
  <c r="AK86" i="1" s="1"/>
  <c r="AK121" i="1" s="1"/>
  <c r="AK156" i="1" s="1"/>
  <c r="AK191" i="1" s="1"/>
  <c r="AK226" i="1" s="1"/>
  <c r="AK261" i="1" s="1"/>
  <c r="AK296" i="1" s="1"/>
  <c r="AK331" i="1" s="1"/>
  <c r="AK52" i="1"/>
  <c r="AK87" i="1" s="1"/>
  <c r="AK54" i="1"/>
  <c r="AK89" i="1" s="1"/>
  <c r="AK124" i="1" s="1"/>
  <c r="AK159" i="1" s="1"/>
  <c r="AK194" i="1" s="1"/>
  <c r="AK229" i="1" s="1"/>
  <c r="AK264" i="1" s="1"/>
  <c r="AK299" i="1" s="1"/>
  <c r="AK334" i="1" s="1"/>
  <c r="AK55" i="1"/>
  <c r="AK90" i="1" s="1"/>
  <c r="AK125" i="1" s="1"/>
  <c r="AK160" i="1" s="1"/>
  <c r="AK195" i="1" s="1"/>
  <c r="AK230" i="1" s="1"/>
  <c r="AK265" i="1" s="1"/>
  <c r="AK300" i="1" s="1"/>
  <c r="AK335" i="1" s="1"/>
  <c r="AK56" i="1"/>
  <c r="AK91" i="1" s="1"/>
  <c r="AK126" i="1" s="1"/>
  <c r="AK161" i="1" s="1"/>
  <c r="AK196" i="1" s="1"/>
  <c r="AK231" i="1" s="1"/>
  <c r="AK266" i="1" s="1"/>
  <c r="AK301" i="1" s="1"/>
  <c r="AK336" i="1" s="1"/>
  <c r="AK58" i="1"/>
  <c r="AK93" i="1" s="1"/>
  <c r="AK128" i="1" s="1"/>
  <c r="AK163" i="1" s="1"/>
  <c r="AK198" i="1" s="1"/>
  <c r="AK233" i="1" s="1"/>
  <c r="AK268" i="1" s="1"/>
  <c r="AK303" i="1" s="1"/>
  <c r="AK338" i="1" s="1"/>
  <c r="AK59" i="1"/>
  <c r="AK94" i="1" s="1"/>
  <c r="AK129" i="1" s="1"/>
  <c r="AK164" i="1" s="1"/>
  <c r="AK199" i="1" s="1"/>
  <c r="AK234" i="1" s="1"/>
  <c r="AK269" i="1" s="1"/>
  <c r="AK304" i="1" s="1"/>
  <c r="AK339" i="1" s="1"/>
  <c r="AK60" i="1"/>
  <c r="AK95" i="1" s="1"/>
  <c r="AK61" i="1"/>
  <c r="AK96" i="1" s="1"/>
  <c r="AK131" i="1" s="1"/>
  <c r="AK166" i="1" s="1"/>
  <c r="AK201" i="1" s="1"/>
  <c r="AK236" i="1" s="1"/>
  <c r="AK271" i="1" s="1"/>
  <c r="AK306" i="1" s="1"/>
  <c r="AK341" i="1" s="1"/>
  <c r="AK62" i="1"/>
  <c r="AK97" i="1" s="1"/>
  <c r="AK132" i="1" s="1"/>
  <c r="AK167" i="1" s="1"/>
  <c r="AK202" i="1" s="1"/>
  <c r="AK237" i="1" s="1"/>
  <c r="AK272" i="1" s="1"/>
  <c r="AK307" i="1" s="1"/>
  <c r="AK342" i="1" s="1"/>
  <c r="AK63" i="1"/>
  <c r="AK98" i="1" s="1"/>
  <c r="AK133" i="1" s="1"/>
  <c r="AK168" i="1" s="1"/>
  <c r="AK203" i="1" s="1"/>
  <c r="AK238" i="1" s="1"/>
  <c r="AK273" i="1" s="1"/>
  <c r="AK308" i="1" s="1"/>
  <c r="AK343" i="1" s="1"/>
  <c r="AK64" i="1"/>
  <c r="AK99" i="1" s="1"/>
  <c r="AK134" i="1" s="1"/>
  <c r="AK169" i="1" s="1"/>
  <c r="AK204" i="1" s="1"/>
  <c r="AK239" i="1" s="1"/>
  <c r="AK274" i="1" s="1"/>
  <c r="AK309" i="1" s="1"/>
  <c r="AK344" i="1" s="1"/>
  <c r="AK65" i="1"/>
  <c r="AK100" i="1" s="1"/>
  <c r="AK135" i="1" s="1"/>
  <c r="AK170" i="1" s="1"/>
  <c r="AK205" i="1" s="1"/>
  <c r="AK240" i="1" s="1"/>
  <c r="AK275" i="1" s="1"/>
  <c r="AK310" i="1" s="1"/>
  <c r="AK345" i="1" s="1"/>
  <c r="AK66" i="1"/>
  <c r="AK101" i="1" s="1"/>
  <c r="AK136" i="1" s="1"/>
  <c r="AK171" i="1" s="1"/>
  <c r="AK206" i="1" s="1"/>
  <c r="AK241" i="1" s="1"/>
  <c r="AK276" i="1" s="1"/>
  <c r="AK311" i="1" s="1"/>
  <c r="AK346" i="1" s="1"/>
  <c r="AK67" i="1"/>
  <c r="AK102" i="1" s="1"/>
  <c r="AK137" i="1" s="1"/>
  <c r="AK172" i="1" s="1"/>
  <c r="AK207" i="1" s="1"/>
  <c r="AK242" i="1" s="1"/>
  <c r="AK277" i="1" s="1"/>
  <c r="AK312" i="1" s="1"/>
  <c r="AK347" i="1" s="1"/>
  <c r="AK68" i="1"/>
  <c r="AK103" i="1" s="1"/>
  <c r="AK138" i="1" s="1"/>
  <c r="AK173" i="1" s="1"/>
  <c r="AK208" i="1" s="1"/>
  <c r="AK243" i="1" s="1"/>
  <c r="AK278" i="1" s="1"/>
  <c r="AK313" i="1" s="1"/>
  <c r="AK348" i="1" s="1"/>
  <c r="AK69" i="1"/>
  <c r="AK104" i="1" s="1"/>
  <c r="AK139" i="1" s="1"/>
  <c r="AK174" i="1" s="1"/>
  <c r="AK209" i="1" s="1"/>
  <c r="AK244" i="1" s="1"/>
  <c r="AK279" i="1" s="1"/>
  <c r="AK314" i="1" s="1"/>
  <c r="AK349" i="1" s="1"/>
  <c r="AK70" i="1"/>
  <c r="AK105" i="1" s="1"/>
  <c r="AK140" i="1" s="1"/>
  <c r="AK175" i="1" s="1"/>
  <c r="AK210" i="1" s="1"/>
  <c r="AK245" i="1" s="1"/>
  <c r="AK280" i="1" s="1"/>
  <c r="AK315" i="1" s="1"/>
  <c r="AK350" i="1" s="1"/>
  <c r="AK71" i="1"/>
  <c r="AK106" i="1" s="1"/>
  <c r="AK141" i="1" s="1"/>
  <c r="AK176" i="1" s="1"/>
  <c r="AK211" i="1" s="1"/>
  <c r="AK246" i="1" s="1"/>
  <c r="AK281" i="1" s="1"/>
  <c r="AK316" i="1" s="1"/>
  <c r="AK351" i="1" s="1"/>
  <c r="AI37" i="1"/>
  <c r="AI72" i="1" s="1"/>
  <c r="AI38" i="1"/>
  <c r="AI73" i="1" s="1"/>
  <c r="AI108" i="1" s="1"/>
  <c r="AI143" i="1" s="1"/>
  <c r="AI178" i="1" s="1"/>
  <c r="AI213" i="1" s="1"/>
  <c r="AI248" i="1" s="1"/>
  <c r="AI283" i="1" s="1"/>
  <c r="AI318" i="1" s="1"/>
  <c r="AI39" i="1"/>
  <c r="AI74" i="1" s="1"/>
  <c r="AI109" i="1" s="1"/>
  <c r="AI144" i="1" s="1"/>
  <c r="AI179" i="1" s="1"/>
  <c r="AI214" i="1" s="1"/>
  <c r="AI249" i="1" s="1"/>
  <c r="AI284" i="1" s="1"/>
  <c r="AI319" i="1" s="1"/>
  <c r="AI40" i="1"/>
  <c r="AI75" i="1" s="1"/>
  <c r="AI110" i="1" s="1"/>
  <c r="AI145" i="1" s="1"/>
  <c r="AI180" i="1" s="1"/>
  <c r="AI215" i="1" s="1"/>
  <c r="AI250" i="1" s="1"/>
  <c r="AI285" i="1" s="1"/>
  <c r="AI320" i="1" s="1"/>
  <c r="AI41" i="1"/>
  <c r="AI76" i="1" s="1"/>
  <c r="AI111" i="1" s="1"/>
  <c r="AI146" i="1" s="1"/>
  <c r="AI181" i="1" s="1"/>
  <c r="AI216" i="1" s="1"/>
  <c r="AI251" i="1" s="1"/>
  <c r="AI286" i="1" s="1"/>
  <c r="AI321" i="1" s="1"/>
  <c r="AI42" i="1"/>
  <c r="AI77" i="1" s="1"/>
  <c r="AI112" i="1" s="1"/>
  <c r="AI147" i="1" s="1"/>
  <c r="AI182" i="1" s="1"/>
  <c r="AI217" i="1" s="1"/>
  <c r="AI252" i="1" s="1"/>
  <c r="AI287" i="1" s="1"/>
  <c r="AI322" i="1" s="1"/>
  <c r="AI43" i="1"/>
  <c r="AI78" i="1" s="1"/>
  <c r="AI113" i="1" s="1"/>
  <c r="AI148" i="1" s="1"/>
  <c r="AI183" i="1" s="1"/>
  <c r="AI218" i="1" s="1"/>
  <c r="AI253" i="1" s="1"/>
  <c r="AI288" i="1" s="1"/>
  <c r="AI323" i="1" s="1"/>
  <c r="AI44" i="1"/>
  <c r="AI79" i="1" s="1"/>
  <c r="AI114" i="1" s="1"/>
  <c r="AI149" i="1" s="1"/>
  <c r="AI184" i="1" s="1"/>
  <c r="AI219" i="1" s="1"/>
  <c r="AI254" i="1" s="1"/>
  <c r="AI289" i="1" s="1"/>
  <c r="AI324" i="1" s="1"/>
  <c r="AI45" i="1"/>
  <c r="AI80" i="1" s="1"/>
  <c r="AI46" i="1"/>
  <c r="AI81" i="1" s="1"/>
  <c r="AI116" i="1" s="1"/>
  <c r="AI151" i="1" s="1"/>
  <c r="AI186" i="1" s="1"/>
  <c r="AI221" i="1" s="1"/>
  <c r="AI256" i="1" s="1"/>
  <c r="AI291" i="1" s="1"/>
  <c r="AI326" i="1" s="1"/>
  <c r="AI47" i="1"/>
  <c r="AI82" i="1" s="1"/>
  <c r="AI117" i="1" s="1"/>
  <c r="AI152" i="1" s="1"/>
  <c r="AI187" i="1" s="1"/>
  <c r="AI222" i="1" s="1"/>
  <c r="AI257" i="1" s="1"/>
  <c r="AI292" i="1" s="1"/>
  <c r="AI327" i="1" s="1"/>
  <c r="AI48" i="1"/>
  <c r="AI83" i="1" s="1"/>
  <c r="AI118" i="1" s="1"/>
  <c r="AI153" i="1" s="1"/>
  <c r="AI188" i="1" s="1"/>
  <c r="AI223" i="1" s="1"/>
  <c r="AI258" i="1" s="1"/>
  <c r="AI293" i="1" s="1"/>
  <c r="AI328" i="1" s="1"/>
  <c r="AI49" i="1"/>
  <c r="AI84" i="1" s="1"/>
  <c r="AI50" i="1"/>
  <c r="AI85" i="1" s="1"/>
  <c r="AI120" i="1" s="1"/>
  <c r="AI155" i="1" s="1"/>
  <c r="AI190" i="1" s="1"/>
  <c r="AI225" i="1" s="1"/>
  <c r="AI260" i="1" s="1"/>
  <c r="AI295" i="1" s="1"/>
  <c r="AI330" i="1" s="1"/>
  <c r="AI51" i="1"/>
  <c r="AI86" i="1" s="1"/>
  <c r="AI121" i="1" s="1"/>
  <c r="AI156" i="1" s="1"/>
  <c r="AI191" i="1" s="1"/>
  <c r="AI226" i="1" s="1"/>
  <c r="AI261" i="1" s="1"/>
  <c r="AI296" i="1" s="1"/>
  <c r="AI331" i="1" s="1"/>
  <c r="AI52" i="1"/>
  <c r="AI87" i="1" s="1"/>
  <c r="AI122" i="1" s="1"/>
  <c r="AI157" i="1" s="1"/>
  <c r="AI192" i="1" s="1"/>
  <c r="AI227" i="1" s="1"/>
  <c r="AI262" i="1" s="1"/>
  <c r="AI297" i="1" s="1"/>
  <c r="AI332" i="1" s="1"/>
  <c r="AI53" i="1"/>
  <c r="AI88" i="1" s="1"/>
  <c r="AI123" i="1" s="1"/>
  <c r="AI158" i="1" s="1"/>
  <c r="AI193" i="1" s="1"/>
  <c r="AI228" i="1" s="1"/>
  <c r="AI263" i="1" s="1"/>
  <c r="AI298" i="1" s="1"/>
  <c r="AI333" i="1" s="1"/>
  <c r="AI54" i="1"/>
  <c r="AI89" i="1" s="1"/>
  <c r="AI124" i="1" s="1"/>
  <c r="AI159" i="1" s="1"/>
  <c r="AI194" i="1" s="1"/>
  <c r="AI229" i="1" s="1"/>
  <c r="AI264" i="1" s="1"/>
  <c r="AI299" i="1" s="1"/>
  <c r="AI334" i="1" s="1"/>
  <c r="AI55" i="1"/>
  <c r="AI90" i="1" s="1"/>
  <c r="AI125" i="1" s="1"/>
  <c r="AI160" i="1" s="1"/>
  <c r="AI195" i="1" s="1"/>
  <c r="AI230" i="1" s="1"/>
  <c r="AI265" i="1" s="1"/>
  <c r="AI300" i="1" s="1"/>
  <c r="AI335" i="1" s="1"/>
  <c r="AI56" i="1"/>
  <c r="AI91" i="1" s="1"/>
  <c r="AI126" i="1" s="1"/>
  <c r="AI161" i="1" s="1"/>
  <c r="AI196" i="1" s="1"/>
  <c r="AI231" i="1" s="1"/>
  <c r="AI266" i="1" s="1"/>
  <c r="AI301" i="1" s="1"/>
  <c r="AI336" i="1" s="1"/>
  <c r="AI57" i="1"/>
  <c r="AI92" i="1" s="1"/>
  <c r="AI127" i="1" s="1"/>
  <c r="AI162" i="1" s="1"/>
  <c r="AI197" i="1" s="1"/>
  <c r="AI232" i="1" s="1"/>
  <c r="AI267" i="1" s="1"/>
  <c r="AI302" i="1" s="1"/>
  <c r="AI337" i="1" s="1"/>
  <c r="AI58" i="1"/>
  <c r="AI93" i="1" s="1"/>
  <c r="AI128" i="1" s="1"/>
  <c r="AI163" i="1" s="1"/>
  <c r="AI198" i="1" s="1"/>
  <c r="AI233" i="1" s="1"/>
  <c r="AI268" i="1" s="1"/>
  <c r="AI303" i="1" s="1"/>
  <c r="AI338" i="1" s="1"/>
  <c r="AI59" i="1"/>
  <c r="AI94" i="1" s="1"/>
  <c r="AI129" i="1" s="1"/>
  <c r="AI164" i="1" s="1"/>
  <c r="AI199" i="1" s="1"/>
  <c r="AI234" i="1" s="1"/>
  <c r="AI269" i="1" s="1"/>
  <c r="AI304" i="1" s="1"/>
  <c r="AI339" i="1" s="1"/>
  <c r="AI60" i="1"/>
  <c r="AI95" i="1" s="1"/>
  <c r="AI130" i="1" s="1"/>
  <c r="AI165" i="1" s="1"/>
  <c r="AI200" i="1" s="1"/>
  <c r="AI235" i="1" s="1"/>
  <c r="AI270" i="1" s="1"/>
  <c r="AI305" i="1" s="1"/>
  <c r="AI340" i="1" s="1"/>
  <c r="AI61" i="1"/>
  <c r="AI96" i="1" s="1"/>
  <c r="AI131" i="1" s="1"/>
  <c r="AI166" i="1" s="1"/>
  <c r="AI201" i="1" s="1"/>
  <c r="AI236" i="1" s="1"/>
  <c r="AI271" i="1" s="1"/>
  <c r="AI306" i="1" s="1"/>
  <c r="AI341" i="1" s="1"/>
  <c r="AI62" i="1"/>
  <c r="AI97" i="1" s="1"/>
  <c r="AI132" i="1" s="1"/>
  <c r="AI167" i="1" s="1"/>
  <c r="AI202" i="1" s="1"/>
  <c r="AI237" i="1" s="1"/>
  <c r="AI272" i="1" s="1"/>
  <c r="AI307" i="1" s="1"/>
  <c r="AI342" i="1" s="1"/>
  <c r="AI63" i="1"/>
  <c r="AI98" i="1" s="1"/>
  <c r="AI133" i="1" s="1"/>
  <c r="AI168" i="1" s="1"/>
  <c r="AI203" i="1" s="1"/>
  <c r="AI238" i="1" s="1"/>
  <c r="AI273" i="1" s="1"/>
  <c r="AI308" i="1" s="1"/>
  <c r="AI343" i="1" s="1"/>
  <c r="AI64" i="1"/>
  <c r="AI99" i="1" s="1"/>
  <c r="AI134" i="1" s="1"/>
  <c r="AI169" i="1" s="1"/>
  <c r="AI204" i="1" s="1"/>
  <c r="AI239" i="1" s="1"/>
  <c r="AI274" i="1" s="1"/>
  <c r="AI309" i="1" s="1"/>
  <c r="AI344" i="1" s="1"/>
  <c r="AI65" i="1"/>
  <c r="AI100" i="1" s="1"/>
  <c r="AI135" i="1" s="1"/>
  <c r="AI170" i="1" s="1"/>
  <c r="AI205" i="1" s="1"/>
  <c r="AI240" i="1" s="1"/>
  <c r="AI275" i="1" s="1"/>
  <c r="AI310" i="1" s="1"/>
  <c r="AI345" i="1" s="1"/>
  <c r="AI66" i="1"/>
  <c r="AI101" i="1" s="1"/>
  <c r="AI136" i="1" s="1"/>
  <c r="AI171" i="1" s="1"/>
  <c r="AI206" i="1" s="1"/>
  <c r="AI241" i="1" s="1"/>
  <c r="AI276" i="1" s="1"/>
  <c r="AI311" i="1" s="1"/>
  <c r="AI346" i="1" s="1"/>
  <c r="AI67" i="1"/>
  <c r="AI102" i="1" s="1"/>
  <c r="AI137" i="1" s="1"/>
  <c r="AI172" i="1" s="1"/>
  <c r="AI207" i="1" s="1"/>
  <c r="AI242" i="1" s="1"/>
  <c r="AI277" i="1" s="1"/>
  <c r="AI312" i="1" s="1"/>
  <c r="AI347" i="1" s="1"/>
  <c r="AI68" i="1"/>
  <c r="AI103" i="1" s="1"/>
  <c r="AI138" i="1" s="1"/>
  <c r="AI173" i="1" s="1"/>
  <c r="AI208" i="1" s="1"/>
  <c r="AI243" i="1" s="1"/>
  <c r="AI278" i="1" s="1"/>
  <c r="AI313" i="1" s="1"/>
  <c r="AI348" i="1" s="1"/>
  <c r="AI69" i="1"/>
  <c r="AI104" i="1" s="1"/>
  <c r="AI139" i="1" s="1"/>
  <c r="AI174" i="1" s="1"/>
  <c r="AI209" i="1" s="1"/>
  <c r="AI244" i="1" s="1"/>
  <c r="AI279" i="1" s="1"/>
  <c r="AI314" i="1" s="1"/>
  <c r="AI349" i="1" s="1"/>
  <c r="AI70" i="1"/>
  <c r="AI105" i="1" s="1"/>
  <c r="AI140" i="1" s="1"/>
  <c r="AI175" i="1" s="1"/>
  <c r="AI210" i="1" s="1"/>
  <c r="AI245" i="1" s="1"/>
  <c r="AI280" i="1" s="1"/>
  <c r="AI315" i="1" s="1"/>
  <c r="AI350" i="1" s="1"/>
  <c r="AI71" i="1"/>
  <c r="AI106" i="1" s="1"/>
  <c r="AI141" i="1" s="1"/>
  <c r="AI176" i="1" s="1"/>
  <c r="AI211" i="1" s="1"/>
  <c r="AI246" i="1" s="1"/>
  <c r="AI281" i="1" s="1"/>
  <c r="AI316" i="1" s="1"/>
  <c r="AI351" i="1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2" i="2"/>
  <c r="F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" i="2"/>
  <c r="F36" i="2"/>
  <c r="AK130" i="1" l="1"/>
  <c r="AK122" i="1"/>
  <c r="AK117" i="1"/>
  <c r="AI119" i="1"/>
  <c r="AI115" i="1"/>
  <c r="AI107" i="1"/>
  <c r="AK152" i="1" l="1"/>
  <c r="AK157" i="1"/>
  <c r="AK165" i="1"/>
  <c r="AI142" i="1"/>
  <c r="AI154" i="1"/>
  <c r="AI150" i="1"/>
  <c r="AK192" i="1" l="1"/>
  <c r="AK200" i="1"/>
  <c r="AK187" i="1"/>
  <c r="AI185" i="1"/>
  <c r="AI189" i="1"/>
  <c r="AI177" i="1"/>
  <c r="AK235" i="1" l="1"/>
  <c r="AK222" i="1"/>
  <c r="AK227" i="1"/>
  <c r="AI212" i="1"/>
  <c r="AI224" i="1"/>
  <c r="AI220" i="1"/>
  <c r="AK257" i="1" l="1"/>
  <c r="AK262" i="1"/>
  <c r="AK270" i="1"/>
  <c r="AI259" i="1"/>
  <c r="AI255" i="1"/>
  <c r="AI247" i="1"/>
  <c r="AK305" i="1" l="1"/>
  <c r="AK340" i="1" s="1"/>
  <c r="AK297" i="1"/>
  <c r="AK332" i="1" s="1"/>
  <c r="AK292" i="1"/>
  <c r="AK327" i="1" s="1"/>
  <c r="AI290" i="1"/>
  <c r="AI325" i="1" s="1"/>
  <c r="AI294" i="1"/>
  <c r="AI329" i="1" s="1"/>
  <c r="AI282" i="1"/>
  <c r="AI317" i="1" s="1"/>
</calcChain>
</file>

<file path=xl/sharedStrings.xml><?xml version="1.0" encoding="utf-8"?>
<sst xmlns="http://schemas.openxmlformats.org/spreadsheetml/2006/main" count="951" uniqueCount="114">
  <si>
    <t>A &amp; N ISLANDS</t>
  </si>
  <si>
    <t>TOTAL</t>
  </si>
  <si>
    <t>ANDHRA PRADESH</t>
  </si>
  <si>
    <t>ARUNACHAL PRADESH</t>
  </si>
  <si>
    <t>ASSAM</t>
  </si>
  <si>
    <t>BIHAR</t>
  </si>
  <si>
    <t>CHANDIGARH</t>
  </si>
  <si>
    <t>CHHATTISGARH</t>
  </si>
  <si>
    <t>D &amp; N HAVELI</t>
  </si>
  <si>
    <t>DAMAN &amp; DIU</t>
  </si>
  <si>
    <t>DELHI UT</t>
  </si>
  <si>
    <t>DELHI UT TOTAL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</si>
  <si>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</si>
  <si>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</si>
  <si>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</si>
  <si>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</si>
  <si>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</si>
  <si>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</si>
  <si>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</si>
  <si>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</si>
  <si>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</si>
  <si>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</si>
  <si>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</si>
  <si>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</si>
  <si>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</si>
  <si>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</si>
  <si>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</si>
  <si>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</si>
  <si>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</si>
  <si>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</si>
  <si>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</si>
  <si>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</si>
  <si>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</si>
  <si>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</si>
  <si>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</si>
  <si>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</si>
  <si>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</si>
  <si>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STATE/UT</t>
  </si>
  <si>
    <t>DISTRICT</t>
  </si>
  <si>
    <t>YEAR</t>
  </si>
  <si>
    <t>MURDER</t>
  </si>
  <si>
    <t>ATTEMPT TO MURDER</t>
  </si>
  <si>
    <t>CULPABLE HOMICIDE NOT AMOUNTING TO MURDER</t>
  </si>
  <si>
    <t>RAPE</t>
  </si>
  <si>
    <t>CUSTODIAL RAPE</t>
  </si>
  <si>
    <t>OTHER RAPE</t>
  </si>
  <si>
    <t>KIDNAPPING &amp; ABDUCTION</t>
  </si>
  <si>
    <t>KIDNAPPING AND ABDUCTION OF WOMEN AND GIRLS</t>
  </si>
  <si>
    <t>KIDNAPPING AND ABDUCTION OF OTHERS</t>
  </si>
  <si>
    <t>DACOITY</t>
  </si>
  <si>
    <t>PREPARATION AND ASSEMBLY FOR DACOITY</t>
  </si>
  <si>
    <t>ROBBERY</t>
  </si>
  <si>
    <t>BURGLARY</t>
  </si>
  <si>
    <t>THEFT</t>
  </si>
  <si>
    <t>AUTO THEFT</t>
  </si>
  <si>
    <t>OTHER THEFT</t>
  </si>
  <si>
    <t>RIOTS</t>
  </si>
  <si>
    <t>CRIMINAL BREACH OF TRUST</t>
  </si>
  <si>
    <t>CHEATING</t>
  </si>
  <si>
    <t>COUNTERFIETING</t>
  </si>
  <si>
    <t>ARSON</t>
  </si>
  <si>
    <t>HURT/GREVIOUS HURT</t>
  </si>
  <si>
    <t>DOWRY DEATHS</t>
  </si>
  <si>
    <t>ASSAULT ON WOMEN WITH INTENT TO OUTRAGE HER MODESTY</t>
  </si>
  <si>
    <t>INSULT TO MODESTY OF WOMEN</t>
  </si>
  <si>
    <t>CRUELTY BY HUSBAND OR HIS RELATIVES</t>
  </si>
  <si>
    <t>IMPORTATION OF GIRLS FROM FOREIGN COUNTRIES</t>
  </si>
  <si>
    <t>CAUSING DEATH BY NEGLIGENCE</t>
  </si>
  <si>
    <t>OTHER IPC CRIMES</t>
  </si>
  <si>
    <t>TOTAL IPC CRIMES</t>
  </si>
  <si>
    <t>81.18 </t>
  </si>
  <si>
    <t>61.11 </t>
  </si>
  <si>
    <t>54.74 </t>
  </si>
  <si>
    <t>64.28 </t>
  </si>
  <si>
    <t>47.53 </t>
  </si>
  <si>
    <t>81.76 </t>
  </si>
  <si>
    <t>65.18 </t>
  </si>
  <si>
    <t>60.03 </t>
  </si>
  <si>
    <t>81.09 </t>
  </si>
  <si>
    <t>81.82 </t>
  </si>
  <si>
    <t>82.32 </t>
  </si>
  <si>
    <t>69.97 </t>
  </si>
  <si>
    <t>68.59 </t>
  </si>
  <si>
    <t>77.13 </t>
  </si>
  <si>
    <t>54.46 </t>
  </si>
  <si>
    <t>54.13 </t>
  </si>
  <si>
    <t>67.04 </t>
  </si>
  <si>
    <t>90.92 </t>
  </si>
  <si>
    <t>87.52 </t>
  </si>
  <si>
    <t>64.11 </t>
  </si>
  <si>
    <t>77.27 </t>
  </si>
  <si>
    <t>68.87 </t>
  </si>
  <si>
    <t>63.31 </t>
  </si>
  <si>
    <t>88.49 </t>
  </si>
  <si>
    <t>67.11 </t>
  </si>
  <si>
    <t>63.61 </t>
  </si>
  <si>
    <t>81.49 </t>
  </si>
  <si>
    <t>69.95 </t>
  </si>
  <si>
    <t>61.03 </t>
  </si>
  <si>
    <t>69.68 </t>
  </si>
  <si>
    <t>73.47 </t>
  </si>
  <si>
    <t>73.66 </t>
  </si>
  <si>
    <t>57.36 </t>
  </si>
  <si>
    <t>72.28 </t>
  </si>
  <si>
    <t>69.22 </t>
  </si>
  <si>
    <t>A&amp;N ISLANDS</t>
  </si>
  <si>
    <t>year 2011</t>
  </si>
  <si>
    <t>year 2001</t>
  </si>
  <si>
    <t>Population</t>
  </si>
  <si>
    <t>Literacy rate</t>
  </si>
  <si>
    <t>Sex ratio</t>
  </si>
  <si>
    <t>Area of States</t>
  </si>
  <si>
    <t>TOTAL CRIME BOTH</t>
  </si>
  <si>
    <t>crime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</si>
</sst>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2" fontId="0" fillId="0" borderId="0" xfId="0" applyNumberFormat="1"/>
    <xf numFmtId="9" fontId="0" fillId="0" borderId="0" xfId="1" applyFont="1"/>
    <xf numFmtId="0" fontId="0" fillId="0" borderId="0" xfId="0" applyNumberFormat="1"/>
    <xf numFmtId="0" fontId="0" fillId="0" borderId="0" xfId="1" applyNumberFormat="1" applyFont="1"/>
    <xf numFmtId="164" fontId="0" fillId="0" borderId="0" xfId="1" applyNumberFormat="1" applyFont="1" applyAlignment="1">
      <alignment vertical="center"/>
    </xf>
    <xf numFmtId="164" fontId="0" fillId="2" borderId="2" xfId="1" applyNumberFormat="1" applyFont="1" applyFill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2" fontId="0" fillId="2" borderId="2" xfId="1" applyNumberFormat="1" applyFont="1" applyFill="1" applyBorder="1" applyAlignment="1">
      <alignment horizontal="center" vertical="center"/>
    </xf>
    <xf numFmtId="2" fontId="0" fillId="0" borderId="2" xfId="1" applyNumberFormat="1" applyFont="1" applyBorder="1" applyAlignment="1">
      <alignment horizontal="center" vertical="center"/>
    </xf>
    <xf numFmtId="2" fontId="0" fillId="0" borderId="0" xfId="1" applyNumberFormat="1" applyFont="1"/>
    <xf numFmtId="0" fontId="0" fillId="2" borderId="2" xfId="0" applyFont="1" applyFill="1" applyBorder="1"/>
    <xf numFmtId="1" fontId="0" fillId="0" borderId="2" xfId="0" applyNumberFormat="1" applyBorder="1"/>
    <xf numFmtId="1" fontId="0" fillId="2" borderId="2" xfId="0" applyNumberFormat="1" applyFill="1" applyBorder="1"/>
    <xf numFmtId="1" fontId="0" fillId="0" borderId="2" xfId="0" applyNumberFormat="1" applyFont="1" applyBorder="1"/>
  </cellXfs>
  <cellStyles count="2">
    <cellStyle name="Normal" xfId="0" builtinId="0"/>
    <cellStyle name="Percent" xfId="1" builtinId="5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links record"/>
      <sheetName val="Sheet2"/>
    </sheetNames>
    <sheetDataSet>
      <sheetData sheetId="0"/>
      <sheetData sheetId="1"/>
      <sheetData sheetId="2"/>
      <sheetData sheetId="3">
        <row r="9">
          <cell r="BB9">
            <v>846</v>
          </cell>
          <cell r="BC9">
            <v>876</v>
          </cell>
          <cell r="BE9">
            <v>3.3333333333333335</v>
          </cell>
        </row>
        <row r="10">
          <cell r="BB10">
            <v>978</v>
          </cell>
          <cell r="BC10">
            <v>993</v>
          </cell>
          <cell r="BE10">
            <v>1.6666666666666667</v>
          </cell>
        </row>
        <row r="11">
          <cell r="BB11">
            <v>901</v>
          </cell>
          <cell r="BC11">
            <v>938</v>
          </cell>
          <cell r="BE11">
            <v>4.1111111111111107</v>
          </cell>
        </row>
        <row r="12">
          <cell r="BB12">
            <v>932</v>
          </cell>
          <cell r="BC12">
            <v>958</v>
          </cell>
          <cell r="BE12">
            <v>2.8888888888888888</v>
          </cell>
        </row>
        <row r="13">
          <cell r="BB13">
            <v>921</v>
          </cell>
          <cell r="BC13">
            <v>918</v>
          </cell>
          <cell r="BE13">
            <v>-0.33333333333333331</v>
          </cell>
        </row>
        <row r="14">
          <cell r="BB14">
            <v>773</v>
          </cell>
          <cell r="BC14">
            <v>818</v>
          </cell>
          <cell r="BE14">
            <v>5</v>
          </cell>
        </row>
        <row r="15">
          <cell r="BB15">
            <v>990</v>
          </cell>
          <cell r="BC15">
            <v>991</v>
          </cell>
          <cell r="BE15">
            <v>0.1111111111111111</v>
          </cell>
        </row>
        <row r="16">
          <cell r="BB16">
            <v>811</v>
          </cell>
          <cell r="BC16">
            <v>774</v>
          </cell>
          <cell r="BE16">
            <v>-4.1111111111111107</v>
          </cell>
        </row>
        <row r="17">
          <cell r="BB17">
            <v>709</v>
          </cell>
          <cell r="BC17">
            <v>618</v>
          </cell>
          <cell r="BE17">
            <v>-10.111111111111111</v>
          </cell>
        </row>
        <row r="18">
          <cell r="BB18">
            <v>821</v>
          </cell>
          <cell r="BC18">
            <v>868</v>
          </cell>
          <cell r="BE18">
            <v>5.2222222222222223</v>
          </cell>
        </row>
        <row r="19">
          <cell r="BB19">
            <v>960</v>
          </cell>
          <cell r="BC19">
            <v>973</v>
          </cell>
          <cell r="BE19">
            <v>1.4444444444444444</v>
          </cell>
        </row>
        <row r="20">
          <cell r="BB20">
            <v>921</v>
          </cell>
          <cell r="BC20">
            <v>919</v>
          </cell>
          <cell r="BE20">
            <v>-0.22222222222222221</v>
          </cell>
        </row>
        <row r="21">
          <cell r="BB21">
            <v>861</v>
          </cell>
          <cell r="BC21">
            <v>879</v>
          </cell>
          <cell r="BE21">
            <v>2</v>
          </cell>
        </row>
        <row r="22">
          <cell r="BB22">
            <v>970</v>
          </cell>
          <cell r="BC22">
            <v>972</v>
          </cell>
          <cell r="BE22">
            <v>0.22222222222222221</v>
          </cell>
        </row>
        <row r="23">
          <cell r="BB23">
            <v>900</v>
          </cell>
          <cell r="BC23">
            <v>889</v>
          </cell>
          <cell r="BE23">
            <v>-1.2222222222222223</v>
          </cell>
        </row>
        <row r="24">
          <cell r="BB24">
            <v>941</v>
          </cell>
          <cell r="BC24">
            <v>948</v>
          </cell>
          <cell r="BE24">
            <v>0.77777777777777779</v>
          </cell>
        </row>
        <row r="25">
          <cell r="BB25">
            <v>964</v>
          </cell>
          <cell r="BC25">
            <v>973</v>
          </cell>
          <cell r="BE25">
            <v>1</v>
          </cell>
        </row>
        <row r="26">
          <cell r="BB26">
            <v>1058</v>
          </cell>
          <cell r="BC26">
            <v>1084</v>
          </cell>
          <cell r="BE26">
            <v>2.8888888888888888</v>
          </cell>
        </row>
        <row r="27">
          <cell r="BB27">
            <v>947</v>
          </cell>
          <cell r="BC27">
            <v>946</v>
          </cell>
          <cell r="BE27">
            <v>-0.1111111111111111</v>
          </cell>
        </row>
        <row r="28">
          <cell r="BB28">
            <v>920</v>
          </cell>
          <cell r="BC28">
            <v>931</v>
          </cell>
          <cell r="BE28">
            <v>1.2222222222222223</v>
          </cell>
        </row>
        <row r="29">
          <cell r="BB29">
            <v>922</v>
          </cell>
          <cell r="BC29">
            <v>929</v>
          </cell>
          <cell r="BE29">
            <v>0.77777777777777779</v>
          </cell>
        </row>
        <row r="30">
          <cell r="BB30">
            <v>978</v>
          </cell>
          <cell r="BC30">
            <v>992</v>
          </cell>
          <cell r="BE30">
            <v>1.5555555555555556</v>
          </cell>
        </row>
        <row r="31">
          <cell r="BB31">
            <v>975</v>
          </cell>
          <cell r="BC31">
            <v>989</v>
          </cell>
          <cell r="BE31">
            <v>1.5555555555555556</v>
          </cell>
        </row>
        <row r="32">
          <cell r="BB32">
            <v>938</v>
          </cell>
          <cell r="BC32">
            <v>976</v>
          </cell>
          <cell r="BE32">
            <v>4.2222222222222223</v>
          </cell>
        </row>
        <row r="33">
          <cell r="BB33">
            <v>909</v>
          </cell>
          <cell r="BC33">
            <v>931</v>
          </cell>
          <cell r="BE33">
            <v>2.4444444444444446</v>
          </cell>
        </row>
        <row r="34">
          <cell r="BB34">
            <v>972</v>
          </cell>
          <cell r="BC34">
            <v>979</v>
          </cell>
          <cell r="BE34">
            <v>0.77777777777777779</v>
          </cell>
        </row>
        <row r="35">
          <cell r="BB35">
            <v>1001</v>
          </cell>
          <cell r="BC35">
            <v>1037</v>
          </cell>
          <cell r="BE35">
            <v>4</v>
          </cell>
        </row>
        <row r="36">
          <cell r="BB36">
            <v>874</v>
          </cell>
          <cell r="BC36">
            <v>895</v>
          </cell>
          <cell r="BE36">
            <v>2.3333333333333335</v>
          </cell>
        </row>
        <row r="37">
          <cell r="BB37">
            <v>922</v>
          </cell>
          <cell r="BC37">
            <v>928</v>
          </cell>
          <cell r="BE37">
            <v>0.66666666666666663</v>
          </cell>
        </row>
        <row r="38">
          <cell r="BB38">
            <v>875</v>
          </cell>
          <cell r="BC38">
            <v>890</v>
          </cell>
          <cell r="BE38">
            <v>1.6666666666666667</v>
          </cell>
        </row>
        <row r="39">
          <cell r="BB39">
            <v>986</v>
          </cell>
          <cell r="BC39">
            <v>996</v>
          </cell>
          <cell r="BE39">
            <v>1.1111111111111112</v>
          </cell>
        </row>
        <row r="40">
          <cell r="BB40">
            <v>950</v>
          </cell>
          <cell r="BC40">
            <v>960</v>
          </cell>
          <cell r="BE40">
            <v>1.1111111111111112</v>
          </cell>
        </row>
        <row r="41">
          <cell r="BB41">
            <v>898</v>
          </cell>
          <cell r="BC41">
            <v>912</v>
          </cell>
          <cell r="BE41">
            <v>1.5555555555555556</v>
          </cell>
        </row>
        <row r="42">
          <cell r="BB42">
            <v>964</v>
          </cell>
          <cell r="BC42">
            <v>963</v>
          </cell>
          <cell r="BE42">
            <v>-0.1111111111111111</v>
          </cell>
        </row>
        <row r="43">
          <cell r="BB43">
            <v>934</v>
          </cell>
          <cell r="BC43">
            <v>950</v>
          </cell>
          <cell r="BE43">
            <v>1.7777777777777777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42FB9E-5322-4BDD-B7C1-B5A89868DBC0}" name="Table1" displayName="Table1" ref="A1:AM421" totalsRowShown="0">
  <autoFilter ref="A1:AM421" xr:uid="{E542FB9E-5322-4BDD-B7C1-B5A89868DBC0}">
    <filterColumn colId="2">
      <filters>
        <filter val="2011"/>
        <filter val="2012"/>
      </filters>
    </filterColumn>
  </autoFilter>
  <tableColumns count="39">
    <tableColumn id="1" xr3:uid="{5853A730-5390-4556-878C-D83A9D816CC4}" name="STATE/UT" dataDxfId="38"/>
    <tableColumn id="2" xr3:uid="{4631DA3D-445C-4FE5-BFBE-3E30259A4CED}" name="DISTRICT" dataDxfId="37"/>
    <tableColumn id="3" xr3:uid="{B64A790F-AF3F-4E7C-87BE-F467A19DF27D}" name="YEAR" dataDxfId="36"/>
    <tableColumn id="4" xr3:uid="{A7C6A63C-6689-415B-B0EB-66BEF448F2F9}" name="MURDER" dataDxfId="35"/>
    <tableColumn id="5" xr3:uid="{1C77F20B-65B1-4B8E-B36A-28C4A6D1E2EB}" name="ATTEMPT TO MURDER" dataDxfId="34"/>
    <tableColumn id="6" xr3:uid="{A2D0BEA0-71B2-4354-8B48-9C963A78E9F4}" name="CULPABLE HOMICIDE NOT AMOUNTING TO MURDER" dataDxfId="33"/>
    <tableColumn id="7" xr3:uid="{BF7A0D5B-4690-4493-A43D-3B043B86C765}" name="RAPE" dataDxfId="32"/>
    <tableColumn id="8" xr3:uid="{D285835E-D99E-44B7-9CA5-B3347D9F25E5}" name="CUSTODIAL RAPE" dataDxfId="31"/>
    <tableColumn id="9" xr3:uid="{38391930-8DFF-4115-BED8-6405848AFD08}" name="OTHER RAPE" dataDxfId="30"/>
    <tableColumn id="10" xr3:uid="{C0B60FCF-751E-4C1C-8953-CBA76C56F274}" name="KIDNAPPING &amp; ABDUCTION" dataDxfId="29"/>
    <tableColumn id="11" xr3:uid="{27149646-EE02-4CF8-A449-19FA05784876}" name="KIDNAPPING AND ABDUCTION OF WOMEN AND GIRLS" dataDxfId="28"/>
    <tableColumn id="12" xr3:uid="{6F2520DB-B646-4BBA-9A6E-071227D3537D}" name="KIDNAPPING AND ABDUCTION OF OTHERS" dataDxfId="27"/>
    <tableColumn id="13" xr3:uid="{882C21C5-DDF1-4F0C-B0C7-4824674567A4}" name="DACOITY" dataDxfId="26"/>
    <tableColumn id="14" xr3:uid="{7B7E4B2B-CFDF-4E12-B7BC-4B2BC5D19E13}" name="PREPARATION AND ASSEMBLY FOR DACOITY" dataDxfId="25"/>
    <tableColumn id="15" xr3:uid="{A2956822-0C37-48D9-80E7-194C07ABBFEC}" name="ROBBERY" dataDxfId="24"/>
    <tableColumn id="16" xr3:uid="{E7F95EE5-0FE8-456F-B76C-EA4D4A07D553}" name="BURGLARY" dataDxfId="23"/>
    <tableColumn id="17" xr3:uid="{E95E06E6-EE43-43CE-9C66-0DE08B4436A5}" name="THEFT" dataDxfId="22"/>
    <tableColumn id="18" xr3:uid="{38ABFAA1-603E-405B-872B-749151360C5C}" name="AUTO THEFT" dataDxfId="21"/>
    <tableColumn id="19" xr3:uid="{B3E1306D-0CB3-477F-B563-E696EF1B906D}" name="OTHER THEFT" dataDxfId="20"/>
    <tableColumn id="20" xr3:uid="{255387C3-74F2-434C-B994-536A6C80AB76}" name="RIOTS" dataDxfId="19"/>
    <tableColumn id="21" xr3:uid="{4FB1ADD6-858A-4FC1-865E-5A257D465F93}" name="CRIMINAL BREACH OF TRUST" dataDxfId="18"/>
    <tableColumn id="22" xr3:uid="{745B8A10-1236-43A1-B228-73D309364DE1}" name="CHEATING" dataDxfId="17"/>
    <tableColumn id="23" xr3:uid="{9FECCE5F-A216-4C99-92BA-76945F1D0D78}" name="COUNTERFIETING" dataDxfId="16"/>
    <tableColumn id="24" xr3:uid="{B343132D-D0F3-4C87-A658-D95258FB503D}" name="ARSON" dataDxfId="15"/>
    <tableColumn id="25" xr3:uid="{0E76F49F-F1FA-4D1F-B149-74148CF7CF78}" name="HURT/GREVIOUS HURT" dataDxfId="14"/>
    <tableColumn id="26" xr3:uid="{786FCFEA-B510-4EBD-919A-B384808C9952}" name="DOWRY DEATHS" dataDxfId="13"/>
    <tableColumn id="27" xr3:uid="{B3FE3309-3D4F-4B59-AEA9-33D30D2C203C}" name="ASSAULT ON WOMEN WITH INTENT TO OUTRAGE HER MODESTY" dataDxfId="12"/>
    <tableColumn id="28" xr3:uid="{CC87DB0C-FE37-489E-A06A-EFBB9304859A}" name="INSULT TO MODESTY OF WOMEN" dataDxfId="11"/>
    <tableColumn id="29" xr3:uid="{3B208030-FF65-447E-A813-7D55392F5390}" name="CRUELTY BY HUSBAND OR HIS RELATIVES" dataDxfId="10"/>
    <tableColumn id="30" xr3:uid="{CFEA5964-631A-4797-BC75-65F106DF77F3}" name="IMPORTATION OF GIRLS FROM FOREIGN COUNTRIES" dataDxfId="9"/>
    <tableColumn id="31" xr3:uid="{B567081B-4F1C-4A15-8AB6-DE9B91AEE419}" name="CAUSING DEATH BY NEGLIGENCE" dataDxfId="8"/>
    <tableColumn id="32" xr3:uid="{FF955F4D-5ED3-4F6D-B093-75A3C653A5A1}" name="OTHER IPC CRIMES" dataDxfId="7"/>
    <tableColumn id="33" xr3:uid="{80E3525A-B402-4CA8-960F-70114FF50A98}" name="TOTAL IPC CRIMES" dataDxfId="6"/>
    <tableColumn id="34" xr3:uid="{DDC297DD-C56A-46D2-948B-C506DB5A31D4}" name="TOTAL CRIME BOTH" dataDxfId="5">
      <calculatedColumnFormula>AG2+AF2</calculatedColumnFormula>
    </tableColumn>
    <tableColumn id="35" xr3:uid="{D1A1FE21-CBAF-4916-ACB0-574729E1CFEB}" name="Literacy rate" dataDxfId="4" dataCellStyle="Percent"/>
    <tableColumn id="36" xr3:uid="{7C2A75B9-E4B9-4F0B-8297-F9E594476243}" name="Population" dataDxfId="3"/>
    <tableColumn id="37" xr3:uid="{18DD7313-4CF4-48F6-B250-0C0B205FABB7}" name="Sex ratio" dataDxfId="2"/>
    <tableColumn id="38" xr3:uid="{49D78CDC-EE96-49BA-95DC-37904935D3F3}" name="Area of States" dataDxfId="1"/>
    <tableColumn id="39" xr3:uid="{0F4DE01D-4152-4155-AB42-D9777F0E04DB}" name="crime rate" dataDxfId="0" dataCellStyle="Percent">
      <calculatedColumnFormula>Table1[[#This Row],[TOTAL CRIME BOTH]]/Table1[[#This Row],[Population]]*100000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8872D-B294-4201-AA55-5321DC1451F4}">
  <dimension ref="A1:AM421"/>
  <sheetViews>
    <sheetView tabSelected="1" topLeftCell="AE377" zoomScale="90" zoomScaleNormal="90" workbookViewId="0">
      <selection activeCell="AJ388" sqref="AJ388:AK388"/>
    </sheetView>
  </sheetViews>
  <sheetFormatPr defaultRowHeight="15" x14ac:dyDescent="0.25"/>
  <cols>
    <col min="1" max="1" width="11.42578125" customWidth="1"/>
    <col min="2" max="2" width="10.42578125" customWidth="1"/>
    <col min="4" max="4" width="10.5703125" customWidth="1"/>
    <col min="5" max="5" width="21.85546875" customWidth="1"/>
    <col min="6" max="6" width="48" customWidth="1"/>
    <col min="8" max="8" width="17.7109375" customWidth="1"/>
    <col min="9" max="9" width="13.85546875" customWidth="1"/>
    <col min="10" max="10" width="26.85546875" customWidth="1"/>
    <col min="11" max="11" width="49.85546875" customWidth="1"/>
    <col min="12" max="12" width="39.42578125" customWidth="1"/>
    <col min="13" max="13" width="10.85546875" customWidth="1"/>
    <col min="14" max="14" width="41.42578125" customWidth="1"/>
    <col min="15" max="15" width="11.140625" customWidth="1"/>
    <col min="16" max="16" width="12.42578125" customWidth="1"/>
    <col min="18" max="18" width="13.7109375" customWidth="1"/>
    <col min="19" max="19" width="14.42578125" customWidth="1"/>
    <col min="21" max="21" width="27.5703125" customWidth="1"/>
    <col min="22" max="22" width="11.85546875" customWidth="1"/>
    <col min="23" max="23" width="18" customWidth="1"/>
    <col min="24" max="24" width="9.42578125" customWidth="1"/>
    <col min="25" max="25" width="22.5703125" customWidth="1"/>
    <col min="26" max="26" width="17.140625" customWidth="1"/>
    <col min="27" max="27" width="58.140625" customWidth="1"/>
    <col min="28" max="28" width="31.7109375" customWidth="1"/>
    <col min="29" max="29" width="38" customWidth="1"/>
    <col min="30" max="30" width="47.5703125" customWidth="1"/>
    <col min="31" max="31" width="31.140625" customWidth="1"/>
    <col min="32" max="32" width="18.85546875" customWidth="1"/>
    <col min="33" max="33" width="18.7109375" customWidth="1"/>
    <col min="34" max="34" width="19.85546875" customWidth="1"/>
    <col min="35" max="35" width="14.140625" customWidth="1"/>
    <col min="36" max="36" width="20.5703125" customWidth="1"/>
    <col min="37" max="37" width="10.85546875" customWidth="1"/>
    <col min="38" max="38" width="15.42578125" customWidth="1"/>
    <col min="39" max="39" width="19.5703125" customWidth="1"/>
  </cols>
  <sheetData>
    <row r="1" spans="1:39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  <c r="AF1" t="s">
        <v>68</v>
      </c>
      <c r="AG1" t="s">
        <v>69</v>
      </c>
      <c r="AH1" t="s">
        <v>112</v>
      </c>
      <c r="AI1" s="9" t="s">
        <v>109</v>
      </c>
      <c r="AJ1" t="s">
        <v>108</v>
      </c>
      <c r="AK1" t="s">
        <v>110</v>
      </c>
      <c r="AL1" t="s">
        <v>111</v>
      </c>
      <c r="AM1" t="s">
        <v>113</v>
      </c>
    </row>
    <row r="2" spans="1:39" hidden="1" x14ac:dyDescent="0.25">
      <c r="A2" s="1" t="s">
        <v>0</v>
      </c>
      <c r="B2" s="2" t="s">
        <v>1</v>
      </c>
      <c r="C2" s="2">
        <v>2001</v>
      </c>
      <c r="D2" s="2">
        <v>13</v>
      </c>
      <c r="E2" s="2">
        <v>0</v>
      </c>
      <c r="F2" s="2">
        <v>0</v>
      </c>
      <c r="G2" s="2">
        <v>3</v>
      </c>
      <c r="H2" s="2">
        <v>0</v>
      </c>
      <c r="I2" s="2">
        <v>3</v>
      </c>
      <c r="J2" s="2">
        <v>2</v>
      </c>
      <c r="K2" s="2">
        <v>2</v>
      </c>
      <c r="L2" s="2">
        <v>0</v>
      </c>
      <c r="M2" s="2">
        <v>0</v>
      </c>
      <c r="N2" s="2">
        <v>0</v>
      </c>
      <c r="O2" s="2">
        <v>4</v>
      </c>
      <c r="P2" s="2">
        <v>64</v>
      </c>
      <c r="Q2" s="2">
        <v>65</v>
      </c>
      <c r="R2" s="2">
        <v>4</v>
      </c>
      <c r="S2" s="2">
        <v>61</v>
      </c>
      <c r="T2" s="2">
        <v>13</v>
      </c>
      <c r="U2" s="2">
        <v>10</v>
      </c>
      <c r="V2" s="2">
        <v>8</v>
      </c>
      <c r="W2" s="2">
        <v>2</v>
      </c>
      <c r="X2" s="2">
        <v>4</v>
      </c>
      <c r="Y2" s="2">
        <v>118</v>
      </c>
      <c r="Z2" s="2">
        <v>0</v>
      </c>
      <c r="AA2" s="2">
        <v>19</v>
      </c>
      <c r="AB2" s="2">
        <v>1</v>
      </c>
      <c r="AC2" s="2">
        <v>9</v>
      </c>
      <c r="AD2" s="2">
        <v>0</v>
      </c>
      <c r="AE2" s="2">
        <v>0</v>
      </c>
      <c r="AF2" s="2">
        <v>323</v>
      </c>
      <c r="AG2" s="2">
        <v>658</v>
      </c>
      <c r="AH2" s="2">
        <f>AG2+AF2</f>
        <v>981</v>
      </c>
      <c r="AI2" s="10" t="s">
        <v>70</v>
      </c>
      <c r="AJ2" s="2">
        <v>356265</v>
      </c>
      <c r="AK2" s="2">
        <v>846</v>
      </c>
      <c r="AL2" s="2">
        <v>8249</v>
      </c>
      <c r="AM2" s="14">
        <f>Table1[[#This Row],[TOTAL CRIME BOTH]]/Table1[[#This Row],[Population]]*100000</f>
        <v>275.35682708096499</v>
      </c>
    </row>
    <row r="3" spans="1:39" hidden="1" x14ac:dyDescent="0.25">
      <c r="A3" s="3" t="s">
        <v>2</v>
      </c>
      <c r="B3" s="4" t="s">
        <v>1</v>
      </c>
      <c r="C3" s="4">
        <v>2001</v>
      </c>
      <c r="D3" s="4">
        <v>2602</v>
      </c>
      <c r="E3" s="4">
        <v>1555</v>
      </c>
      <c r="F3" s="4">
        <v>136</v>
      </c>
      <c r="G3" s="4">
        <v>871</v>
      </c>
      <c r="H3" s="4">
        <v>0</v>
      </c>
      <c r="I3" s="4">
        <v>871</v>
      </c>
      <c r="J3" s="4">
        <v>1182</v>
      </c>
      <c r="K3" s="4">
        <v>765</v>
      </c>
      <c r="L3" s="4">
        <v>417</v>
      </c>
      <c r="M3" s="4">
        <v>214</v>
      </c>
      <c r="N3" s="4">
        <v>9</v>
      </c>
      <c r="O3" s="4">
        <v>629</v>
      </c>
      <c r="P3" s="4">
        <v>7220</v>
      </c>
      <c r="Q3" s="4">
        <v>16751</v>
      </c>
      <c r="R3" s="4">
        <v>3051</v>
      </c>
      <c r="S3" s="4">
        <v>13700</v>
      </c>
      <c r="T3" s="4">
        <v>3001</v>
      </c>
      <c r="U3" s="4">
        <v>788</v>
      </c>
      <c r="V3" s="4">
        <v>5391</v>
      </c>
      <c r="W3" s="4">
        <v>144</v>
      </c>
      <c r="X3" s="4">
        <v>872</v>
      </c>
      <c r="Y3" s="4">
        <v>34947</v>
      </c>
      <c r="Z3" s="4">
        <v>420</v>
      </c>
      <c r="AA3" s="4">
        <v>3544</v>
      </c>
      <c r="AB3" s="4">
        <v>2271</v>
      </c>
      <c r="AC3" s="4">
        <v>5791</v>
      </c>
      <c r="AD3" s="4">
        <v>7</v>
      </c>
      <c r="AE3" s="4">
        <v>7400</v>
      </c>
      <c r="AF3" s="4">
        <v>34344</v>
      </c>
      <c r="AG3" s="4">
        <v>130089</v>
      </c>
      <c r="AH3" s="2">
        <f t="shared" ref="AH3:AH66" si="0">AG3+AF3</f>
        <v>164433</v>
      </c>
      <c r="AI3" s="10" t="s">
        <v>71</v>
      </c>
      <c r="AJ3" s="2">
        <v>75727541</v>
      </c>
      <c r="AK3" s="2">
        <v>978</v>
      </c>
      <c r="AL3" s="2">
        <v>275045</v>
      </c>
      <c r="AM3" s="14">
        <f>Table1[[#This Row],[TOTAL CRIME BOTH]]/Table1[[#This Row],[Population]]*100000</f>
        <v>217.13764613061977</v>
      </c>
    </row>
    <row r="4" spans="1:39" hidden="1" x14ac:dyDescent="0.25">
      <c r="A4" s="1" t="s">
        <v>3</v>
      </c>
      <c r="B4" s="2" t="s">
        <v>1</v>
      </c>
      <c r="C4" s="2">
        <v>2001</v>
      </c>
      <c r="D4" s="2">
        <v>83</v>
      </c>
      <c r="E4" s="2">
        <v>53</v>
      </c>
      <c r="F4" s="2">
        <v>3</v>
      </c>
      <c r="G4" s="2">
        <v>33</v>
      </c>
      <c r="H4" s="2">
        <v>0</v>
      </c>
      <c r="I4" s="2">
        <v>33</v>
      </c>
      <c r="J4" s="2">
        <v>83</v>
      </c>
      <c r="K4" s="2">
        <v>55</v>
      </c>
      <c r="L4" s="2">
        <v>28</v>
      </c>
      <c r="M4" s="2">
        <v>22</v>
      </c>
      <c r="N4" s="2">
        <v>2</v>
      </c>
      <c r="O4" s="2">
        <v>84</v>
      </c>
      <c r="P4" s="2">
        <v>248</v>
      </c>
      <c r="Q4" s="2">
        <v>443</v>
      </c>
      <c r="R4" s="2">
        <v>36</v>
      </c>
      <c r="S4" s="2">
        <v>407</v>
      </c>
      <c r="T4" s="2">
        <v>24</v>
      </c>
      <c r="U4" s="2">
        <v>41</v>
      </c>
      <c r="V4" s="2">
        <v>30</v>
      </c>
      <c r="W4" s="2">
        <v>4</v>
      </c>
      <c r="X4" s="2">
        <v>13</v>
      </c>
      <c r="Y4" s="2">
        <v>466</v>
      </c>
      <c r="Z4" s="2">
        <v>0</v>
      </c>
      <c r="AA4" s="2">
        <v>78</v>
      </c>
      <c r="AB4" s="2">
        <v>3</v>
      </c>
      <c r="AC4" s="2">
        <v>11</v>
      </c>
      <c r="AD4" s="2">
        <v>0</v>
      </c>
      <c r="AE4" s="2">
        <v>0</v>
      </c>
      <c r="AF4" s="2">
        <v>618</v>
      </c>
      <c r="AG4" s="2">
        <v>2342</v>
      </c>
      <c r="AH4" s="2">
        <f t="shared" si="0"/>
        <v>2960</v>
      </c>
      <c r="AI4" s="11" t="s">
        <v>72</v>
      </c>
      <c r="AJ4" s="4">
        <v>1091117</v>
      </c>
      <c r="AK4" s="4">
        <v>901</v>
      </c>
      <c r="AL4" s="4">
        <v>83743</v>
      </c>
      <c r="AM4" s="14">
        <f>Table1[[#This Row],[TOTAL CRIME BOTH]]/Table1[[#This Row],[Population]]*100000</f>
        <v>271.28163157571549</v>
      </c>
    </row>
    <row r="5" spans="1:39" hidden="1" x14ac:dyDescent="0.25">
      <c r="A5" s="3" t="s">
        <v>4</v>
      </c>
      <c r="B5" s="4" t="s">
        <v>1</v>
      </c>
      <c r="C5" s="4">
        <v>2001</v>
      </c>
      <c r="D5" s="4">
        <v>1356</v>
      </c>
      <c r="E5" s="4">
        <v>481</v>
      </c>
      <c r="F5" s="4">
        <v>40</v>
      </c>
      <c r="G5" s="4">
        <v>817</v>
      </c>
      <c r="H5" s="4">
        <v>0</v>
      </c>
      <c r="I5" s="4">
        <v>817</v>
      </c>
      <c r="J5" s="4">
        <v>1480</v>
      </c>
      <c r="K5" s="4">
        <v>1070</v>
      </c>
      <c r="L5" s="4">
        <v>410</v>
      </c>
      <c r="M5" s="4">
        <v>532</v>
      </c>
      <c r="N5" s="4">
        <v>14</v>
      </c>
      <c r="O5" s="4">
        <v>687</v>
      </c>
      <c r="P5" s="4">
        <v>2423</v>
      </c>
      <c r="Q5" s="4">
        <v>5367</v>
      </c>
      <c r="R5" s="4">
        <v>350</v>
      </c>
      <c r="S5" s="4">
        <v>5017</v>
      </c>
      <c r="T5" s="4">
        <v>2953</v>
      </c>
      <c r="U5" s="4">
        <v>374</v>
      </c>
      <c r="V5" s="4">
        <v>575</v>
      </c>
      <c r="W5" s="4">
        <v>46</v>
      </c>
      <c r="X5" s="4">
        <v>441</v>
      </c>
      <c r="Y5" s="4">
        <v>5805</v>
      </c>
      <c r="Z5" s="4">
        <v>59</v>
      </c>
      <c r="AA5" s="4">
        <v>850</v>
      </c>
      <c r="AB5" s="4">
        <v>4</v>
      </c>
      <c r="AC5" s="4">
        <v>1248</v>
      </c>
      <c r="AD5" s="4">
        <v>0</v>
      </c>
      <c r="AE5" s="4">
        <v>2010</v>
      </c>
      <c r="AF5" s="4">
        <v>9315</v>
      </c>
      <c r="AG5" s="4">
        <v>36877</v>
      </c>
      <c r="AH5" s="2">
        <f t="shared" si="0"/>
        <v>46192</v>
      </c>
      <c r="AI5" s="10" t="s">
        <v>73</v>
      </c>
      <c r="AJ5" s="2">
        <v>26638407</v>
      </c>
      <c r="AK5" s="2">
        <v>932</v>
      </c>
      <c r="AL5" s="2">
        <v>78438</v>
      </c>
      <c r="AM5" s="14">
        <f>Table1[[#This Row],[TOTAL CRIME BOTH]]/Table1[[#This Row],[Population]]*100000</f>
        <v>173.40376246973028</v>
      </c>
    </row>
    <row r="6" spans="1:39" hidden="1" x14ac:dyDescent="0.25">
      <c r="A6" s="1" t="s">
        <v>5</v>
      </c>
      <c r="B6" s="2" t="s">
        <v>1</v>
      </c>
      <c r="C6" s="2">
        <v>2001</v>
      </c>
      <c r="D6" s="2">
        <v>3643</v>
      </c>
      <c r="E6" s="2">
        <v>3419</v>
      </c>
      <c r="F6" s="2">
        <v>250</v>
      </c>
      <c r="G6" s="2">
        <v>888</v>
      </c>
      <c r="H6" s="2">
        <v>0</v>
      </c>
      <c r="I6" s="2">
        <v>888</v>
      </c>
      <c r="J6" s="2">
        <v>2159</v>
      </c>
      <c r="K6" s="2">
        <v>518</v>
      </c>
      <c r="L6" s="2">
        <v>1641</v>
      </c>
      <c r="M6" s="2">
        <v>1291</v>
      </c>
      <c r="N6" s="2">
        <v>147</v>
      </c>
      <c r="O6" s="2">
        <v>2203</v>
      </c>
      <c r="P6" s="2">
        <v>3233</v>
      </c>
      <c r="Q6" s="2">
        <v>9701</v>
      </c>
      <c r="R6" s="2">
        <v>1050</v>
      </c>
      <c r="S6" s="2">
        <v>8651</v>
      </c>
      <c r="T6" s="2">
        <v>8606</v>
      </c>
      <c r="U6" s="2">
        <v>946</v>
      </c>
      <c r="V6" s="2">
        <v>1659</v>
      </c>
      <c r="W6" s="2">
        <v>85</v>
      </c>
      <c r="X6" s="2">
        <v>502</v>
      </c>
      <c r="Y6" s="2">
        <v>7544</v>
      </c>
      <c r="Z6" s="2">
        <v>859</v>
      </c>
      <c r="AA6" s="2">
        <v>562</v>
      </c>
      <c r="AB6" s="2">
        <v>21</v>
      </c>
      <c r="AC6" s="2">
        <v>1558</v>
      </c>
      <c r="AD6" s="2">
        <v>83</v>
      </c>
      <c r="AE6" s="2">
        <v>2406</v>
      </c>
      <c r="AF6" s="2">
        <v>36667</v>
      </c>
      <c r="AG6" s="2">
        <v>88432</v>
      </c>
      <c r="AH6" s="2">
        <f t="shared" si="0"/>
        <v>125099</v>
      </c>
      <c r="AI6" s="11" t="s">
        <v>74</v>
      </c>
      <c r="AJ6" s="4">
        <v>82878796</v>
      </c>
      <c r="AK6" s="4">
        <v>921</v>
      </c>
      <c r="AL6" s="4">
        <v>94163</v>
      </c>
      <c r="AM6" s="14">
        <f>Table1[[#This Row],[TOTAL CRIME BOTH]]/Table1[[#This Row],[Population]]*100000</f>
        <v>150.94210586746459</v>
      </c>
    </row>
    <row r="7" spans="1:39" hidden="1" x14ac:dyDescent="0.25">
      <c r="A7" s="3" t="s">
        <v>6</v>
      </c>
      <c r="B7" s="4" t="s">
        <v>1</v>
      </c>
      <c r="C7" s="4">
        <v>2001</v>
      </c>
      <c r="D7" s="4">
        <v>15</v>
      </c>
      <c r="E7" s="4">
        <v>10</v>
      </c>
      <c r="F7" s="4">
        <v>6</v>
      </c>
      <c r="G7" s="4">
        <v>18</v>
      </c>
      <c r="H7" s="4">
        <v>0</v>
      </c>
      <c r="I7" s="4">
        <v>18</v>
      </c>
      <c r="J7" s="4">
        <v>56</v>
      </c>
      <c r="K7" s="4">
        <v>50</v>
      </c>
      <c r="L7" s="4">
        <v>6</v>
      </c>
      <c r="M7" s="4">
        <v>5</v>
      </c>
      <c r="N7" s="4">
        <v>0</v>
      </c>
      <c r="O7" s="4">
        <v>22</v>
      </c>
      <c r="P7" s="4">
        <v>364</v>
      </c>
      <c r="Q7" s="4">
        <v>1529</v>
      </c>
      <c r="R7" s="4">
        <v>494</v>
      </c>
      <c r="S7" s="4">
        <v>1035</v>
      </c>
      <c r="T7" s="4">
        <v>91</v>
      </c>
      <c r="U7" s="4">
        <v>26</v>
      </c>
      <c r="V7" s="4">
        <v>155</v>
      </c>
      <c r="W7" s="4">
        <v>2</v>
      </c>
      <c r="X7" s="4">
        <v>5</v>
      </c>
      <c r="Y7" s="4">
        <v>95</v>
      </c>
      <c r="Z7" s="4">
        <v>3</v>
      </c>
      <c r="AA7" s="4">
        <v>24</v>
      </c>
      <c r="AB7" s="4">
        <v>15</v>
      </c>
      <c r="AC7" s="4">
        <v>36</v>
      </c>
      <c r="AD7" s="4">
        <v>0</v>
      </c>
      <c r="AE7" s="4">
        <v>6</v>
      </c>
      <c r="AF7" s="4">
        <v>914</v>
      </c>
      <c r="AG7" s="4">
        <v>3397</v>
      </c>
      <c r="AH7" s="2">
        <f t="shared" si="0"/>
        <v>4311</v>
      </c>
      <c r="AI7" s="10" t="s">
        <v>75</v>
      </c>
      <c r="AJ7" s="2">
        <v>900914</v>
      </c>
      <c r="AK7" s="2">
        <v>773</v>
      </c>
      <c r="AL7" s="2">
        <v>114</v>
      </c>
      <c r="AM7" s="14">
        <f>Table1[[#This Row],[TOTAL CRIME BOTH]]/Table1[[#This Row],[Population]]*100000</f>
        <v>478.51404240582343</v>
      </c>
    </row>
    <row r="8" spans="1:39" hidden="1" x14ac:dyDescent="0.25">
      <c r="A8" s="1" t="s">
        <v>7</v>
      </c>
      <c r="B8" s="2" t="s">
        <v>1</v>
      </c>
      <c r="C8" s="2">
        <v>2001</v>
      </c>
      <c r="D8" s="2">
        <v>880</v>
      </c>
      <c r="E8" s="2">
        <v>529</v>
      </c>
      <c r="F8" s="2">
        <v>45</v>
      </c>
      <c r="G8" s="2">
        <v>959</v>
      </c>
      <c r="H8" s="2">
        <v>0</v>
      </c>
      <c r="I8" s="2">
        <v>959</v>
      </c>
      <c r="J8" s="2">
        <v>207</v>
      </c>
      <c r="K8" s="2">
        <v>171</v>
      </c>
      <c r="L8" s="2">
        <v>36</v>
      </c>
      <c r="M8" s="2">
        <v>87</v>
      </c>
      <c r="N8" s="2">
        <v>19</v>
      </c>
      <c r="O8" s="2">
        <v>338</v>
      </c>
      <c r="P8" s="2">
        <v>4144</v>
      </c>
      <c r="Q8" s="2">
        <v>4812</v>
      </c>
      <c r="R8" s="2">
        <v>920</v>
      </c>
      <c r="S8" s="2">
        <v>3892</v>
      </c>
      <c r="T8" s="2">
        <v>871</v>
      </c>
      <c r="U8" s="2">
        <v>154</v>
      </c>
      <c r="V8" s="2">
        <v>402</v>
      </c>
      <c r="W8" s="2">
        <v>8</v>
      </c>
      <c r="X8" s="2">
        <v>215</v>
      </c>
      <c r="Y8" s="2">
        <v>5477</v>
      </c>
      <c r="Z8" s="2">
        <v>70</v>
      </c>
      <c r="AA8" s="2">
        <v>1763</v>
      </c>
      <c r="AB8" s="2">
        <v>161</v>
      </c>
      <c r="AC8" s="2">
        <v>840</v>
      </c>
      <c r="AD8" s="2">
        <v>0</v>
      </c>
      <c r="AE8" s="2">
        <v>689</v>
      </c>
      <c r="AF8" s="2">
        <v>15790</v>
      </c>
      <c r="AG8" s="2">
        <v>38460</v>
      </c>
      <c r="AH8" s="2">
        <f t="shared" si="0"/>
        <v>54250</v>
      </c>
      <c r="AI8" s="11" t="s">
        <v>76</v>
      </c>
      <c r="AJ8" s="4">
        <v>20795956</v>
      </c>
      <c r="AK8" s="4">
        <v>990</v>
      </c>
      <c r="AL8" s="4">
        <v>135191</v>
      </c>
      <c r="AM8" s="14">
        <f>Table1[[#This Row],[TOTAL CRIME BOTH]]/Table1[[#This Row],[Population]]*100000</f>
        <v>260.86802645668223</v>
      </c>
    </row>
    <row r="9" spans="1:39" hidden="1" x14ac:dyDescent="0.25">
      <c r="A9" s="3" t="s">
        <v>8</v>
      </c>
      <c r="B9" s="4" t="s">
        <v>1</v>
      </c>
      <c r="C9" s="4">
        <v>2001</v>
      </c>
      <c r="D9" s="4">
        <v>3</v>
      </c>
      <c r="E9" s="4">
        <v>2</v>
      </c>
      <c r="F9" s="4">
        <v>0</v>
      </c>
      <c r="G9" s="4">
        <v>6</v>
      </c>
      <c r="H9" s="4">
        <v>0</v>
      </c>
      <c r="I9" s="4">
        <v>6</v>
      </c>
      <c r="J9" s="4">
        <v>4</v>
      </c>
      <c r="K9" s="4">
        <v>2</v>
      </c>
      <c r="L9" s="4">
        <v>2</v>
      </c>
      <c r="M9" s="4">
        <v>0</v>
      </c>
      <c r="N9" s="4">
        <v>0</v>
      </c>
      <c r="O9" s="4">
        <v>2</v>
      </c>
      <c r="P9" s="4">
        <v>34</v>
      </c>
      <c r="Q9" s="4">
        <v>45</v>
      </c>
      <c r="R9" s="4">
        <v>15</v>
      </c>
      <c r="S9" s="4">
        <v>30</v>
      </c>
      <c r="T9" s="4">
        <v>4</v>
      </c>
      <c r="U9" s="4">
        <v>13</v>
      </c>
      <c r="V9" s="4">
        <v>12</v>
      </c>
      <c r="W9" s="4">
        <v>1</v>
      </c>
      <c r="X9" s="4">
        <v>1</v>
      </c>
      <c r="Y9" s="4">
        <v>29</v>
      </c>
      <c r="Z9" s="4">
        <v>0</v>
      </c>
      <c r="AA9" s="4">
        <v>7</v>
      </c>
      <c r="AB9" s="4">
        <v>0</v>
      </c>
      <c r="AC9" s="4">
        <v>4</v>
      </c>
      <c r="AD9" s="4">
        <v>0</v>
      </c>
      <c r="AE9" s="4">
        <v>0</v>
      </c>
      <c r="AF9" s="4">
        <v>183</v>
      </c>
      <c r="AG9" s="4">
        <v>350</v>
      </c>
      <c r="AH9" s="2">
        <f t="shared" si="0"/>
        <v>533</v>
      </c>
      <c r="AI9" s="10" t="s">
        <v>77</v>
      </c>
      <c r="AJ9" s="2">
        <v>220451</v>
      </c>
      <c r="AK9" s="2">
        <v>811</v>
      </c>
      <c r="AL9" s="2">
        <v>491</v>
      </c>
      <c r="AM9" s="14">
        <f>Table1[[#This Row],[TOTAL CRIME BOTH]]/Table1[[#This Row],[Population]]*100000</f>
        <v>241.77708425001475</v>
      </c>
    </row>
    <row r="10" spans="1:39" hidden="1" x14ac:dyDescent="0.25">
      <c r="A10" s="1" t="s">
        <v>9</v>
      </c>
      <c r="B10" s="2" t="s">
        <v>1</v>
      </c>
      <c r="C10" s="2">
        <v>2001</v>
      </c>
      <c r="D10" s="2">
        <v>7</v>
      </c>
      <c r="E10" s="2">
        <v>5</v>
      </c>
      <c r="F10" s="2">
        <v>0</v>
      </c>
      <c r="G10" s="2">
        <v>0</v>
      </c>
      <c r="H10" s="2">
        <v>0</v>
      </c>
      <c r="I10" s="2">
        <v>0</v>
      </c>
      <c r="J10" s="2">
        <v>5</v>
      </c>
      <c r="K10" s="2">
        <v>3</v>
      </c>
      <c r="L10" s="2">
        <v>2</v>
      </c>
      <c r="M10" s="2">
        <v>0</v>
      </c>
      <c r="N10" s="2">
        <v>0</v>
      </c>
      <c r="O10" s="2">
        <v>0</v>
      </c>
      <c r="P10" s="2">
        <v>43</v>
      </c>
      <c r="Q10" s="2">
        <v>40</v>
      </c>
      <c r="R10" s="2">
        <v>20</v>
      </c>
      <c r="S10" s="2">
        <v>20</v>
      </c>
      <c r="T10" s="2">
        <v>23</v>
      </c>
      <c r="U10" s="2">
        <v>5</v>
      </c>
      <c r="V10" s="2">
        <v>9</v>
      </c>
      <c r="W10" s="2">
        <v>1</v>
      </c>
      <c r="X10" s="2">
        <v>3</v>
      </c>
      <c r="Y10" s="2">
        <v>21</v>
      </c>
      <c r="Z10" s="2">
        <v>0</v>
      </c>
      <c r="AA10" s="2">
        <v>0</v>
      </c>
      <c r="AB10" s="2">
        <v>0</v>
      </c>
      <c r="AC10" s="2">
        <v>4</v>
      </c>
      <c r="AD10" s="2">
        <v>0</v>
      </c>
      <c r="AE10" s="2">
        <v>0</v>
      </c>
      <c r="AF10" s="2">
        <v>73</v>
      </c>
      <c r="AG10" s="2">
        <v>239</v>
      </c>
      <c r="AH10" s="2">
        <f t="shared" si="0"/>
        <v>312</v>
      </c>
      <c r="AI10" s="11" t="s">
        <v>78</v>
      </c>
      <c r="AJ10" s="4">
        <v>158059</v>
      </c>
      <c r="AK10" s="4">
        <v>709</v>
      </c>
      <c r="AL10" s="4">
        <v>112</v>
      </c>
      <c r="AM10" s="14">
        <f>Table1[[#This Row],[TOTAL CRIME BOTH]]/Table1[[#This Row],[Population]]*100000</f>
        <v>197.39464377226227</v>
      </c>
    </row>
    <row r="11" spans="1:39" hidden="1" x14ac:dyDescent="0.25">
      <c r="A11" s="3" t="s">
        <v>10</v>
      </c>
      <c r="B11" s="4" t="s">
        <v>11</v>
      </c>
      <c r="C11" s="4">
        <v>2001</v>
      </c>
      <c r="D11" s="4">
        <v>547</v>
      </c>
      <c r="E11" s="4">
        <v>510</v>
      </c>
      <c r="F11" s="4">
        <v>63</v>
      </c>
      <c r="G11" s="4">
        <v>381</v>
      </c>
      <c r="H11" s="4">
        <v>0</v>
      </c>
      <c r="I11" s="4">
        <v>381</v>
      </c>
      <c r="J11" s="4">
        <v>1627</v>
      </c>
      <c r="K11" s="4">
        <v>964</v>
      </c>
      <c r="L11" s="4">
        <v>663</v>
      </c>
      <c r="M11" s="4">
        <v>48</v>
      </c>
      <c r="N11" s="4">
        <v>74</v>
      </c>
      <c r="O11" s="4">
        <v>624</v>
      </c>
      <c r="P11" s="4">
        <v>3029</v>
      </c>
      <c r="Q11" s="4">
        <v>19276</v>
      </c>
      <c r="R11" s="4">
        <v>7894</v>
      </c>
      <c r="S11" s="4">
        <v>11382</v>
      </c>
      <c r="T11" s="4">
        <v>165</v>
      </c>
      <c r="U11" s="4">
        <v>479</v>
      </c>
      <c r="V11" s="4">
        <v>2183</v>
      </c>
      <c r="W11" s="4">
        <v>42</v>
      </c>
      <c r="X11" s="4">
        <v>50</v>
      </c>
      <c r="Y11" s="4">
        <v>2011</v>
      </c>
      <c r="Z11" s="4">
        <v>113</v>
      </c>
      <c r="AA11" s="4">
        <v>502</v>
      </c>
      <c r="AB11" s="4">
        <v>90</v>
      </c>
      <c r="AC11" s="4">
        <v>138</v>
      </c>
      <c r="AD11" s="4">
        <v>0</v>
      </c>
      <c r="AE11" s="4">
        <v>432</v>
      </c>
      <c r="AF11" s="4">
        <v>22000</v>
      </c>
      <c r="AG11" s="4">
        <v>54384</v>
      </c>
      <c r="AH11" s="2">
        <f t="shared" si="0"/>
        <v>76384</v>
      </c>
      <c r="AI11" s="10" t="s">
        <v>79</v>
      </c>
      <c r="AJ11" s="2">
        <v>13782976</v>
      </c>
      <c r="AK11" s="2">
        <v>821</v>
      </c>
      <c r="AL11" s="2">
        <v>1484</v>
      </c>
      <c r="AM11" s="14">
        <f>Table1[[#This Row],[TOTAL CRIME BOTH]]/Table1[[#This Row],[Population]]*100000</f>
        <v>554.19090913312186</v>
      </c>
    </row>
    <row r="12" spans="1:39" hidden="1" x14ac:dyDescent="0.25">
      <c r="A12" s="1" t="s">
        <v>12</v>
      </c>
      <c r="B12" s="2" t="s">
        <v>1</v>
      </c>
      <c r="C12" s="2">
        <v>2001</v>
      </c>
      <c r="D12" s="2">
        <v>36</v>
      </c>
      <c r="E12" s="2">
        <v>30</v>
      </c>
      <c r="F12" s="2">
        <v>5</v>
      </c>
      <c r="G12" s="2">
        <v>12</v>
      </c>
      <c r="H12" s="2">
        <v>0</v>
      </c>
      <c r="I12" s="2">
        <v>12</v>
      </c>
      <c r="J12" s="2">
        <v>9</v>
      </c>
      <c r="K12" s="2">
        <v>6</v>
      </c>
      <c r="L12" s="2">
        <v>3</v>
      </c>
      <c r="M12" s="2">
        <v>7</v>
      </c>
      <c r="N12" s="2">
        <v>0</v>
      </c>
      <c r="O12" s="2">
        <v>25</v>
      </c>
      <c r="P12" s="2">
        <v>359</v>
      </c>
      <c r="Q12" s="2">
        <v>576</v>
      </c>
      <c r="R12" s="2">
        <v>168</v>
      </c>
      <c r="S12" s="2">
        <v>408</v>
      </c>
      <c r="T12" s="2">
        <v>64</v>
      </c>
      <c r="U12" s="2">
        <v>39</v>
      </c>
      <c r="V12" s="2">
        <v>62</v>
      </c>
      <c r="W12" s="2">
        <v>2</v>
      </c>
      <c r="X12" s="2">
        <v>16</v>
      </c>
      <c r="Y12" s="2">
        <v>174</v>
      </c>
      <c r="Z12" s="2">
        <v>2</v>
      </c>
      <c r="AA12" s="2">
        <v>17</v>
      </c>
      <c r="AB12" s="2">
        <v>7</v>
      </c>
      <c r="AC12" s="2">
        <v>11</v>
      </c>
      <c r="AD12" s="2">
        <v>0</v>
      </c>
      <c r="AE12" s="2">
        <v>191</v>
      </c>
      <c r="AF12" s="2">
        <v>697</v>
      </c>
      <c r="AG12" s="2">
        <v>2341</v>
      </c>
      <c r="AH12" s="2">
        <f t="shared" si="0"/>
        <v>3038</v>
      </c>
      <c r="AI12" s="11" t="s">
        <v>80</v>
      </c>
      <c r="AJ12" s="4">
        <v>1343998</v>
      </c>
      <c r="AK12" s="4">
        <v>960</v>
      </c>
      <c r="AL12" s="4">
        <v>3702</v>
      </c>
      <c r="AM12" s="14">
        <f>Table1[[#This Row],[TOTAL CRIME BOTH]]/Table1[[#This Row],[Population]]*100000</f>
        <v>226.04200303869499</v>
      </c>
    </row>
    <row r="13" spans="1:39" hidden="1" x14ac:dyDescent="0.25">
      <c r="A13" s="3" t="s">
        <v>13</v>
      </c>
      <c r="B13" s="4" t="s">
        <v>1</v>
      </c>
      <c r="C13" s="4">
        <v>2001</v>
      </c>
      <c r="D13" s="4">
        <v>1226</v>
      </c>
      <c r="E13" s="4">
        <v>537</v>
      </c>
      <c r="F13" s="4">
        <v>94</v>
      </c>
      <c r="G13" s="4">
        <v>286</v>
      </c>
      <c r="H13" s="4">
        <v>0</v>
      </c>
      <c r="I13" s="4">
        <v>286</v>
      </c>
      <c r="J13" s="4">
        <v>998</v>
      </c>
      <c r="K13" s="4">
        <v>857</v>
      </c>
      <c r="L13" s="4">
        <v>141</v>
      </c>
      <c r="M13" s="4">
        <v>327</v>
      </c>
      <c r="N13" s="4">
        <v>19</v>
      </c>
      <c r="O13" s="4">
        <v>991</v>
      </c>
      <c r="P13" s="4">
        <v>5142</v>
      </c>
      <c r="Q13" s="4">
        <v>15834</v>
      </c>
      <c r="R13" s="4">
        <v>5504</v>
      </c>
      <c r="S13" s="4">
        <v>10330</v>
      </c>
      <c r="T13" s="4">
        <v>1930</v>
      </c>
      <c r="U13" s="4">
        <v>1748</v>
      </c>
      <c r="V13" s="4">
        <v>1779</v>
      </c>
      <c r="W13" s="4">
        <v>55</v>
      </c>
      <c r="X13" s="4">
        <v>449</v>
      </c>
      <c r="Y13" s="4">
        <v>13760</v>
      </c>
      <c r="Z13" s="4">
        <v>67</v>
      </c>
      <c r="AA13" s="4">
        <v>756</v>
      </c>
      <c r="AB13" s="4">
        <v>111</v>
      </c>
      <c r="AC13" s="4">
        <v>3667</v>
      </c>
      <c r="AD13" s="4">
        <v>0</v>
      </c>
      <c r="AE13" s="4">
        <v>2924</v>
      </c>
      <c r="AF13" s="4">
        <v>50719</v>
      </c>
      <c r="AG13" s="4">
        <v>103419</v>
      </c>
      <c r="AH13" s="2">
        <f t="shared" si="0"/>
        <v>154138</v>
      </c>
      <c r="AI13" s="10" t="s">
        <v>81</v>
      </c>
      <c r="AJ13" s="2">
        <v>50596992</v>
      </c>
      <c r="AK13" s="2">
        <v>921</v>
      </c>
      <c r="AL13" s="2">
        <v>196024</v>
      </c>
      <c r="AM13" s="14">
        <f>Table1[[#This Row],[TOTAL CRIME BOTH]]/Table1[[#This Row],[Population]]*100000</f>
        <v>304.63866310471582</v>
      </c>
    </row>
    <row r="14" spans="1:39" hidden="1" x14ac:dyDescent="0.25">
      <c r="A14" s="1" t="s">
        <v>14</v>
      </c>
      <c r="B14" s="2" t="s">
        <v>1</v>
      </c>
      <c r="C14" s="2">
        <v>2001</v>
      </c>
      <c r="D14" s="2">
        <v>781</v>
      </c>
      <c r="E14" s="2">
        <v>467</v>
      </c>
      <c r="F14" s="2">
        <v>78</v>
      </c>
      <c r="G14" s="2">
        <v>398</v>
      </c>
      <c r="H14" s="2">
        <v>0</v>
      </c>
      <c r="I14" s="2">
        <v>398</v>
      </c>
      <c r="J14" s="2">
        <v>449</v>
      </c>
      <c r="K14" s="2">
        <v>297</v>
      </c>
      <c r="L14" s="2">
        <v>152</v>
      </c>
      <c r="M14" s="2">
        <v>77</v>
      </c>
      <c r="N14" s="2">
        <v>141</v>
      </c>
      <c r="O14" s="2">
        <v>397</v>
      </c>
      <c r="P14" s="2">
        <v>3109</v>
      </c>
      <c r="Q14" s="2">
        <v>6117</v>
      </c>
      <c r="R14" s="2">
        <v>3022</v>
      </c>
      <c r="S14" s="2">
        <v>3095</v>
      </c>
      <c r="T14" s="2">
        <v>750</v>
      </c>
      <c r="U14" s="2">
        <v>556</v>
      </c>
      <c r="V14" s="2">
        <v>1016</v>
      </c>
      <c r="W14" s="2">
        <v>37</v>
      </c>
      <c r="X14" s="2">
        <v>203</v>
      </c>
      <c r="Y14" s="2">
        <v>4744</v>
      </c>
      <c r="Z14" s="2">
        <v>285</v>
      </c>
      <c r="AA14" s="2">
        <v>478</v>
      </c>
      <c r="AB14" s="2">
        <v>401</v>
      </c>
      <c r="AC14" s="2">
        <v>1513</v>
      </c>
      <c r="AD14" s="2">
        <v>0</v>
      </c>
      <c r="AE14" s="2">
        <v>856</v>
      </c>
      <c r="AF14" s="2">
        <v>15906</v>
      </c>
      <c r="AG14" s="2">
        <v>38759</v>
      </c>
      <c r="AH14" s="2">
        <f t="shared" si="0"/>
        <v>54665</v>
      </c>
      <c r="AI14" s="11" t="s">
        <v>82</v>
      </c>
      <c r="AJ14" s="4">
        <v>21082989</v>
      </c>
      <c r="AK14" s="4">
        <v>861</v>
      </c>
      <c r="AL14" s="4">
        <v>44212</v>
      </c>
      <c r="AM14" s="14">
        <f>Table1[[#This Row],[TOTAL CRIME BOTH]]/Table1[[#This Row],[Population]]*100000</f>
        <v>259.28486705561534</v>
      </c>
    </row>
    <row r="15" spans="1:39" hidden="1" x14ac:dyDescent="0.25">
      <c r="A15" s="3" t="s">
        <v>15</v>
      </c>
      <c r="B15" s="4" t="s">
        <v>1</v>
      </c>
      <c r="C15" s="4">
        <v>2001</v>
      </c>
      <c r="D15" s="4">
        <v>119</v>
      </c>
      <c r="E15" s="4">
        <v>75</v>
      </c>
      <c r="F15" s="4">
        <v>11</v>
      </c>
      <c r="G15" s="4">
        <v>124</v>
      </c>
      <c r="H15" s="4">
        <v>0</v>
      </c>
      <c r="I15" s="4">
        <v>124</v>
      </c>
      <c r="J15" s="4">
        <v>126</v>
      </c>
      <c r="K15" s="4">
        <v>105</v>
      </c>
      <c r="L15" s="4">
        <v>21</v>
      </c>
      <c r="M15" s="4">
        <v>4</v>
      </c>
      <c r="N15" s="4">
        <v>0</v>
      </c>
      <c r="O15" s="4">
        <v>28</v>
      </c>
      <c r="P15" s="4">
        <v>844</v>
      </c>
      <c r="Q15" s="4">
        <v>600</v>
      </c>
      <c r="R15" s="4">
        <v>142</v>
      </c>
      <c r="S15" s="4">
        <v>458</v>
      </c>
      <c r="T15" s="4">
        <v>628</v>
      </c>
      <c r="U15" s="4">
        <v>69</v>
      </c>
      <c r="V15" s="4">
        <v>146</v>
      </c>
      <c r="W15" s="4">
        <v>2</v>
      </c>
      <c r="X15" s="4">
        <v>134</v>
      </c>
      <c r="Y15" s="4">
        <v>1403</v>
      </c>
      <c r="Z15" s="4">
        <v>10</v>
      </c>
      <c r="AA15" s="4">
        <v>310</v>
      </c>
      <c r="AB15" s="4">
        <v>14</v>
      </c>
      <c r="AC15" s="4">
        <v>317</v>
      </c>
      <c r="AD15" s="4">
        <v>0</v>
      </c>
      <c r="AE15" s="4">
        <v>483</v>
      </c>
      <c r="AF15" s="4">
        <v>6052</v>
      </c>
      <c r="AG15" s="4">
        <v>11499</v>
      </c>
      <c r="AH15" s="2">
        <f t="shared" si="0"/>
        <v>17551</v>
      </c>
      <c r="AI15" s="10" t="s">
        <v>83</v>
      </c>
      <c r="AJ15" s="2">
        <v>6077248</v>
      </c>
      <c r="AK15" s="2">
        <v>970</v>
      </c>
      <c r="AL15" s="2">
        <v>55673</v>
      </c>
      <c r="AM15" s="14">
        <f>Table1[[#This Row],[TOTAL CRIME BOTH]]/Table1[[#This Row],[Population]]*100000</f>
        <v>288.79848247101319</v>
      </c>
    </row>
    <row r="16" spans="1:39" hidden="1" x14ac:dyDescent="0.25">
      <c r="A16" s="1" t="s">
        <v>16</v>
      </c>
      <c r="B16" s="2" t="s">
        <v>1</v>
      </c>
      <c r="C16" s="2">
        <v>2001</v>
      </c>
      <c r="D16" s="2">
        <v>1075</v>
      </c>
      <c r="E16" s="2">
        <v>1474</v>
      </c>
      <c r="F16" s="2">
        <v>33</v>
      </c>
      <c r="G16" s="2">
        <v>169</v>
      </c>
      <c r="H16" s="2">
        <v>0</v>
      </c>
      <c r="I16" s="2">
        <v>169</v>
      </c>
      <c r="J16" s="2">
        <v>606</v>
      </c>
      <c r="K16" s="2">
        <v>504</v>
      </c>
      <c r="L16" s="2">
        <v>102</v>
      </c>
      <c r="M16" s="2">
        <v>24</v>
      </c>
      <c r="N16" s="2">
        <v>0</v>
      </c>
      <c r="O16" s="2">
        <v>161</v>
      </c>
      <c r="P16" s="2">
        <v>1345</v>
      </c>
      <c r="Q16" s="2">
        <v>1919</v>
      </c>
      <c r="R16" s="2">
        <v>633</v>
      </c>
      <c r="S16" s="2">
        <v>1286</v>
      </c>
      <c r="T16" s="2">
        <v>1072</v>
      </c>
      <c r="U16" s="2">
        <v>90</v>
      </c>
      <c r="V16" s="2">
        <v>391</v>
      </c>
      <c r="W16" s="2">
        <v>15</v>
      </c>
      <c r="X16" s="2">
        <v>437</v>
      </c>
      <c r="Y16" s="2">
        <v>318</v>
      </c>
      <c r="Z16" s="2">
        <v>13</v>
      </c>
      <c r="AA16" s="2">
        <v>622</v>
      </c>
      <c r="AB16" s="2">
        <v>288</v>
      </c>
      <c r="AC16" s="2">
        <v>50</v>
      </c>
      <c r="AD16" s="2">
        <v>0</v>
      </c>
      <c r="AE16" s="2">
        <v>357</v>
      </c>
      <c r="AF16" s="2">
        <v>9046</v>
      </c>
      <c r="AG16" s="2">
        <v>19505</v>
      </c>
      <c r="AH16" s="2">
        <f t="shared" si="0"/>
        <v>28551</v>
      </c>
      <c r="AI16" s="11" t="s">
        <v>84</v>
      </c>
      <c r="AJ16" s="4">
        <v>10069917</v>
      </c>
      <c r="AK16" s="4">
        <v>900</v>
      </c>
      <c r="AL16" s="4">
        <v>222236</v>
      </c>
      <c r="AM16" s="14">
        <f>Table1[[#This Row],[TOTAL CRIME BOTH]]/Table1[[#This Row],[Population]]*100000</f>
        <v>283.52765966194158</v>
      </c>
    </row>
    <row r="17" spans="1:39" hidden="1" x14ac:dyDescent="0.25">
      <c r="A17" s="3" t="s">
        <v>17</v>
      </c>
      <c r="B17" s="4" t="s">
        <v>1</v>
      </c>
      <c r="C17" s="4">
        <v>2001</v>
      </c>
      <c r="D17" s="4">
        <v>1507</v>
      </c>
      <c r="E17" s="4">
        <v>866</v>
      </c>
      <c r="F17" s="4">
        <v>143</v>
      </c>
      <c r="G17" s="4">
        <v>567</v>
      </c>
      <c r="H17" s="4">
        <v>0</v>
      </c>
      <c r="I17" s="4">
        <v>567</v>
      </c>
      <c r="J17" s="4">
        <v>441</v>
      </c>
      <c r="K17" s="4">
        <v>279</v>
      </c>
      <c r="L17" s="4">
        <v>162</v>
      </c>
      <c r="M17" s="4">
        <v>636</v>
      </c>
      <c r="N17" s="4">
        <v>48</v>
      </c>
      <c r="O17" s="4">
        <v>647</v>
      </c>
      <c r="P17" s="4">
        <v>1266</v>
      </c>
      <c r="Q17" s="4">
        <v>3827</v>
      </c>
      <c r="R17" s="4">
        <v>754</v>
      </c>
      <c r="S17" s="4">
        <v>3073</v>
      </c>
      <c r="T17" s="4">
        <v>2018</v>
      </c>
      <c r="U17" s="4">
        <v>283</v>
      </c>
      <c r="V17" s="4">
        <v>554</v>
      </c>
      <c r="W17" s="4">
        <v>23</v>
      </c>
      <c r="X17" s="4">
        <v>165</v>
      </c>
      <c r="Y17" s="4">
        <v>2254</v>
      </c>
      <c r="Z17" s="4">
        <v>217</v>
      </c>
      <c r="AA17" s="4">
        <v>297</v>
      </c>
      <c r="AB17" s="4">
        <v>5</v>
      </c>
      <c r="AC17" s="4">
        <v>484</v>
      </c>
      <c r="AD17" s="4">
        <v>2</v>
      </c>
      <c r="AE17" s="4">
        <v>420</v>
      </c>
      <c r="AF17" s="4">
        <v>8777</v>
      </c>
      <c r="AG17" s="4">
        <v>25447</v>
      </c>
      <c r="AH17" s="2">
        <f t="shared" si="0"/>
        <v>34224</v>
      </c>
      <c r="AI17" s="10" t="s">
        <v>85</v>
      </c>
      <c r="AJ17" s="2">
        <v>26909428</v>
      </c>
      <c r="AK17" s="2">
        <v>941</v>
      </c>
      <c r="AL17" s="2">
        <v>79714</v>
      </c>
      <c r="AM17" s="14">
        <f>Table1[[#This Row],[TOTAL CRIME BOTH]]/Table1[[#This Row],[Population]]*100000</f>
        <v>127.18219056904518</v>
      </c>
    </row>
    <row r="18" spans="1:39" hidden="1" x14ac:dyDescent="0.25">
      <c r="A18" s="1" t="s">
        <v>18</v>
      </c>
      <c r="B18" s="2" t="s">
        <v>1</v>
      </c>
      <c r="C18" s="2">
        <v>2001</v>
      </c>
      <c r="D18" s="2">
        <v>1626</v>
      </c>
      <c r="E18" s="2">
        <v>1475</v>
      </c>
      <c r="F18" s="2">
        <v>74</v>
      </c>
      <c r="G18" s="2">
        <v>293</v>
      </c>
      <c r="H18" s="2">
        <v>0</v>
      </c>
      <c r="I18" s="2">
        <v>293</v>
      </c>
      <c r="J18" s="2">
        <v>559</v>
      </c>
      <c r="K18" s="2">
        <v>271</v>
      </c>
      <c r="L18" s="2">
        <v>288</v>
      </c>
      <c r="M18" s="2">
        <v>178</v>
      </c>
      <c r="N18" s="2">
        <v>36</v>
      </c>
      <c r="O18" s="2">
        <v>847</v>
      </c>
      <c r="P18" s="2">
        <v>6394</v>
      </c>
      <c r="Q18" s="2">
        <v>12868</v>
      </c>
      <c r="R18" s="2">
        <v>4016</v>
      </c>
      <c r="S18" s="2">
        <v>8852</v>
      </c>
      <c r="T18" s="2">
        <v>6686</v>
      </c>
      <c r="U18" s="2">
        <v>494</v>
      </c>
      <c r="V18" s="2">
        <v>2678</v>
      </c>
      <c r="W18" s="2">
        <v>131</v>
      </c>
      <c r="X18" s="2">
        <v>352</v>
      </c>
      <c r="Y18" s="2">
        <v>23285</v>
      </c>
      <c r="Z18" s="2">
        <v>220</v>
      </c>
      <c r="AA18" s="2">
        <v>1665</v>
      </c>
      <c r="AB18" s="2">
        <v>81</v>
      </c>
      <c r="AC18" s="2">
        <v>1755</v>
      </c>
      <c r="AD18" s="2">
        <v>0</v>
      </c>
      <c r="AE18" s="2">
        <v>100</v>
      </c>
      <c r="AF18" s="2">
        <v>47301</v>
      </c>
      <c r="AG18" s="2">
        <v>109098</v>
      </c>
      <c r="AH18" s="2">
        <f t="shared" si="0"/>
        <v>156399</v>
      </c>
      <c r="AI18" s="11" t="s">
        <v>86</v>
      </c>
      <c r="AJ18" s="4">
        <v>52733958</v>
      </c>
      <c r="AK18" s="4">
        <v>964</v>
      </c>
      <c r="AL18" s="4">
        <v>191791</v>
      </c>
      <c r="AM18" s="14">
        <f>Table1[[#This Row],[TOTAL CRIME BOTH]]/Table1[[#This Row],[Population]]*100000</f>
        <v>296.58118967667855</v>
      </c>
    </row>
    <row r="19" spans="1:39" hidden="1" x14ac:dyDescent="0.25">
      <c r="A19" s="3" t="s">
        <v>19</v>
      </c>
      <c r="B19" s="4" t="s">
        <v>1</v>
      </c>
      <c r="C19" s="4">
        <v>2001</v>
      </c>
      <c r="D19" s="4">
        <v>472</v>
      </c>
      <c r="E19" s="4">
        <v>615</v>
      </c>
      <c r="F19" s="4">
        <v>111</v>
      </c>
      <c r="G19" s="4">
        <v>562</v>
      </c>
      <c r="H19" s="4">
        <v>0</v>
      </c>
      <c r="I19" s="4">
        <v>562</v>
      </c>
      <c r="J19" s="4">
        <v>183</v>
      </c>
      <c r="K19" s="4">
        <v>97</v>
      </c>
      <c r="L19" s="4">
        <v>86</v>
      </c>
      <c r="M19" s="4">
        <v>176</v>
      </c>
      <c r="N19" s="4">
        <v>13</v>
      </c>
      <c r="O19" s="4">
        <v>517</v>
      </c>
      <c r="P19" s="4">
        <v>4474</v>
      </c>
      <c r="Q19" s="4">
        <v>5441</v>
      </c>
      <c r="R19" s="4">
        <v>1795</v>
      </c>
      <c r="S19" s="4">
        <v>3646</v>
      </c>
      <c r="T19" s="4">
        <v>8108</v>
      </c>
      <c r="U19" s="4">
        <v>428</v>
      </c>
      <c r="V19" s="4">
        <v>2756</v>
      </c>
      <c r="W19" s="4">
        <v>239</v>
      </c>
      <c r="X19" s="4">
        <v>768</v>
      </c>
      <c r="Y19" s="4">
        <v>19829</v>
      </c>
      <c r="Z19" s="4">
        <v>27</v>
      </c>
      <c r="AA19" s="4">
        <v>1942</v>
      </c>
      <c r="AB19" s="4">
        <v>81</v>
      </c>
      <c r="AC19" s="4">
        <v>2561</v>
      </c>
      <c r="AD19" s="4">
        <v>0</v>
      </c>
      <c r="AE19" s="4">
        <v>0</v>
      </c>
      <c r="AF19" s="4">
        <v>54544</v>
      </c>
      <c r="AG19" s="4">
        <v>103847</v>
      </c>
      <c r="AH19" s="2">
        <f t="shared" si="0"/>
        <v>158391</v>
      </c>
      <c r="AI19" s="10" t="s">
        <v>87</v>
      </c>
      <c r="AJ19" s="2">
        <v>31838619</v>
      </c>
      <c r="AK19" s="2">
        <v>1058</v>
      </c>
      <c r="AL19" s="2">
        <v>38863</v>
      </c>
      <c r="AM19" s="14">
        <f>Table1[[#This Row],[TOTAL CRIME BOTH]]/Table1[[#This Row],[Population]]*100000</f>
        <v>497.48074814425843</v>
      </c>
    </row>
    <row r="20" spans="1:39" hidden="1" x14ac:dyDescent="0.25">
      <c r="A20" s="1" t="s">
        <v>20</v>
      </c>
      <c r="B20" s="2" t="s">
        <v>1</v>
      </c>
      <c r="C20" s="2">
        <v>2001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1</v>
      </c>
      <c r="Q20" s="2">
        <v>10</v>
      </c>
      <c r="R20" s="2">
        <v>0</v>
      </c>
      <c r="S20" s="2">
        <v>10</v>
      </c>
      <c r="T20" s="2">
        <v>1</v>
      </c>
      <c r="U20" s="2">
        <v>1</v>
      </c>
      <c r="V20" s="2">
        <v>0</v>
      </c>
      <c r="W20" s="2">
        <v>0</v>
      </c>
      <c r="X20" s="2">
        <v>2</v>
      </c>
      <c r="Y20" s="2">
        <v>3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17</v>
      </c>
      <c r="AG20" s="2">
        <v>36</v>
      </c>
      <c r="AH20" s="2">
        <f t="shared" si="0"/>
        <v>53</v>
      </c>
      <c r="AI20" s="11" t="s">
        <v>88</v>
      </c>
      <c r="AJ20" s="4">
        <v>60595</v>
      </c>
      <c r="AK20" s="4">
        <v>947</v>
      </c>
      <c r="AL20" s="4">
        <v>32</v>
      </c>
      <c r="AM20" s="14">
        <f>Table1[[#This Row],[TOTAL CRIME BOTH]]/Table1[[#This Row],[Population]]*100000</f>
        <v>87.465962538163225</v>
      </c>
    </row>
    <row r="21" spans="1:39" hidden="1" x14ac:dyDescent="0.25">
      <c r="A21" s="3" t="s">
        <v>21</v>
      </c>
      <c r="B21" s="4" t="s">
        <v>1</v>
      </c>
      <c r="C21" s="4">
        <v>2001</v>
      </c>
      <c r="D21" s="4">
        <v>2425</v>
      </c>
      <c r="E21" s="4">
        <v>2870</v>
      </c>
      <c r="F21" s="4">
        <v>125</v>
      </c>
      <c r="G21" s="4">
        <v>2851</v>
      </c>
      <c r="H21" s="4">
        <v>0</v>
      </c>
      <c r="I21" s="4">
        <v>2851</v>
      </c>
      <c r="J21" s="4">
        <v>956</v>
      </c>
      <c r="K21" s="4">
        <v>668</v>
      </c>
      <c r="L21" s="4">
        <v>288</v>
      </c>
      <c r="M21" s="4">
        <v>166</v>
      </c>
      <c r="N21" s="4">
        <v>130</v>
      </c>
      <c r="O21" s="4">
        <v>1764</v>
      </c>
      <c r="P21" s="4">
        <v>13549</v>
      </c>
      <c r="Q21" s="4">
        <v>20263</v>
      </c>
      <c r="R21" s="4">
        <v>4535</v>
      </c>
      <c r="S21" s="4">
        <v>15728</v>
      </c>
      <c r="T21" s="4">
        <v>3395</v>
      </c>
      <c r="U21" s="4">
        <v>481</v>
      </c>
      <c r="V21" s="4">
        <v>1413</v>
      </c>
      <c r="W21" s="4">
        <v>19</v>
      </c>
      <c r="X21" s="4">
        <v>1014</v>
      </c>
      <c r="Y21" s="4">
        <v>30895</v>
      </c>
      <c r="Z21" s="4">
        <v>609</v>
      </c>
      <c r="AA21" s="4">
        <v>7063</v>
      </c>
      <c r="AB21" s="4">
        <v>751</v>
      </c>
      <c r="AC21" s="4">
        <v>2562</v>
      </c>
      <c r="AD21" s="4">
        <v>0</v>
      </c>
      <c r="AE21" s="4">
        <v>3297</v>
      </c>
      <c r="AF21" s="4">
        <v>85143</v>
      </c>
      <c r="AG21" s="4">
        <v>181741</v>
      </c>
      <c r="AH21" s="2">
        <f t="shared" si="0"/>
        <v>266884</v>
      </c>
      <c r="AI21" s="10" t="s">
        <v>89</v>
      </c>
      <c r="AJ21" s="2">
        <v>60385118</v>
      </c>
      <c r="AK21" s="2">
        <v>920</v>
      </c>
      <c r="AL21" s="2">
        <v>308245</v>
      </c>
      <c r="AM21" s="14">
        <f>Table1[[#This Row],[TOTAL CRIME BOTH]]/Table1[[#This Row],[Population]]*100000</f>
        <v>441.9698244193213</v>
      </c>
    </row>
    <row r="22" spans="1:39" hidden="1" x14ac:dyDescent="0.25">
      <c r="A22" s="1" t="s">
        <v>22</v>
      </c>
      <c r="B22" s="2" t="s">
        <v>1</v>
      </c>
      <c r="C22" s="2">
        <v>2001</v>
      </c>
      <c r="D22" s="2">
        <v>2839</v>
      </c>
      <c r="E22" s="2">
        <v>1454</v>
      </c>
      <c r="F22" s="2">
        <v>101</v>
      </c>
      <c r="G22" s="2">
        <v>1302</v>
      </c>
      <c r="H22" s="2">
        <v>0</v>
      </c>
      <c r="I22" s="2">
        <v>1302</v>
      </c>
      <c r="J22" s="2">
        <v>985</v>
      </c>
      <c r="K22" s="2">
        <v>611</v>
      </c>
      <c r="L22" s="2">
        <v>374</v>
      </c>
      <c r="M22" s="2">
        <v>529</v>
      </c>
      <c r="N22" s="2">
        <v>328</v>
      </c>
      <c r="O22" s="2">
        <v>2239</v>
      </c>
      <c r="P22" s="2">
        <v>15073</v>
      </c>
      <c r="Q22" s="2">
        <v>39866</v>
      </c>
      <c r="R22" s="2">
        <v>8873</v>
      </c>
      <c r="S22" s="2">
        <v>30993</v>
      </c>
      <c r="T22" s="2">
        <v>6719</v>
      </c>
      <c r="U22" s="2">
        <v>1542</v>
      </c>
      <c r="V22" s="2">
        <v>4273</v>
      </c>
      <c r="W22" s="2">
        <v>265</v>
      </c>
      <c r="X22" s="2">
        <v>1208</v>
      </c>
      <c r="Y22" s="2">
        <v>30212</v>
      </c>
      <c r="Z22" s="2">
        <v>308</v>
      </c>
      <c r="AA22" s="2">
        <v>2823</v>
      </c>
      <c r="AB22" s="2">
        <v>1120</v>
      </c>
      <c r="AC22" s="2">
        <v>6090</v>
      </c>
      <c r="AD22" s="2">
        <v>1</v>
      </c>
      <c r="AE22" s="2">
        <v>8993</v>
      </c>
      <c r="AF22" s="2">
        <v>42963</v>
      </c>
      <c r="AG22" s="2">
        <v>171233</v>
      </c>
      <c r="AH22" s="2">
        <f t="shared" si="0"/>
        <v>214196</v>
      </c>
      <c r="AI22" s="11" t="s">
        <v>90</v>
      </c>
      <c r="AJ22" s="4">
        <v>96752247</v>
      </c>
      <c r="AK22" s="4">
        <v>922</v>
      </c>
      <c r="AL22" s="4">
        <v>307713</v>
      </c>
      <c r="AM22" s="14">
        <f>Table1[[#This Row],[TOTAL CRIME BOTH]]/Table1[[#This Row],[Population]]*100000</f>
        <v>221.38607282164722</v>
      </c>
    </row>
    <row r="23" spans="1:39" hidden="1" x14ac:dyDescent="0.25">
      <c r="A23" s="3" t="s">
        <v>23</v>
      </c>
      <c r="B23" s="4" t="s">
        <v>1</v>
      </c>
      <c r="C23" s="4">
        <v>2001</v>
      </c>
      <c r="D23" s="4">
        <v>209</v>
      </c>
      <c r="E23" s="4">
        <v>168</v>
      </c>
      <c r="F23" s="4">
        <v>5</v>
      </c>
      <c r="G23" s="4">
        <v>20</v>
      </c>
      <c r="H23" s="4">
        <v>0</v>
      </c>
      <c r="I23" s="4">
        <v>20</v>
      </c>
      <c r="J23" s="4">
        <v>94</v>
      </c>
      <c r="K23" s="4">
        <v>62</v>
      </c>
      <c r="L23" s="4">
        <v>32</v>
      </c>
      <c r="M23" s="4">
        <v>20</v>
      </c>
      <c r="N23" s="4">
        <v>17</v>
      </c>
      <c r="O23" s="4">
        <v>19</v>
      </c>
      <c r="P23" s="4">
        <v>75</v>
      </c>
      <c r="Q23" s="4">
        <v>217</v>
      </c>
      <c r="R23" s="4">
        <v>71</v>
      </c>
      <c r="S23" s="4">
        <v>146</v>
      </c>
      <c r="T23" s="4">
        <v>131</v>
      </c>
      <c r="U23" s="4">
        <v>33</v>
      </c>
      <c r="V23" s="4">
        <v>66</v>
      </c>
      <c r="W23" s="4">
        <v>20</v>
      </c>
      <c r="X23" s="4">
        <v>64</v>
      </c>
      <c r="Y23" s="4">
        <v>201</v>
      </c>
      <c r="Z23" s="4">
        <v>0</v>
      </c>
      <c r="AA23" s="4">
        <v>21</v>
      </c>
      <c r="AB23" s="4">
        <v>0</v>
      </c>
      <c r="AC23" s="4">
        <v>5</v>
      </c>
      <c r="AD23" s="4">
        <v>0</v>
      </c>
      <c r="AE23" s="4">
        <v>7</v>
      </c>
      <c r="AF23" s="4">
        <v>1097</v>
      </c>
      <c r="AG23" s="4">
        <v>2489</v>
      </c>
      <c r="AH23" s="2">
        <f t="shared" si="0"/>
        <v>3586</v>
      </c>
      <c r="AI23" s="10" t="s">
        <v>91</v>
      </c>
      <c r="AJ23" s="2">
        <v>2388634</v>
      </c>
      <c r="AK23" s="2">
        <v>978</v>
      </c>
      <c r="AL23" s="2">
        <v>22327</v>
      </c>
      <c r="AM23" s="14">
        <f>Table1[[#This Row],[TOTAL CRIME BOTH]]/Table1[[#This Row],[Population]]*100000</f>
        <v>150.12764617768983</v>
      </c>
    </row>
    <row r="24" spans="1:39" hidden="1" x14ac:dyDescent="0.25">
      <c r="A24" s="1" t="s">
        <v>24</v>
      </c>
      <c r="B24" s="2" t="s">
        <v>1</v>
      </c>
      <c r="C24" s="2">
        <v>2001</v>
      </c>
      <c r="D24" s="2">
        <v>164</v>
      </c>
      <c r="E24" s="2">
        <v>47</v>
      </c>
      <c r="F24" s="2">
        <v>2</v>
      </c>
      <c r="G24" s="2">
        <v>26</v>
      </c>
      <c r="H24" s="2">
        <v>0</v>
      </c>
      <c r="I24" s="2">
        <v>26</v>
      </c>
      <c r="J24" s="2">
        <v>55</v>
      </c>
      <c r="K24" s="2">
        <v>11</v>
      </c>
      <c r="L24" s="2">
        <v>44</v>
      </c>
      <c r="M24" s="2">
        <v>97</v>
      </c>
      <c r="N24" s="2">
        <v>3</v>
      </c>
      <c r="O24" s="2">
        <v>125</v>
      </c>
      <c r="P24" s="2">
        <v>170</v>
      </c>
      <c r="Q24" s="2">
        <v>271</v>
      </c>
      <c r="R24" s="2">
        <v>16</v>
      </c>
      <c r="S24" s="2">
        <v>255</v>
      </c>
      <c r="T24" s="2">
        <v>8</v>
      </c>
      <c r="U24" s="2">
        <v>19</v>
      </c>
      <c r="V24" s="2">
        <v>29</v>
      </c>
      <c r="W24" s="2">
        <v>3</v>
      </c>
      <c r="X24" s="2">
        <v>26</v>
      </c>
      <c r="Y24" s="2">
        <v>102</v>
      </c>
      <c r="Z24" s="2">
        <v>0</v>
      </c>
      <c r="AA24" s="2">
        <v>25</v>
      </c>
      <c r="AB24" s="2">
        <v>0</v>
      </c>
      <c r="AC24" s="2">
        <v>4</v>
      </c>
      <c r="AD24" s="2">
        <v>0</v>
      </c>
      <c r="AE24" s="2">
        <v>0</v>
      </c>
      <c r="AF24" s="2">
        <v>511</v>
      </c>
      <c r="AG24" s="2">
        <v>1687</v>
      </c>
      <c r="AH24" s="2">
        <f t="shared" si="0"/>
        <v>2198</v>
      </c>
      <c r="AI24" s="11" t="s">
        <v>92</v>
      </c>
      <c r="AJ24" s="4">
        <v>2306069</v>
      </c>
      <c r="AK24" s="4">
        <v>975</v>
      </c>
      <c r="AL24" s="4">
        <v>22429</v>
      </c>
      <c r="AM24" s="14">
        <f>Table1[[#This Row],[TOTAL CRIME BOTH]]/Table1[[#This Row],[Population]]*100000</f>
        <v>95.313713509873295</v>
      </c>
    </row>
    <row r="25" spans="1:39" hidden="1" x14ac:dyDescent="0.25">
      <c r="A25" s="3" t="s">
        <v>25</v>
      </c>
      <c r="B25" s="4" t="s">
        <v>1</v>
      </c>
      <c r="C25" s="4">
        <v>2001</v>
      </c>
      <c r="D25" s="4">
        <v>31</v>
      </c>
      <c r="E25" s="4">
        <v>15</v>
      </c>
      <c r="F25" s="4">
        <v>5</v>
      </c>
      <c r="G25" s="4">
        <v>52</v>
      </c>
      <c r="H25" s="4">
        <v>0</v>
      </c>
      <c r="I25" s="4">
        <v>52</v>
      </c>
      <c r="J25" s="4">
        <v>2</v>
      </c>
      <c r="K25" s="4">
        <v>1</v>
      </c>
      <c r="L25" s="4">
        <v>1</v>
      </c>
      <c r="M25" s="4">
        <v>3</v>
      </c>
      <c r="N25" s="4">
        <v>0</v>
      </c>
      <c r="O25" s="4">
        <v>23</v>
      </c>
      <c r="P25" s="4">
        <v>417</v>
      </c>
      <c r="Q25" s="4">
        <v>878</v>
      </c>
      <c r="R25" s="4">
        <v>17</v>
      </c>
      <c r="S25" s="4">
        <v>861</v>
      </c>
      <c r="T25" s="4">
        <v>3</v>
      </c>
      <c r="U25" s="4">
        <v>23</v>
      </c>
      <c r="V25" s="4">
        <v>71</v>
      </c>
      <c r="W25" s="4">
        <v>12</v>
      </c>
      <c r="X25" s="4">
        <v>24</v>
      </c>
      <c r="Y25" s="4">
        <v>94</v>
      </c>
      <c r="Z25" s="4">
        <v>0</v>
      </c>
      <c r="AA25" s="4">
        <v>52</v>
      </c>
      <c r="AB25" s="4">
        <v>0</v>
      </c>
      <c r="AC25" s="4">
        <v>16</v>
      </c>
      <c r="AD25" s="4">
        <v>3</v>
      </c>
      <c r="AE25" s="4">
        <v>23</v>
      </c>
      <c r="AF25" s="4">
        <v>499</v>
      </c>
      <c r="AG25" s="4">
        <v>2246</v>
      </c>
      <c r="AH25" s="2">
        <f t="shared" si="0"/>
        <v>2745</v>
      </c>
      <c r="AI25" s="10" t="s">
        <v>93</v>
      </c>
      <c r="AJ25" s="2">
        <v>891058</v>
      </c>
      <c r="AK25" s="2">
        <v>938</v>
      </c>
      <c r="AL25" s="2">
        <v>21081</v>
      </c>
      <c r="AM25" s="14">
        <f>Table1[[#This Row],[TOTAL CRIME BOTH]]/Table1[[#This Row],[Population]]*100000</f>
        <v>308.06075474323779</v>
      </c>
    </row>
    <row r="26" spans="1:39" hidden="1" x14ac:dyDescent="0.25">
      <c r="A26" s="1" t="s">
        <v>26</v>
      </c>
      <c r="B26" s="2" t="s">
        <v>1</v>
      </c>
      <c r="C26" s="2">
        <v>2001</v>
      </c>
      <c r="D26" s="2">
        <v>101</v>
      </c>
      <c r="E26" s="2">
        <v>39</v>
      </c>
      <c r="F26" s="2">
        <v>9</v>
      </c>
      <c r="G26" s="2">
        <v>17</v>
      </c>
      <c r="H26" s="2">
        <v>0</v>
      </c>
      <c r="I26" s="2">
        <v>17</v>
      </c>
      <c r="J26" s="2">
        <v>23</v>
      </c>
      <c r="K26" s="2">
        <v>6</v>
      </c>
      <c r="L26" s="2">
        <v>17</v>
      </c>
      <c r="M26" s="2">
        <v>11</v>
      </c>
      <c r="N26" s="2">
        <v>0</v>
      </c>
      <c r="O26" s="2">
        <v>129</v>
      </c>
      <c r="P26" s="2">
        <v>163</v>
      </c>
      <c r="Q26" s="2">
        <v>258</v>
      </c>
      <c r="R26" s="2">
        <v>89</v>
      </c>
      <c r="S26" s="2">
        <v>169</v>
      </c>
      <c r="T26" s="2">
        <v>2</v>
      </c>
      <c r="U26" s="2">
        <v>20</v>
      </c>
      <c r="V26" s="2">
        <v>34</v>
      </c>
      <c r="W26" s="2">
        <v>2</v>
      </c>
      <c r="X26" s="2">
        <v>1</v>
      </c>
      <c r="Y26" s="2">
        <v>37</v>
      </c>
      <c r="Z26" s="2">
        <v>0</v>
      </c>
      <c r="AA26" s="2">
        <v>6</v>
      </c>
      <c r="AB26" s="2">
        <v>0</v>
      </c>
      <c r="AC26" s="2">
        <v>0</v>
      </c>
      <c r="AD26" s="2">
        <v>0</v>
      </c>
      <c r="AE26" s="2">
        <v>19</v>
      </c>
      <c r="AF26" s="2">
        <v>363</v>
      </c>
      <c r="AG26" s="2">
        <v>1234</v>
      </c>
      <c r="AH26" s="2">
        <f t="shared" si="0"/>
        <v>1597</v>
      </c>
      <c r="AI26" s="11" t="s">
        <v>94</v>
      </c>
      <c r="AJ26" s="4">
        <v>1988636</v>
      </c>
      <c r="AK26" s="4">
        <v>909</v>
      </c>
      <c r="AL26" s="4">
        <v>16579</v>
      </c>
      <c r="AM26" s="14">
        <f>Table1[[#This Row],[TOTAL CRIME BOTH]]/Table1[[#This Row],[Population]]*100000</f>
        <v>80.306300398866355</v>
      </c>
    </row>
    <row r="27" spans="1:39" hidden="1" x14ac:dyDescent="0.25">
      <c r="A27" s="3" t="s">
        <v>27</v>
      </c>
      <c r="B27" s="4" t="s">
        <v>1</v>
      </c>
      <c r="C27" s="4">
        <v>2001</v>
      </c>
      <c r="D27" s="4">
        <v>987</v>
      </c>
      <c r="E27" s="4">
        <v>1151</v>
      </c>
      <c r="F27" s="4">
        <v>53</v>
      </c>
      <c r="G27" s="4">
        <v>790</v>
      </c>
      <c r="H27" s="4">
        <v>0</v>
      </c>
      <c r="I27" s="4">
        <v>790</v>
      </c>
      <c r="J27" s="4">
        <v>522</v>
      </c>
      <c r="K27" s="4">
        <v>434</v>
      </c>
      <c r="L27" s="4">
        <v>88</v>
      </c>
      <c r="M27" s="4">
        <v>199</v>
      </c>
      <c r="N27" s="4">
        <v>22</v>
      </c>
      <c r="O27" s="4">
        <v>958</v>
      </c>
      <c r="P27" s="4">
        <v>3093</v>
      </c>
      <c r="Q27" s="4">
        <v>5622</v>
      </c>
      <c r="R27" s="4">
        <v>817</v>
      </c>
      <c r="S27" s="4">
        <v>4805</v>
      </c>
      <c r="T27" s="4">
        <v>1426</v>
      </c>
      <c r="U27" s="4">
        <v>285</v>
      </c>
      <c r="V27" s="4">
        <v>681</v>
      </c>
      <c r="W27" s="4">
        <v>10</v>
      </c>
      <c r="X27" s="4">
        <v>423</v>
      </c>
      <c r="Y27" s="4">
        <v>4367</v>
      </c>
      <c r="Z27" s="4">
        <v>294</v>
      </c>
      <c r="AA27" s="4">
        <v>1655</v>
      </c>
      <c r="AB27" s="4">
        <v>458</v>
      </c>
      <c r="AC27" s="4">
        <v>1266</v>
      </c>
      <c r="AD27" s="4">
        <v>0</v>
      </c>
      <c r="AE27" s="4">
        <v>1589</v>
      </c>
      <c r="AF27" s="4">
        <v>20810</v>
      </c>
      <c r="AG27" s="4">
        <v>46661</v>
      </c>
      <c r="AH27" s="2">
        <f t="shared" si="0"/>
        <v>67471</v>
      </c>
      <c r="AI27" s="10" t="s">
        <v>95</v>
      </c>
      <c r="AJ27" s="2">
        <v>36706920</v>
      </c>
      <c r="AK27" s="2">
        <v>972</v>
      </c>
      <c r="AL27" s="2">
        <v>155707</v>
      </c>
      <c r="AM27" s="14">
        <f>Table1[[#This Row],[TOTAL CRIME BOTH]]/Table1[[#This Row],[Population]]*100000</f>
        <v>183.81002819086973</v>
      </c>
    </row>
    <row r="28" spans="1:39" hidden="1" x14ac:dyDescent="0.25">
      <c r="A28" s="1" t="s">
        <v>28</v>
      </c>
      <c r="B28" s="2" t="s">
        <v>1</v>
      </c>
      <c r="C28" s="2">
        <v>2001</v>
      </c>
      <c r="D28" s="2">
        <v>25</v>
      </c>
      <c r="E28" s="2">
        <v>32</v>
      </c>
      <c r="F28" s="2">
        <v>1</v>
      </c>
      <c r="G28" s="2">
        <v>9</v>
      </c>
      <c r="H28" s="2">
        <v>0</v>
      </c>
      <c r="I28" s="2">
        <v>9</v>
      </c>
      <c r="J28" s="2">
        <v>4</v>
      </c>
      <c r="K28" s="2">
        <v>3</v>
      </c>
      <c r="L28" s="2">
        <v>1</v>
      </c>
      <c r="M28" s="2">
        <v>1</v>
      </c>
      <c r="N28" s="2">
        <v>0</v>
      </c>
      <c r="O28" s="2">
        <v>4</v>
      </c>
      <c r="P28" s="2">
        <v>111</v>
      </c>
      <c r="Q28" s="2">
        <v>528</v>
      </c>
      <c r="R28" s="2">
        <v>284</v>
      </c>
      <c r="S28" s="2">
        <v>244</v>
      </c>
      <c r="T28" s="2">
        <v>100</v>
      </c>
      <c r="U28" s="2">
        <v>5</v>
      </c>
      <c r="V28" s="2">
        <v>23</v>
      </c>
      <c r="W28" s="2">
        <v>3</v>
      </c>
      <c r="X28" s="2">
        <v>31</v>
      </c>
      <c r="Y28" s="2">
        <v>635</v>
      </c>
      <c r="Z28" s="2">
        <v>1</v>
      </c>
      <c r="AA28" s="2">
        <v>35</v>
      </c>
      <c r="AB28" s="2">
        <v>27</v>
      </c>
      <c r="AC28" s="2">
        <v>3</v>
      </c>
      <c r="AD28" s="2">
        <v>0</v>
      </c>
      <c r="AE28" s="2">
        <v>166</v>
      </c>
      <c r="AF28" s="2">
        <v>2324</v>
      </c>
      <c r="AG28" s="2">
        <v>4068</v>
      </c>
      <c r="AH28" s="2">
        <f t="shared" si="0"/>
        <v>6392</v>
      </c>
      <c r="AI28" s="11" t="s">
        <v>96</v>
      </c>
      <c r="AJ28" s="4">
        <v>973829</v>
      </c>
      <c r="AK28" s="4">
        <v>1001</v>
      </c>
      <c r="AL28" s="4">
        <v>479</v>
      </c>
      <c r="AM28" s="14">
        <f>Table1[[#This Row],[TOTAL CRIME BOTH]]/Table1[[#This Row],[Population]]*100000</f>
        <v>656.37807048260015</v>
      </c>
    </row>
    <row r="29" spans="1:39" hidden="1" x14ac:dyDescent="0.25">
      <c r="A29" s="3" t="s">
        <v>29</v>
      </c>
      <c r="B29" s="4" t="s">
        <v>1</v>
      </c>
      <c r="C29" s="4">
        <v>2001</v>
      </c>
      <c r="D29" s="4">
        <v>738</v>
      </c>
      <c r="E29" s="4">
        <v>789</v>
      </c>
      <c r="F29" s="4">
        <v>80</v>
      </c>
      <c r="G29" s="4">
        <v>298</v>
      </c>
      <c r="H29" s="4">
        <v>0</v>
      </c>
      <c r="I29" s="4">
        <v>298</v>
      </c>
      <c r="J29" s="4">
        <v>513</v>
      </c>
      <c r="K29" s="4">
        <v>324</v>
      </c>
      <c r="L29" s="4">
        <v>189</v>
      </c>
      <c r="M29" s="4">
        <v>45</v>
      </c>
      <c r="N29" s="4">
        <v>84</v>
      </c>
      <c r="O29" s="4">
        <v>131</v>
      </c>
      <c r="P29" s="4">
        <v>1902</v>
      </c>
      <c r="Q29" s="4">
        <v>3023</v>
      </c>
      <c r="R29" s="4">
        <v>1204</v>
      </c>
      <c r="S29" s="4">
        <v>1819</v>
      </c>
      <c r="T29" s="4">
        <v>1</v>
      </c>
      <c r="U29" s="4">
        <v>368</v>
      </c>
      <c r="V29" s="4">
        <v>2621</v>
      </c>
      <c r="W29" s="4">
        <v>58</v>
      </c>
      <c r="X29" s="4">
        <v>63</v>
      </c>
      <c r="Y29" s="4">
        <v>3996</v>
      </c>
      <c r="Z29" s="4">
        <v>159</v>
      </c>
      <c r="AA29" s="4">
        <v>372</v>
      </c>
      <c r="AB29" s="4">
        <v>47</v>
      </c>
      <c r="AC29" s="4">
        <v>1128</v>
      </c>
      <c r="AD29" s="4">
        <v>0</v>
      </c>
      <c r="AE29" s="4">
        <v>2154</v>
      </c>
      <c r="AF29" s="4">
        <v>9204</v>
      </c>
      <c r="AG29" s="4">
        <v>27774</v>
      </c>
      <c r="AH29" s="2">
        <f t="shared" si="0"/>
        <v>36978</v>
      </c>
      <c r="AI29" s="10" t="s">
        <v>97</v>
      </c>
      <c r="AJ29" s="2">
        <v>24289296</v>
      </c>
      <c r="AK29" s="2">
        <v>874</v>
      </c>
      <c r="AL29" s="2">
        <v>50362</v>
      </c>
      <c r="AM29" s="14">
        <f>Table1[[#This Row],[TOTAL CRIME BOTH]]/Table1[[#This Row],[Population]]*100000</f>
        <v>152.23990024247718</v>
      </c>
    </row>
    <row r="30" spans="1:39" hidden="1" x14ac:dyDescent="0.25">
      <c r="A30" s="1" t="s">
        <v>30</v>
      </c>
      <c r="B30" s="2" t="s">
        <v>1</v>
      </c>
      <c r="C30" s="2">
        <v>2001</v>
      </c>
      <c r="D30" s="2">
        <v>1259</v>
      </c>
      <c r="E30" s="2">
        <v>1923</v>
      </c>
      <c r="F30" s="2">
        <v>63</v>
      </c>
      <c r="G30" s="2">
        <v>1049</v>
      </c>
      <c r="H30" s="2">
        <v>0</v>
      </c>
      <c r="I30" s="2">
        <v>1049</v>
      </c>
      <c r="J30" s="2">
        <v>2718</v>
      </c>
      <c r="K30" s="2">
        <v>2165</v>
      </c>
      <c r="L30" s="2">
        <v>553</v>
      </c>
      <c r="M30" s="2">
        <v>60</v>
      </c>
      <c r="N30" s="2">
        <v>40</v>
      </c>
      <c r="O30" s="2">
        <v>889</v>
      </c>
      <c r="P30" s="2">
        <v>7284</v>
      </c>
      <c r="Q30" s="2">
        <v>16939</v>
      </c>
      <c r="R30" s="2">
        <v>4324</v>
      </c>
      <c r="S30" s="2">
        <v>12615</v>
      </c>
      <c r="T30" s="2">
        <v>11214</v>
      </c>
      <c r="U30" s="2">
        <v>1026</v>
      </c>
      <c r="V30" s="2">
        <v>6644</v>
      </c>
      <c r="W30" s="2">
        <v>89</v>
      </c>
      <c r="X30" s="2">
        <v>1092</v>
      </c>
      <c r="Y30" s="2">
        <v>27485</v>
      </c>
      <c r="Z30" s="2">
        <v>376</v>
      </c>
      <c r="AA30" s="2">
        <v>2878</v>
      </c>
      <c r="AB30" s="2">
        <v>56</v>
      </c>
      <c r="AC30" s="2">
        <v>5532</v>
      </c>
      <c r="AD30" s="2">
        <v>1</v>
      </c>
      <c r="AE30" s="2">
        <v>4221</v>
      </c>
      <c r="AF30" s="2">
        <v>62347</v>
      </c>
      <c r="AG30" s="2">
        <v>155185</v>
      </c>
      <c r="AH30" s="2">
        <f t="shared" si="0"/>
        <v>217532</v>
      </c>
      <c r="AI30" s="11" t="s">
        <v>98</v>
      </c>
      <c r="AJ30" s="4">
        <v>56473122</v>
      </c>
      <c r="AK30" s="4">
        <v>922</v>
      </c>
      <c r="AL30" s="4">
        <v>342239</v>
      </c>
      <c r="AM30" s="14">
        <f>Table1[[#This Row],[TOTAL CRIME BOTH]]/Table1[[#This Row],[Population]]*100000</f>
        <v>385.19563342008968</v>
      </c>
    </row>
    <row r="31" spans="1:39" hidden="1" x14ac:dyDescent="0.25">
      <c r="A31" s="3" t="s">
        <v>31</v>
      </c>
      <c r="B31" s="4" t="s">
        <v>1</v>
      </c>
      <c r="C31" s="4">
        <v>2001</v>
      </c>
      <c r="D31" s="4">
        <v>19</v>
      </c>
      <c r="E31" s="4">
        <v>11</v>
      </c>
      <c r="F31" s="4">
        <v>7</v>
      </c>
      <c r="G31" s="4">
        <v>8</v>
      </c>
      <c r="H31" s="4">
        <v>0</v>
      </c>
      <c r="I31" s="4">
        <v>8</v>
      </c>
      <c r="J31" s="4">
        <v>6</v>
      </c>
      <c r="K31" s="4">
        <v>2</v>
      </c>
      <c r="L31" s="4">
        <v>4</v>
      </c>
      <c r="M31" s="4">
        <v>0</v>
      </c>
      <c r="N31" s="4">
        <v>0</v>
      </c>
      <c r="O31" s="4">
        <v>3</v>
      </c>
      <c r="P31" s="4">
        <v>76</v>
      </c>
      <c r="Q31" s="4">
        <v>74</v>
      </c>
      <c r="R31" s="4">
        <v>6</v>
      </c>
      <c r="S31" s="4">
        <v>68</v>
      </c>
      <c r="T31" s="4">
        <v>3</v>
      </c>
      <c r="U31" s="4">
        <v>1</v>
      </c>
      <c r="V31" s="4">
        <v>13</v>
      </c>
      <c r="W31" s="4">
        <v>0</v>
      </c>
      <c r="X31" s="4">
        <v>1</v>
      </c>
      <c r="Y31" s="4">
        <v>35</v>
      </c>
      <c r="Z31" s="4">
        <v>0</v>
      </c>
      <c r="AA31" s="4">
        <v>0</v>
      </c>
      <c r="AB31" s="4">
        <v>14</v>
      </c>
      <c r="AC31" s="4">
        <v>0</v>
      </c>
      <c r="AD31" s="4">
        <v>0</v>
      </c>
      <c r="AE31" s="4">
        <v>7</v>
      </c>
      <c r="AF31" s="4">
        <v>166</v>
      </c>
      <c r="AG31" s="4">
        <v>444</v>
      </c>
      <c r="AH31" s="2">
        <f t="shared" si="0"/>
        <v>610</v>
      </c>
      <c r="AI31" s="10" t="s">
        <v>99</v>
      </c>
      <c r="AJ31" s="2">
        <v>540493</v>
      </c>
      <c r="AK31" s="2">
        <v>875</v>
      </c>
      <c r="AL31" s="2">
        <v>7096</v>
      </c>
      <c r="AM31" s="14">
        <f>Table1[[#This Row],[TOTAL CRIME BOTH]]/Table1[[#This Row],[Population]]*100000</f>
        <v>112.85992603049439</v>
      </c>
    </row>
    <row r="32" spans="1:39" hidden="1" x14ac:dyDescent="0.25">
      <c r="A32" s="1" t="s">
        <v>32</v>
      </c>
      <c r="B32" s="2" t="s">
        <v>1</v>
      </c>
      <c r="C32" s="2">
        <v>2001</v>
      </c>
      <c r="D32" s="2">
        <v>1662</v>
      </c>
      <c r="E32" s="2">
        <v>2204</v>
      </c>
      <c r="F32" s="2">
        <v>19</v>
      </c>
      <c r="G32" s="2">
        <v>423</v>
      </c>
      <c r="H32" s="2">
        <v>0</v>
      </c>
      <c r="I32" s="2">
        <v>423</v>
      </c>
      <c r="J32" s="2">
        <v>952</v>
      </c>
      <c r="K32" s="2">
        <v>607</v>
      </c>
      <c r="L32" s="2">
        <v>345</v>
      </c>
      <c r="M32" s="2">
        <v>158</v>
      </c>
      <c r="N32" s="2">
        <v>6</v>
      </c>
      <c r="O32" s="2">
        <v>672</v>
      </c>
      <c r="P32" s="2">
        <v>5965</v>
      </c>
      <c r="Q32" s="2">
        <v>16709</v>
      </c>
      <c r="R32" s="2">
        <v>4478</v>
      </c>
      <c r="S32" s="2">
        <v>12231</v>
      </c>
      <c r="T32" s="2">
        <v>5196</v>
      </c>
      <c r="U32" s="2">
        <v>360</v>
      </c>
      <c r="V32" s="2">
        <v>2139</v>
      </c>
      <c r="W32" s="2">
        <v>104</v>
      </c>
      <c r="X32" s="2">
        <v>980</v>
      </c>
      <c r="Y32" s="2">
        <v>28429</v>
      </c>
      <c r="Z32" s="2">
        <v>191</v>
      </c>
      <c r="AA32" s="2">
        <v>1773</v>
      </c>
      <c r="AB32" s="2">
        <v>1012</v>
      </c>
      <c r="AC32" s="2">
        <v>815</v>
      </c>
      <c r="AD32" s="2">
        <v>14</v>
      </c>
      <c r="AE32" s="2">
        <v>8550</v>
      </c>
      <c r="AF32" s="2">
        <v>76468</v>
      </c>
      <c r="AG32" s="2">
        <v>154801</v>
      </c>
      <c r="AH32" s="2">
        <f t="shared" si="0"/>
        <v>231269</v>
      </c>
      <c r="AI32" s="11" t="s">
        <v>100</v>
      </c>
      <c r="AJ32" s="4">
        <v>62110839</v>
      </c>
      <c r="AK32" s="4">
        <v>986</v>
      </c>
      <c r="AL32" s="4">
        <v>130058</v>
      </c>
      <c r="AM32" s="14">
        <f>Table1[[#This Row],[TOTAL CRIME BOTH]]/Table1[[#This Row],[Population]]*100000</f>
        <v>372.3488584657502</v>
      </c>
    </row>
    <row r="33" spans="1:39" hidden="1" x14ac:dyDescent="0.25">
      <c r="A33" s="3" t="s">
        <v>33</v>
      </c>
      <c r="B33" s="4" t="s">
        <v>1</v>
      </c>
      <c r="C33" s="4">
        <v>2001</v>
      </c>
      <c r="D33" s="4">
        <v>240</v>
      </c>
      <c r="E33" s="4">
        <v>25</v>
      </c>
      <c r="F33" s="4">
        <v>0</v>
      </c>
      <c r="G33" s="4">
        <v>102</v>
      </c>
      <c r="H33" s="4">
        <v>0</v>
      </c>
      <c r="I33" s="4">
        <v>102</v>
      </c>
      <c r="J33" s="4">
        <v>93</v>
      </c>
      <c r="K33" s="4">
        <v>35</v>
      </c>
      <c r="L33" s="4">
        <v>58</v>
      </c>
      <c r="M33" s="4">
        <v>26</v>
      </c>
      <c r="N33" s="4">
        <v>0</v>
      </c>
      <c r="O33" s="4">
        <v>63</v>
      </c>
      <c r="P33" s="4">
        <v>198</v>
      </c>
      <c r="Q33" s="4">
        <v>259</v>
      </c>
      <c r="R33" s="4">
        <v>6</v>
      </c>
      <c r="S33" s="4">
        <v>253</v>
      </c>
      <c r="T33" s="4">
        <v>138</v>
      </c>
      <c r="U33" s="4">
        <v>4</v>
      </c>
      <c r="V33" s="4">
        <v>17</v>
      </c>
      <c r="W33" s="4">
        <v>6</v>
      </c>
      <c r="X33" s="4">
        <v>31</v>
      </c>
      <c r="Y33" s="4">
        <v>412</v>
      </c>
      <c r="Z33" s="4">
        <v>16</v>
      </c>
      <c r="AA33" s="4">
        <v>58</v>
      </c>
      <c r="AB33" s="4">
        <v>0</v>
      </c>
      <c r="AC33" s="4">
        <v>227</v>
      </c>
      <c r="AD33" s="4">
        <v>0</v>
      </c>
      <c r="AE33" s="4">
        <v>31</v>
      </c>
      <c r="AF33" s="4">
        <v>855</v>
      </c>
      <c r="AG33" s="4">
        <v>2801</v>
      </c>
      <c r="AH33" s="2">
        <f t="shared" si="0"/>
        <v>3656</v>
      </c>
      <c r="AI33" s="10" t="s">
        <v>101</v>
      </c>
      <c r="AJ33" s="2">
        <v>3191168</v>
      </c>
      <c r="AK33" s="2">
        <v>950</v>
      </c>
      <c r="AL33" s="2">
        <v>10486</v>
      </c>
      <c r="AM33" s="14">
        <f>Table1[[#This Row],[TOTAL CRIME BOTH]]/Table1[[#This Row],[Population]]*100000</f>
        <v>114.56620271950582</v>
      </c>
    </row>
    <row r="34" spans="1:39" hidden="1" x14ac:dyDescent="0.25">
      <c r="A34" s="1" t="s">
        <v>34</v>
      </c>
      <c r="B34" s="2" t="s">
        <v>1</v>
      </c>
      <c r="C34" s="2">
        <v>2001</v>
      </c>
      <c r="D34" s="2">
        <v>7601</v>
      </c>
      <c r="E34" s="2">
        <v>7964</v>
      </c>
      <c r="F34" s="2">
        <v>1186</v>
      </c>
      <c r="G34" s="2">
        <v>1958</v>
      </c>
      <c r="H34" s="2">
        <v>0</v>
      </c>
      <c r="I34" s="2">
        <v>1958</v>
      </c>
      <c r="J34" s="2">
        <v>4330</v>
      </c>
      <c r="K34" s="2">
        <v>2879</v>
      </c>
      <c r="L34" s="2">
        <v>1451</v>
      </c>
      <c r="M34" s="2">
        <v>905</v>
      </c>
      <c r="N34" s="2">
        <v>38</v>
      </c>
      <c r="O34" s="2">
        <v>3825</v>
      </c>
      <c r="P34" s="2">
        <v>8411</v>
      </c>
      <c r="Q34" s="2">
        <v>27011</v>
      </c>
      <c r="R34" s="2">
        <v>6189</v>
      </c>
      <c r="S34" s="2">
        <v>20822</v>
      </c>
      <c r="T34" s="2">
        <v>7343</v>
      </c>
      <c r="U34" s="2">
        <v>3430</v>
      </c>
      <c r="V34" s="2">
        <v>5363</v>
      </c>
      <c r="W34" s="2">
        <v>147</v>
      </c>
      <c r="X34" s="2">
        <v>812</v>
      </c>
      <c r="Y34" s="2">
        <v>17816</v>
      </c>
      <c r="Z34" s="2">
        <v>2211</v>
      </c>
      <c r="AA34" s="2">
        <v>2870</v>
      </c>
      <c r="AB34" s="2">
        <v>2575</v>
      </c>
      <c r="AC34" s="2">
        <v>7365</v>
      </c>
      <c r="AD34" s="2">
        <v>0</v>
      </c>
      <c r="AE34" s="2">
        <v>7129</v>
      </c>
      <c r="AF34" s="2">
        <v>57839</v>
      </c>
      <c r="AG34" s="2">
        <v>178129</v>
      </c>
      <c r="AH34" s="2">
        <f t="shared" si="0"/>
        <v>235968</v>
      </c>
      <c r="AI34" s="11" t="s">
        <v>102</v>
      </c>
      <c r="AJ34" s="4">
        <v>166052859</v>
      </c>
      <c r="AK34" s="4">
        <v>898</v>
      </c>
      <c r="AL34" s="4">
        <v>240928</v>
      </c>
      <c r="AM34" s="14">
        <f>Table1[[#This Row],[TOTAL CRIME BOTH]]/Table1[[#This Row],[Population]]*100000</f>
        <v>142.10414769191055</v>
      </c>
    </row>
    <row r="35" spans="1:39" hidden="1" x14ac:dyDescent="0.25">
      <c r="A35" s="3" t="s">
        <v>35</v>
      </c>
      <c r="B35" s="4" t="s">
        <v>1</v>
      </c>
      <c r="C35" s="4">
        <v>2001</v>
      </c>
      <c r="D35" s="4">
        <v>316</v>
      </c>
      <c r="E35" s="4">
        <v>279</v>
      </c>
      <c r="F35" s="4">
        <v>38</v>
      </c>
      <c r="G35" s="4">
        <v>74</v>
      </c>
      <c r="H35" s="4">
        <v>0</v>
      </c>
      <c r="I35" s="4">
        <v>74</v>
      </c>
      <c r="J35" s="4">
        <v>183</v>
      </c>
      <c r="K35" s="4">
        <v>126</v>
      </c>
      <c r="L35" s="4">
        <v>57</v>
      </c>
      <c r="M35" s="4">
        <v>32</v>
      </c>
      <c r="N35" s="4">
        <v>3</v>
      </c>
      <c r="O35" s="4">
        <v>191</v>
      </c>
      <c r="P35" s="4">
        <v>533</v>
      </c>
      <c r="Q35" s="4">
        <v>1419</v>
      </c>
      <c r="R35" s="4">
        <v>374</v>
      </c>
      <c r="S35" s="4">
        <v>1045</v>
      </c>
      <c r="T35" s="4">
        <v>440</v>
      </c>
      <c r="U35" s="4">
        <v>171</v>
      </c>
      <c r="V35" s="4">
        <v>318</v>
      </c>
      <c r="W35" s="4">
        <v>4</v>
      </c>
      <c r="X35" s="4">
        <v>30</v>
      </c>
      <c r="Y35" s="4">
        <v>830</v>
      </c>
      <c r="Z35" s="4">
        <v>56</v>
      </c>
      <c r="AA35" s="4">
        <v>103</v>
      </c>
      <c r="AB35" s="4">
        <v>84</v>
      </c>
      <c r="AC35" s="4">
        <v>301</v>
      </c>
      <c r="AD35" s="4">
        <v>0</v>
      </c>
      <c r="AE35" s="4">
        <v>441</v>
      </c>
      <c r="AF35" s="4">
        <v>2227</v>
      </c>
      <c r="AG35" s="4">
        <v>8073</v>
      </c>
      <c r="AH35" s="2">
        <f t="shared" si="0"/>
        <v>10300</v>
      </c>
      <c r="AI35" s="10" t="s">
        <v>103</v>
      </c>
      <c r="AJ35" s="2">
        <v>8479562</v>
      </c>
      <c r="AK35" s="2">
        <v>964</v>
      </c>
      <c r="AL35" s="2">
        <v>53483</v>
      </c>
      <c r="AM35" s="14">
        <f>Table1[[#This Row],[TOTAL CRIME BOTH]]/Table1[[#This Row],[Population]]*100000</f>
        <v>121.46853811553004</v>
      </c>
    </row>
    <row r="36" spans="1:39" hidden="1" x14ac:dyDescent="0.25">
      <c r="A36" s="1" t="s">
        <v>36</v>
      </c>
      <c r="B36" s="2" t="s">
        <v>1</v>
      </c>
      <c r="C36" s="2">
        <v>2001</v>
      </c>
      <c r="D36" s="2">
        <v>1594</v>
      </c>
      <c r="E36" s="2">
        <v>449</v>
      </c>
      <c r="F36" s="2">
        <v>581</v>
      </c>
      <c r="G36" s="2">
        <v>709</v>
      </c>
      <c r="H36" s="2">
        <v>0</v>
      </c>
      <c r="I36" s="2">
        <v>709</v>
      </c>
      <c r="J36" s="2">
        <v>875</v>
      </c>
      <c r="K36" s="2">
        <v>695</v>
      </c>
      <c r="L36" s="2">
        <v>180</v>
      </c>
      <c r="M36" s="2">
        <v>274</v>
      </c>
      <c r="N36" s="2">
        <v>421</v>
      </c>
      <c r="O36" s="2">
        <v>660</v>
      </c>
      <c r="P36" s="2">
        <v>426</v>
      </c>
      <c r="Q36" s="2">
        <v>14245</v>
      </c>
      <c r="R36" s="2">
        <v>2562</v>
      </c>
      <c r="S36" s="2">
        <v>11683</v>
      </c>
      <c r="T36" s="2">
        <v>3095</v>
      </c>
      <c r="U36" s="2">
        <v>486</v>
      </c>
      <c r="V36" s="2">
        <v>1216</v>
      </c>
      <c r="W36" s="2">
        <v>102</v>
      </c>
      <c r="X36" s="2">
        <v>102</v>
      </c>
      <c r="Y36" s="2">
        <v>3658</v>
      </c>
      <c r="Z36" s="2">
        <v>265</v>
      </c>
      <c r="AA36" s="2">
        <v>954</v>
      </c>
      <c r="AB36" s="2">
        <v>48</v>
      </c>
      <c r="AC36" s="2">
        <v>3859</v>
      </c>
      <c r="AD36" s="2">
        <v>3</v>
      </c>
      <c r="AE36" s="2">
        <v>2281</v>
      </c>
      <c r="AF36" s="2">
        <v>25260</v>
      </c>
      <c r="AG36" s="2">
        <v>61563</v>
      </c>
      <c r="AH36" s="2">
        <f t="shared" si="0"/>
        <v>86823</v>
      </c>
      <c r="AI36" s="11" t="s">
        <v>104</v>
      </c>
      <c r="AJ36" s="4">
        <v>80221171</v>
      </c>
      <c r="AK36" s="4">
        <v>934</v>
      </c>
      <c r="AL36" s="4">
        <v>88752</v>
      </c>
      <c r="AM36" s="14">
        <f>Table1[[#This Row],[TOTAL CRIME BOTH]]/Table1[[#This Row],[Population]]*100000</f>
        <v>108.22953457011991</v>
      </c>
    </row>
    <row r="37" spans="1:39" hidden="1" x14ac:dyDescent="0.25">
      <c r="A37" s="3" t="s">
        <v>105</v>
      </c>
      <c r="B37" s="4" t="s">
        <v>1</v>
      </c>
      <c r="C37" s="4">
        <v>2002</v>
      </c>
      <c r="D37" s="4">
        <v>17</v>
      </c>
      <c r="E37" s="4">
        <v>3</v>
      </c>
      <c r="F37" s="4">
        <v>1</v>
      </c>
      <c r="G37" s="4">
        <v>2</v>
      </c>
      <c r="H37" s="4">
        <v>0</v>
      </c>
      <c r="I37" s="4">
        <v>2</v>
      </c>
      <c r="J37" s="4">
        <v>2</v>
      </c>
      <c r="K37" s="4">
        <v>1</v>
      </c>
      <c r="L37" s="4">
        <v>1</v>
      </c>
      <c r="M37" s="4">
        <v>1</v>
      </c>
      <c r="N37" s="4">
        <v>0</v>
      </c>
      <c r="O37" s="4">
        <v>7</v>
      </c>
      <c r="P37" s="4">
        <v>49</v>
      </c>
      <c r="Q37" s="4">
        <v>49</v>
      </c>
      <c r="R37" s="4">
        <v>2</v>
      </c>
      <c r="S37" s="4">
        <v>47</v>
      </c>
      <c r="T37" s="4">
        <v>11</v>
      </c>
      <c r="U37" s="4">
        <v>4</v>
      </c>
      <c r="V37" s="4">
        <v>11</v>
      </c>
      <c r="W37" s="4">
        <v>0</v>
      </c>
      <c r="X37" s="4">
        <v>2</v>
      </c>
      <c r="Y37" s="4">
        <v>97</v>
      </c>
      <c r="Z37" s="4">
        <v>0</v>
      </c>
      <c r="AA37" s="4">
        <v>17</v>
      </c>
      <c r="AB37" s="4">
        <v>3</v>
      </c>
      <c r="AC37" s="4">
        <v>4</v>
      </c>
      <c r="AD37" s="4">
        <v>0</v>
      </c>
      <c r="AE37" s="4">
        <v>0</v>
      </c>
      <c r="AF37" s="4">
        <v>328</v>
      </c>
      <c r="AG37" s="4">
        <v>608</v>
      </c>
      <c r="AH37" s="2">
        <f t="shared" si="0"/>
        <v>936</v>
      </c>
      <c r="AI37" s="12">
        <f>Sheet2!E2*Sheet2!G2/100+Sheet2!E2</f>
        <v>81.622431000000006</v>
      </c>
      <c r="AJ37" s="2">
        <v>358696.6</v>
      </c>
      <c r="AK37" s="2">
        <f>[1]Sheet2!BB9+[1]Sheet2!BE9</f>
        <v>849.33333333333337</v>
      </c>
      <c r="AL37" s="2">
        <v>8249</v>
      </c>
      <c r="AM37" s="14">
        <f>Table1[[#This Row],[TOTAL CRIME BOTH]]/Table1[[#This Row],[Population]]*100000</f>
        <v>260.94476501868155</v>
      </c>
    </row>
    <row r="38" spans="1:39" hidden="1" x14ac:dyDescent="0.25">
      <c r="A38" s="3" t="s">
        <v>2</v>
      </c>
      <c r="B38" s="4" t="s">
        <v>1</v>
      </c>
      <c r="C38" s="4">
        <v>2002</v>
      </c>
      <c r="D38" s="4">
        <v>2525</v>
      </c>
      <c r="E38" s="4">
        <v>1644</v>
      </c>
      <c r="F38" s="4">
        <v>165</v>
      </c>
      <c r="G38" s="4">
        <v>1002</v>
      </c>
      <c r="H38" s="4">
        <v>0</v>
      </c>
      <c r="I38" s="4">
        <v>1002</v>
      </c>
      <c r="J38" s="4">
        <v>1302</v>
      </c>
      <c r="K38" s="4">
        <v>854</v>
      </c>
      <c r="L38" s="4">
        <v>448</v>
      </c>
      <c r="M38" s="4">
        <v>197</v>
      </c>
      <c r="N38" s="4">
        <v>3</v>
      </c>
      <c r="O38" s="4">
        <v>648</v>
      </c>
      <c r="P38" s="4">
        <v>7628</v>
      </c>
      <c r="Q38" s="4">
        <v>19222</v>
      </c>
      <c r="R38" s="4">
        <v>3544</v>
      </c>
      <c r="S38" s="4">
        <v>15678</v>
      </c>
      <c r="T38" s="4">
        <v>2140</v>
      </c>
      <c r="U38" s="4">
        <v>1050</v>
      </c>
      <c r="V38" s="4">
        <v>6733</v>
      </c>
      <c r="W38" s="4">
        <v>155</v>
      </c>
      <c r="X38" s="4">
        <v>991</v>
      </c>
      <c r="Y38" s="4">
        <v>39839</v>
      </c>
      <c r="Z38" s="4">
        <v>449</v>
      </c>
      <c r="AA38" s="4">
        <v>3799</v>
      </c>
      <c r="AB38" s="4">
        <v>2024</v>
      </c>
      <c r="AC38" s="4">
        <v>7018</v>
      </c>
      <c r="AD38" s="4">
        <v>0</v>
      </c>
      <c r="AE38" s="4">
        <v>8691</v>
      </c>
      <c r="AF38" s="4">
        <v>36385</v>
      </c>
      <c r="AG38" s="4">
        <v>143610</v>
      </c>
      <c r="AH38" s="2">
        <f t="shared" si="0"/>
        <v>179995</v>
      </c>
      <c r="AI38" s="13">
        <f>Sheet2!E3*Sheet2!G3/100+Sheet2!E3</f>
        <v>61.471160099999999</v>
      </c>
      <c r="AJ38" s="4">
        <v>76612864.599999994</v>
      </c>
      <c r="AK38" s="4">
        <f>[1]Sheet2!BB10+[1]Sheet2!BE10</f>
        <v>979.66666666666663</v>
      </c>
      <c r="AL38" s="4">
        <v>275045</v>
      </c>
      <c r="AM38" s="14">
        <f>Table1[[#This Row],[TOTAL CRIME BOTH]]/Table1[[#This Row],[Population]]*100000</f>
        <v>234.94096055507629</v>
      </c>
    </row>
    <row r="39" spans="1:39" hidden="1" x14ac:dyDescent="0.25">
      <c r="A39" s="1" t="s">
        <v>3</v>
      </c>
      <c r="B39" s="2" t="s">
        <v>1</v>
      </c>
      <c r="C39" s="2">
        <v>2002</v>
      </c>
      <c r="D39" s="2">
        <v>61</v>
      </c>
      <c r="E39" s="2">
        <v>38</v>
      </c>
      <c r="F39" s="2">
        <v>6</v>
      </c>
      <c r="G39" s="2">
        <v>38</v>
      </c>
      <c r="H39" s="2">
        <v>0</v>
      </c>
      <c r="I39" s="2">
        <v>38</v>
      </c>
      <c r="J39" s="2">
        <v>57</v>
      </c>
      <c r="K39" s="2">
        <v>38</v>
      </c>
      <c r="L39" s="2">
        <v>19</v>
      </c>
      <c r="M39" s="2">
        <v>22</v>
      </c>
      <c r="N39" s="2">
        <v>0</v>
      </c>
      <c r="O39" s="2">
        <v>96</v>
      </c>
      <c r="P39" s="2">
        <v>249</v>
      </c>
      <c r="Q39" s="2">
        <v>395</v>
      </c>
      <c r="R39" s="2">
        <v>51</v>
      </c>
      <c r="S39" s="2">
        <v>344</v>
      </c>
      <c r="T39" s="2">
        <v>21</v>
      </c>
      <c r="U39" s="2">
        <v>23</v>
      </c>
      <c r="V39" s="2">
        <v>29</v>
      </c>
      <c r="W39" s="2">
        <v>5</v>
      </c>
      <c r="X39" s="2">
        <v>20</v>
      </c>
      <c r="Y39" s="2">
        <v>401</v>
      </c>
      <c r="Z39" s="2">
        <v>0</v>
      </c>
      <c r="AA39" s="2">
        <v>68</v>
      </c>
      <c r="AB39" s="2">
        <v>2</v>
      </c>
      <c r="AC39" s="2">
        <v>13</v>
      </c>
      <c r="AD39" s="2">
        <v>0</v>
      </c>
      <c r="AE39" s="2">
        <v>0</v>
      </c>
      <c r="AF39" s="2">
        <v>684</v>
      </c>
      <c r="AG39" s="2">
        <v>2228</v>
      </c>
      <c r="AH39" s="2">
        <f t="shared" si="0"/>
        <v>2912</v>
      </c>
      <c r="AI39" s="13">
        <f>Sheet2!E4*Sheet2!G4/100+Sheet2!E4</f>
        <v>55.322433600000004</v>
      </c>
      <c r="AJ39" s="4">
        <v>1120378</v>
      </c>
      <c r="AK39" s="4">
        <f>[1]Sheet2!BB11+[1]Sheet2!BE11</f>
        <v>905.11111111111109</v>
      </c>
      <c r="AL39" s="4">
        <v>83743</v>
      </c>
      <c r="AM39" s="14">
        <f>Table1[[#This Row],[TOTAL CRIME BOTH]]/Table1[[#This Row],[Population]]*100000</f>
        <v>259.9122796056331</v>
      </c>
    </row>
    <row r="40" spans="1:39" hidden="1" x14ac:dyDescent="0.25">
      <c r="A40" s="3" t="s">
        <v>4</v>
      </c>
      <c r="B40" s="4" t="s">
        <v>1</v>
      </c>
      <c r="C40" s="4">
        <v>2002</v>
      </c>
      <c r="D40" s="4">
        <v>1253</v>
      </c>
      <c r="E40" s="4">
        <v>479</v>
      </c>
      <c r="F40" s="4">
        <v>55</v>
      </c>
      <c r="G40" s="4">
        <v>970</v>
      </c>
      <c r="H40" s="4">
        <v>0</v>
      </c>
      <c r="I40" s="4">
        <v>970</v>
      </c>
      <c r="J40" s="4">
        <v>1595</v>
      </c>
      <c r="K40" s="4">
        <v>1276</v>
      </c>
      <c r="L40" s="4">
        <v>319</v>
      </c>
      <c r="M40" s="4">
        <v>473</v>
      </c>
      <c r="N40" s="4">
        <v>18</v>
      </c>
      <c r="O40" s="4">
        <v>607</v>
      </c>
      <c r="P40" s="4">
        <v>2504</v>
      </c>
      <c r="Q40" s="4">
        <v>5555</v>
      </c>
      <c r="R40" s="4">
        <v>496</v>
      </c>
      <c r="S40" s="4">
        <v>5059</v>
      </c>
      <c r="T40" s="4">
        <v>3014</v>
      </c>
      <c r="U40" s="4">
        <v>558</v>
      </c>
      <c r="V40" s="4">
        <v>719</v>
      </c>
      <c r="W40" s="4">
        <v>57</v>
      </c>
      <c r="X40" s="4">
        <v>438</v>
      </c>
      <c r="Y40" s="4">
        <v>4764</v>
      </c>
      <c r="Z40" s="4">
        <v>70</v>
      </c>
      <c r="AA40" s="4">
        <v>984</v>
      </c>
      <c r="AB40" s="4">
        <v>7</v>
      </c>
      <c r="AC40" s="4">
        <v>1694</v>
      </c>
      <c r="AD40" s="4">
        <v>0</v>
      </c>
      <c r="AE40" s="4">
        <v>1957</v>
      </c>
      <c r="AF40" s="4">
        <v>8575</v>
      </c>
      <c r="AG40" s="4">
        <v>36346</v>
      </c>
      <c r="AH40" s="2">
        <f t="shared" si="0"/>
        <v>44921</v>
      </c>
      <c r="AI40" s="12">
        <f>Sheet2!E5*Sheet2!G5/100+Sheet2!E5</f>
        <v>64.788454799999997</v>
      </c>
      <c r="AJ40" s="2">
        <v>27095123.899999999</v>
      </c>
      <c r="AK40" s="2">
        <f>[1]Sheet2!BB12+[1]Sheet2!BE12</f>
        <v>934.88888888888891</v>
      </c>
      <c r="AL40" s="2">
        <v>78438</v>
      </c>
      <c r="AM40" s="14">
        <f>Table1[[#This Row],[TOTAL CRIME BOTH]]/Table1[[#This Row],[Population]]*100000</f>
        <v>165.78997817389572</v>
      </c>
    </row>
    <row r="41" spans="1:39" hidden="1" x14ac:dyDescent="0.25">
      <c r="A41" s="1" t="s">
        <v>5</v>
      </c>
      <c r="B41" s="2" t="s">
        <v>1</v>
      </c>
      <c r="C41" s="2">
        <v>2002</v>
      </c>
      <c r="D41" s="2">
        <v>3712</v>
      </c>
      <c r="E41" s="2">
        <v>3526</v>
      </c>
      <c r="F41" s="2">
        <v>396</v>
      </c>
      <c r="G41" s="2">
        <v>1040</v>
      </c>
      <c r="H41" s="2">
        <v>0</v>
      </c>
      <c r="I41" s="2">
        <v>1040</v>
      </c>
      <c r="J41" s="2">
        <v>2361</v>
      </c>
      <c r="K41" s="2">
        <v>744</v>
      </c>
      <c r="L41" s="2">
        <v>1617</v>
      </c>
      <c r="M41" s="2">
        <v>1289</v>
      </c>
      <c r="N41" s="2">
        <v>141</v>
      </c>
      <c r="O41" s="2">
        <v>2288</v>
      </c>
      <c r="P41" s="2">
        <v>3188</v>
      </c>
      <c r="Q41" s="2">
        <v>10145</v>
      </c>
      <c r="R41" s="2">
        <v>1131</v>
      </c>
      <c r="S41" s="2">
        <v>9014</v>
      </c>
      <c r="T41" s="2">
        <v>8675</v>
      </c>
      <c r="U41" s="2">
        <v>1215</v>
      </c>
      <c r="V41" s="2">
        <v>1811</v>
      </c>
      <c r="W41" s="2">
        <v>72</v>
      </c>
      <c r="X41" s="2">
        <v>600</v>
      </c>
      <c r="Y41" s="2">
        <v>8770</v>
      </c>
      <c r="Z41" s="2">
        <v>927</v>
      </c>
      <c r="AA41" s="2">
        <v>621</v>
      </c>
      <c r="AB41" s="2">
        <v>6</v>
      </c>
      <c r="AC41" s="2">
        <v>1577</v>
      </c>
      <c r="AD41" s="2">
        <v>38</v>
      </c>
      <c r="AE41" s="2">
        <v>2497</v>
      </c>
      <c r="AF41" s="2">
        <v>39145</v>
      </c>
      <c r="AG41" s="2">
        <v>94040</v>
      </c>
      <c r="AH41" s="2">
        <f t="shared" si="0"/>
        <v>133185</v>
      </c>
      <c r="AI41" s="13">
        <f>Sheet2!E6*Sheet2!G6/100+Sheet2!E6</f>
        <v>48.2082531</v>
      </c>
      <c r="AJ41" s="4">
        <v>85000861.599999994</v>
      </c>
      <c r="AK41" s="4">
        <f>[1]Sheet2!BB13+[1]Sheet2!BE13</f>
        <v>920.66666666666663</v>
      </c>
      <c r="AL41" s="4">
        <v>94163</v>
      </c>
      <c r="AM41" s="14">
        <f>Table1[[#This Row],[TOTAL CRIME BOTH]]/Table1[[#This Row],[Population]]*100000</f>
        <v>156.68664704452834</v>
      </c>
    </row>
    <row r="42" spans="1:39" hidden="1" x14ac:dyDescent="0.25">
      <c r="A42" s="1" t="s">
        <v>6</v>
      </c>
      <c r="B42" s="2" t="s">
        <v>1</v>
      </c>
      <c r="C42" s="2">
        <v>2002</v>
      </c>
      <c r="D42" s="2">
        <v>31</v>
      </c>
      <c r="E42" s="2">
        <v>35</v>
      </c>
      <c r="F42" s="2">
        <v>7</v>
      </c>
      <c r="G42" s="2">
        <v>18</v>
      </c>
      <c r="H42" s="2">
        <v>0</v>
      </c>
      <c r="I42" s="2">
        <v>18</v>
      </c>
      <c r="J42" s="2">
        <v>54</v>
      </c>
      <c r="K42" s="2">
        <v>47</v>
      </c>
      <c r="L42" s="2">
        <v>7</v>
      </c>
      <c r="M42" s="2">
        <v>1</v>
      </c>
      <c r="N42" s="2">
        <v>1</v>
      </c>
      <c r="O42" s="2">
        <v>26</v>
      </c>
      <c r="P42" s="2">
        <v>336</v>
      </c>
      <c r="Q42" s="2">
        <v>1647</v>
      </c>
      <c r="R42" s="2">
        <v>617</v>
      </c>
      <c r="S42" s="2">
        <v>1030</v>
      </c>
      <c r="T42" s="2">
        <v>78</v>
      </c>
      <c r="U42" s="2">
        <v>35</v>
      </c>
      <c r="V42" s="2">
        <v>181</v>
      </c>
      <c r="W42" s="2">
        <v>5</v>
      </c>
      <c r="X42" s="2">
        <v>5</v>
      </c>
      <c r="Y42" s="2">
        <v>107</v>
      </c>
      <c r="Z42" s="2">
        <v>1</v>
      </c>
      <c r="AA42" s="2">
        <v>36</v>
      </c>
      <c r="AB42" s="2">
        <v>28</v>
      </c>
      <c r="AC42" s="2">
        <v>56</v>
      </c>
      <c r="AD42" s="2">
        <v>0</v>
      </c>
      <c r="AE42" s="2">
        <v>7</v>
      </c>
      <c r="AF42" s="2">
        <v>1111</v>
      </c>
      <c r="AG42" s="2">
        <v>3806</v>
      </c>
      <c r="AH42" s="2">
        <f t="shared" si="0"/>
        <v>4917</v>
      </c>
      <c r="AI42" s="12">
        <f>Sheet2!E7*Sheet2!G7/100+Sheet2!E7</f>
        <v>82.110750400000001</v>
      </c>
      <c r="AJ42" s="2">
        <v>916367.6</v>
      </c>
      <c r="AK42" s="2">
        <f>[1]Sheet2!BB14+[1]Sheet2!BE14</f>
        <v>778</v>
      </c>
      <c r="AL42" s="2">
        <v>114</v>
      </c>
      <c r="AM42" s="14">
        <f>Table1[[#This Row],[TOTAL CRIME BOTH]]/Table1[[#This Row],[Population]]*100000</f>
        <v>536.5750600523196</v>
      </c>
    </row>
    <row r="43" spans="1:39" hidden="1" x14ac:dyDescent="0.25">
      <c r="A43" s="3" t="s">
        <v>7</v>
      </c>
      <c r="B43" s="4" t="s">
        <v>1</v>
      </c>
      <c r="C43" s="4">
        <v>2002</v>
      </c>
      <c r="D43" s="4">
        <v>844</v>
      </c>
      <c r="E43" s="4">
        <v>453</v>
      </c>
      <c r="F43" s="4">
        <v>24</v>
      </c>
      <c r="G43" s="4">
        <v>992</v>
      </c>
      <c r="H43" s="4">
        <v>0</v>
      </c>
      <c r="I43" s="4">
        <v>992</v>
      </c>
      <c r="J43" s="4">
        <v>178</v>
      </c>
      <c r="K43" s="4">
        <v>154</v>
      </c>
      <c r="L43" s="4">
        <v>24</v>
      </c>
      <c r="M43" s="4">
        <v>144</v>
      </c>
      <c r="N43" s="4">
        <v>6</v>
      </c>
      <c r="O43" s="4">
        <v>326</v>
      </c>
      <c r="P43" s="4">
        <v>3731</v>
      </c>
      <c r="Q43" s="4">
        <v>4302</v>
      </c>
      <c r="R43" s="4">
        <v>889</v>
      </c>
      <c r="S43" s="4">
        <v>3413</v>
      </c>
      <c r="T43" s="4">
        <v>817</v>
      </c>
      <c r="U43" s="4">
        <v>96</v>
      </c>
      <c r="V43" s="4">
        <v>393</v>
      </c>
      <c r="W43" s="4">
        <v>18</v>
      </c>
      <c r="X43" s="4">
        <v>235</v>
      </c>
      <c r="Y43" s="4">
        <v>4484</v>
      </c>
      <c r="Z43" s="4">
        <v>85</v>
      </c>
      <c r="AA43" s="4">
        <v>1483</v>
      </c>
      <c r="AB43" s="4">
        <v>147</v>
      </c>
      <c r="AC43" s="4">
        <v>653</v>
      </c>
      <c r="AD43" s="4">
        <v>0</v>
      </c>
      <c r="AE43" s="4">
        <v>963</v>
      </c>
      <c r="AF43" s="4">
        <v>17576</v>
      </c>
      <c r="AG43" s="4">
        <v>37950</v>
      </c>
      <c r="AH43" s="2">
        <f t="shared" si="0"/>
        <v>55526</v>
      </c>
      <c r="AI43" s="12">
        <f>Sheet2!E8*Sheet2!G8/100+Sheet2!E8</f>
        <v>65.512418000000011</v>
      </c>
      <c r="AJ43" s="2">
        <v>21270880.199999999</v>
      </c>
      <c r="AK43" s="2">
        <f>[1]Sheet2!BB15+[1]Sheet2!BE15</f>
        <v>990.11111111111109</v>
      </c>
      <c r="AL43" s="2">
        <v>135191</v>
      </c>
      <c r="AM43" s="14">
        <f>Table1[[#This Row],[TOTAL CRIME BOTH]]/Table1[[#This Row],[Population]]*100000</f>
        <v>261.04232395610973</v>
      </c>
    </row>
    <row r="44" spans="1:39" hidden="1" x14ac:dyDescent="0.25">
      <c r="A44" s="3" t="s">
        <v>8</v>
      </c>
      <c r="B44" s="4" t="s">
        <v>1</v>
      </c>
      <c r="C44" s="4">
        <v>2002</v>
      </c>
      <c r="D44" s="4">
        <v>11</v>
      </c>
      <c r="E44" s="4">
        <v>2</v>
      </c>
      <c r="F44" s="4">
        <v>0</v>
      </c>
      <c r="G44" s="4">
        <v>4</v>
      </c>
      <c r="H44" s="4">
        <v>0</v>
      </c>
      <c r="I44" s="4">
        <v>4</v>
      </c>
      <c r="J44" s="4">
        <v>9</v>
      </c>
      <c r="K44" s="4">
        <v>5</v>
      </c>
      <c r="L44" s="4">
        <v>4</v>
      </c>
      <c r="M44" s="4">
        <v>3</v>
      </c>
      <c r="N44" s="4">
        <v>0</v>
      </c>
      <c r="O44" s="4">
        <v>1</v>
      </c>
      <c r="P44" s="4">
        <v>38</v>
      </c>
      <c r="Q44" s="4">
        <v>75</v>
      </c>
      <c r="R44" s="4">
        <v>38</v>
      </c>
      <c r="S44" s="4">
        <v>37</v>
      </c>
      <c r="T44" s="4">
        <v>5</v>
      </c>
      <c r="U44" s="4">
        <v>12</v>
      </c>
      <c r="V44" s="4">
        <v>10</v>
      </c>
      <c r="W44" s="4">
        <v>0</v>
      </c>
      <c r="X44" s="4">
        <v>2</v>
      </c>
      <c r="Y44" s="4">
        <v>29</v>
      </c>
      <c r="Z44" s="4">
        <v>0</v>
      </c>
      <c r="AA44" s="4">
        <v>3</v>
      </c>
      <c r="AB44" s="4">
        <v>0</v>
      </c>
      <c r="AC44" s="4">
        <v>3</v>
      </c>
      <c r="AD44" s="4">
        <v>0</v>
      </c>
      <c r="AE44" s="4">
        <v>0</v>
      </c>
      <c r="AF44" s="4">
        <v>142</v>
      </c>
      <c r="AG44" s="4">
        <v>349</v>
      </c>
      <c r="AH44" s="2">
        <f t="shared" si="0"/>
        <v>491</v>
      </c>
      <c r="AI44" s="13">
        <f>Sheet2!E9*Sheet2!G9/100+Sheet2!E9</f>
        <v>61.0030863</v>
      </c>
      <c r="AJ44" s="4">
        <v>232776.8</v>
      </c>
      <c r="AK44" s="4">
        <f>[1]Sheet2!BB16+[1]Sheet2!BE16</f>
        <v>806.88888888888891</v>
      </c>
      <c r="AL44" s="4">
        <v>491</v>
      </c>
      <c r="AM44" s="14">
        <f>Table1[[#This Row],[TOTAL CRIME BOTH]]/Table1[[#This Row],[Population]]*100000</f>
        <v>210.93167360321132</v>
      </c>
    </row>
    <row r="45" spans="1:39" hidden="1" x14ac:dyDescent="0.25">
      <c r="A45" s="1" t="s">
        <v>9</v>
      </c>
      <c r="B45" s="2" t="s">
        <v>1</v>
      </c>
      <c r="C45" s="2">
        <v>2002</v>
      </c>
      <c r="D45" s="2">
        <v>8</v>
      </c>
      <c r="E45" s="2">
        <v>3</v>
      </c>
      <c r="F45" s="2">
        <v>0</v>
      </c>
      <c r="G45" s="2">
        <v>0</v>
      </c>
      <c r="H45" s="2">
        <v>0</v>
      </c>
      <c r="I45" s="2">
        <v>0</v>
      </c>
      <c r="J45" s="2">
        <v>3</v>
      </c>
      <c r="K45" s="2">
        <v>2</v>
      </c>
      <c r="L45" s="2">
        <v>1</v>
      </c>
      <c r="M45" s="2">
        <v>2</v>
      </c>
      <c r="N45" s="2">
        <v>0</v>
      </c>
      <c r="O45" s="2">
        <v>1</v>
      </c>
      <c r="P45" s="2">
        <v>56</v>
      </c>
      <c r="Q45" s="2">
        <v>56</v>
      </c>
      <c r="R45" s="2">
        <v>35</v>
      </c>
      <c r="S45" s="2">
        <v>21</v>
      </c>
      <c r="T45" s="2">
        <v>16</v>
      </c>
      <c r="U45" s="2">
        <v>5</v>
      </c>
      <c r="V45" s="2">
        <v>10</v>
      </c>
      <c r="W45" s="2">
        <v>0</v>
      </c>
      <c r="X45" s="2">
        <v>2</v>
      </c>
      <c r="Y45" s="2">
        <v>18</v>
      </c>
      <c r="Z45" s="2">
        <v>0</v>
      </c>
      <c r="AA45" s="2">
        <v>0</v>
      </c>
      <c r="AB45" s="2">
        <v>0</v>
      </c>
      <c r="AC45" s="2">
        <v>3</v>
      </c>
      <c r="AD45" s="2">
        <v>0</v>
      </c>
      <c r="AE45" s="2">
        <v>0</v>
      </c>
      <c r="AF45" s="2">
        <v>78</v>
      </c>
      <c r="AG45" s="2">
        <v>261</v>
      </c>
      <c r="AH45" s="2">
        <f t="shared" si="0"/>
        <v>339</v>
      </c>
      <c r="AI45" s="13">
        <f>Sheet2!E10*Sheet2!G10/100+Sheet2!E10</f>
        <v>81.577350899999999</v>
      </c>
      <c r="AJ45" s="4">
        <v>166577.79999999999</v>
      </c>
      <c r="AK45" s="4">
        <f>[1]Sheet2!BB17+[1]Sheet2!BE17</f>
        <v>698.88888888888891</v>
      </c>
      <c r="AL45" s="4">
        <v>112</v>
      </c>
      <c r="AM45" s="14">
        <f>Table1[[#This Row],[TOTAL CRIME BOTH]]/Table1[[#This Row],[Population]]*100000</f>
        <v>203.50851073792546</v>
      </c>
    </row>
    <row r="46" spans="1:39" hidden="1" x14ac:dyDescent="0.25">
      <c r="A46" s="3" t="s">
        <v>10</v>
      </c>
      <c r="B46" s="4" t="s">
        <v>11</v>
      </c>
      <c r="C46" s="4">
        <v>2002</v>
      </c>
      <c r="D46" s="4">
        <v>531</v>
      </c>
      <c r="E46" s="4">
        <v>440</v>
      </c>
      <c r="F46" s="4">
        <v>68</v>
      </c>
      <c r="G46" s="4">
        <v>403</v>
      </c>
      <c r="H46" s="4">
        <v>0</v>
      </c>
      <c r="I46" s="4">
        <v>403</v>
      </c>
      <c r="J46" s="4">
        <v>1323</v>
      </c>
      <c r="K46" s="4">
        <v>893</v>
      </c>
      <c r="L46" s="4">
        <v>430</v>
      </c>
      <c r="M46" s="4">
        <v>47</v>
      </c>
      <c r="N46" s="4">
        <v>67</v>
      </c>
      <c r="O46" s="4">
        <v>502</v>
      </c>
      <c r="P46" s="4">
        <v>2360</v>
      </c>
      <c r="Q46" s="4">
        <v>16625</v>
      </c>
      <c r="R46" s="4">
        <v>7434</v>
      </c>
      <c r="S46" s="4">
        <v>9191</v>
      </c>
      <c r="T46" s="4">
        <v>139</v>
      </c>
      <c r="U46" s="4">
        <v>444</v>
      </c>
      <c r="V46" s="4">
        <v>2098</v>
      </c>
      <c r="W46" s="4">
        <v>46</v>
      </c>
      <c r="X46" s="4">
        <v>57</v>
      </c>
      <c r="Y46" s="4">
        <v>1851</v>
      </c>
      <c r="Z46" s="4">
        <v>135</v>
      </c>
      <c r="AA46" s="4">
        <v>446</v>
      </c>
      <c r="AB46" s="4">
        <v>128</v>
      </c>
      <c r="AC46" s="4">
        <v>135</v>
      </c>
      <c r="AD46" s="4">
        <v>0</v>
      </c>
      <c r="AE46" s="4">
        <v>416</v>
      </c>
      <c r="AF46" s="4">
        <v>20876</v>
      </c>
      <c r="AG46" s="4">
        <v>49137</v>
      </c>
      <c r="AH46" s="2">
        <f t="shared" si="0"/>
        <v>70013</v>
      </c>
      <c r="AI46" s="12">
        <f>Sheet2!E11*Sheet2!G11/100+Sheet2!E11</f>
        <v>82.179189799999989</v>
      </c>
      <c r="AJ46" s="2">
        <v>14083472.5</v>
      </c>
      <c r="AK46" s="2">
        <f>[1]Sheet2!BB18+[1]Sheet2!BE18</f>
        <v>826.22222222222217</v>
      </c>
      <c r="AL46" s="2">
        <v>1484</v>
      </c>
      <c r="AM46" s="14">
        <f>Table1[[#This Row],[TOTAL CRIME BOTH]]/Table1[[#This Row],[Population]]*100000</f>
        <v>497.12881535430984</v>
      </c>
    </row>
    <row r="47" spans="1:39" hidden="1" x14ac:dyDescent="0.25">
      <c r="A47" s="1" t="s">
        <v>12</v>
      </c>
      <c r="B47" s="2" t="s">
        <v>1</v>
      </c>
      <c r="C47" s="2">
        <v>2002</v>
      </c>
      <c r="D47" s="2">
        <v>30</v>
      </c>
      <c r="E47" s="2">
        <v>20</v>
      </c>
      <c r="F47" s="2">
        <v>4</v>
      </c>
      <c r="G47" s="2">
        <v>12</v>
      </c>
      <c r="H47" s="2">
        <v>0</v>
      </c>
      <c r="I47" s="2">
        <v>12</v>
      </c>
      <c r="J47" s="2">
        <v>9</v>
      </c>
      <c r="K47" s="2">
        <v>5</v>
      </c>
      <c r="L47" s="2">
        <v>4</v>
      </c>
      <c r="M47" s="2">
        <v>5</v>
      </c>
      <c r="N47" s="2">
        <v>0</v>
      </c>
      <c r="O47" s="2">
        <v>24</v>
      </c>
      <c r="P47" s="2">
        <v>376</v>
      </c>
      <c r="Q47" s="2">
        <v>496</v>
      </c>
      <c r="R47" s="2">
        <v>146</v>
      </c>
      <c r="S47" s="2">
        <v>350</v>
      </c>
      <c r="T47" s="2">
        <v>79</v>
      </c>
      <c r="U47" s="2">
        <v>27</v>
      </c>
      <c r="V47" s="2">
        <v>78</v>
      </c>
      <c r="W47" s="2">
        <v>3</v>
      </c>
      <c r="X47" s="2">
        <v>25</v>
      </c>
      <c r="Y47" s="2">
        <v>236</v>
      </c>
      <c r="Z47" s="2">
        <v>2</v>
      </c>
      <c r="AA47" s="2">
        <v>18</v>
      </c>
      <c r="AB47" s="2">
        <v>6</v>
      </c>
      <c r="AC47" s="2">
        <v>8</v>
      </c>
      <c r="AD47" s="2">
        <v>0</v>
      </c>
      <c r="AE47" s="2">
        <v>202</v>
      </c>
      <c r="AF47" s="2">
        <v>780</v>
      </c>
      <c r="AG47" s="2">
        <v>2440</v>
      </c>
      <c r="AH47" s="2">
        <f t="shared" si="0"/>
        <v>3220</v>
      </c>
      <c r="AI47" s="13">
        <f>Sheet2!E12*Sheet2!G12/100+Sheet2!E12</f>
        <v>82.845201599999996</v>
      </c>
      <c r="AJ47" s="4">
        <v>1355452.7</v>
      </c>
      <c r="AK47" s="4">
        <f>[1]Sheet2!BB19+[1]Sheet2!BE19</f>
        <v>961.44444444444446</v>
      </c>
      <c r="AL47" s="4">
        <v>3702</v>
      </c>
      <c r="AM47" s="14">
        <f>Table1[[#This Row],[TOTAL CRIME BOTH]]/Table1[[#This Row],[Population]]*100000</f>
        <v>237.55900888315765</v>
      </c>
    </row>
    <row r="48" spans="1:39" hidden="1" x14ac:dyDescent="0.25">
      <c r="A48" s="3" t="s">
        <v>13</v>
      </c>
      <c r="B48" s="4" t="s">
        <v>1</v>
      </c>
      <c r="C48" s="4">
        <v>2002</v>
      </c>
      <c r="D48" s="4">
        <v>1532</v>
      </c>
      <c r="E48" s="4">
        <v>759</v>
      </c>
      <c r="F48" s="4">
        <v>13</v>
      </c>
      <c r="G48" s="4">
        <v>267</v>
      </c>
      <c r="H48" s="4">
        <v>0</v>
      </c>
      <c r="I48" s="4">
        <v>267</v>
      </c>
      <c r="J48" s="4">
        <v>1015</v>
      </c>
      <c r="K48" s="4">
        <v>807</v>
      </c>
      <c r="L48" s="4">
        <v>208</v>
      </c>
      <c r="M48" s="4">
        <v>804</v>
      </c>
      <c r="N48" s="4">
        <v>12</v>
      </c>
      <c r="O48" s="4">
        <v>1098</v>
      </c>
      <c r="P48" s="4">
        <v>5327</v>
      </c>
      <c r="Q48" s="4">
        <v>15742</v>
      </c>
      <c r="R48" s="4">
        <v>6195</v>
      </c>
      <c r="S48" s="4">
        <v>9547</v>
      </c>
      <c r="T48" s="4">
        <v>3665</v>
      </c>
      <c r="U48" s="4">
        <v>1385</v>
      </c>
      <c r="V48" s="4">
        <v>1457</v>
      </c>
      <c r="W48" s="4">
        <v>46</v>
      </c>
      <c r="X48" s="4">
        <v>1915</v>
      </c>
      <c r="Y48" s="4">
        <v>13531</v>
      </c>
      <c r="Z48" s="4">
        <v>62</v>
      </c>
      <c r="AA48" s="4">
        <v>750</v>
      </c>
      <c r="AB48" s="4">
        <v>104</v>
      </c>
      <c r="AC48" s="4">
        <v>3321</v>
      </c>
      <c r="AD48" s="4">
        <v>0</v>
      </c>
      <c r="AE48" s="4">
        <v>3258</v>
      </c>
      <c r="AF48" s="4">
        <v>50612</v>
      </c>
      <c r="AG48" s="4">
        <v>106675</v>
      </c>
      <c r="AH48" s="2">
        <f t="shared" si="0"/>
        <v>157287</v>
      </c>
      <c r="AI48" s="12">
        <f>Sheet2!E13*Sheet2!G13/100+Sheet2!E13</f>
        <v>70.533958200000001</v>
      </c>
      <c r="AJ48" s="2">
        <v>51581262</v>
      </c>
      <c r="AK48" s="2">
        <f>[1]Sheet2!BB20+[1]Sheet2!BE20</f>
        <v>920.77777777777783</v>
      </c>
      <c r="AL48" s="2">
        <v>196024</v>
      </c>
      <c r="AM48" s="14">
        <f>Table1[[#This Row],[TOTAL CRIME BOTH]]/Table1[[#This Row],[Population]]*100000</f>
        <v>304.93049976171579</v>
      </c>
    </row>
    <row r="49" spans="1:39" hidden="1" x14ac:dyDescent="0.25">
      <c r="A49" s="1" t="s">
        <v>14</v>
      </c>
      <c r="B49" s="2" t="s">
        <v>1</v>
      </c>
      <c r="C49" s="2">
        <v>2002</v>
      </c>
      <c r="D49" s="2">
        <v>760</v>
      </c>
      <c r="E49" s="2">
        <v>487</v>
      </c>
      <c r="F49" s="2">
        <v>89</v>
      </c>
      <c r="G49" s="2">
        <v>361</v>
      </c>
      <c r="H49" s="2">
        <v>1</v>
      </c>
      <c r="I49" s="2">
        <v>360</v>
      </c>
      <c r="J49" s="2">
        <v>427</v>
      </c>
      <c r="K49" s="2">
        <v>290</v>
      </c>
      <c r="L49" s="2">
        <v>137</v>
      </c>
      <c r="M49" s="2">
        <v>61</v>
      </c>
      <c r="N49" s="2">
        <v>162</v>
      </c>
      <c r="O49" s="2">
        <v>330</v>
      </c>
      <c r="P49" s="2">
        <v>3048</v>
      </c>
      <c r="Q49" s="2">
        <v>5962</v>
      </c>
      <c r="R49" s="2">
        <v>2955</v>
      </c>
      <c r="S49" s="2">
        <v>3007</v>
      </c>
      <c r="T49" s="2">
        <v>700</v>
      </c>
      <c r="U49" s="2">
        <v>579</v>
      </c>
      <c r="V49" s="2">
        <v>933</v>
      </c>
      <c r="W49" s="2">
        <v>32</v>
      </c>
      <c r="X49" s="2">
        <v>199</v>
      </c>
      <c r="Y49" s="2">
        <v>4514</v>
      </c>
      <c r="Z49" s="2">
        <v>256</v>
      </c>
      <c r="AA49" s="2">
        <v>454</v>
      </c>
      <c r="AB49" s="2">
        <v>1424</v>
      </c>
      <c r="AC49" s="2">
        <v>1565</v>
      </c>
      <c r="AD49" s="2">
        <v>0</v>
      </c>
      <c r="AE49" s="2">
        <v>955</v>
      </c>
      <c r="AF49" s="2">
        <v>16854</v>
      </c>
      <c r="AG49" s="2">
        <v>40152</v>
      </c>
      <c r="AH49" s="2">
        <f t="shared" si="0"/>
        <v>57006</v>
      </c>
      <c r="AI49" s="13">
        <f>Sheet2!E14*Sheet2!G14/100+Sheet2!E14</f>
        <v>69.067386400000004</v>
      </c>
      <c r="AJ49" s="4">
        <v>21509836.300000001</v>
      </c>
      <c r="AK49" s="4">
        <f>[1]Sheet2!BB21+[1]Sheet2!BE21</f>
        <v>863</v>
      </c>
      <c r="AL49" s="4">
        <v>44212</v>
      </c>
      <c r="AM49" s="14">
        <f>Table1[[#This Row],[TOTAL CRIME BOTH]]/Table1[[#This Row],[Population]]*100000</f>
        <v>265.02293743630213</v>
      </c>
    </row>
    <row r="50" spans="1:39" hidden="1" x14ac:dyDescent="0.25">
      <c r="A50" s="3" t="s">
        <v>15</v>
      </c>
      <c r="B50" s="4" t="s">
        <v>1</v>
      </c>
      <c r="C50" s="4">
        <v>2002</v>
      </c>
      <c r="D50" s="4">
        <v>123</v>
      </c>
      <c r="E50" s="4">
        <v>86</v>
      </c>
      <c r="F50" s="4">
        <v>6</v>
      </c>
      <c r="G50" s="4">
        <v>137</v>
      </c>
      <c r="H50" s="4">
        <v>0</v>
      </c>
      <c r="I50" s="4">
        <v>137</v>
      </c>
      <c r="J50" s="4">
        <v>138</v>
      </c>
      <c r="K50" s="4">
        <v>116</v>
      </c>
      <c r="L50" s="4">
        <v>22</v>
      </c>
      <c r="M50" s="4">
        <v>0</v>
      </c>
      <c r="N50" s="4">
        <v>1</v>
      </c>
      <c r="O50" s="4">
        <v>18</v>
      </c>
      <c r="P50" s="4">
        <v>710</v>
      </c>
      <c r="Q50" s="4">
        <v>564</v>
      </c>
      <c r="R50" s="4">
        <v>142</v>
      </c>
      <c r="S50" s="4">
        <v>422</v>
      </c>
      <c r="T50" s="4">
        <v>646</v>
      </c>
      <c r="U50" s="4">
        <v>75</v>
      </c>
      <c r="V50" s="4">
        <v>137</v>
      </c>
      <c r="W50" s="4">
        <v>0</v>
      </c>
      <c r="X50" s="4">
        <v>145</v>
      </c>
      <c r="Y50" s="4">
        <v>1476</v>
      </c>
      <c r="Z50" s="4">
        <v>6</v>
      </c>
      <c r="AA50" s="4">
        <v>326</v>
      </c>
      <c r="AB50" s="4">
        <v>12</v>
      </c>
      <c r="AC50" s="4">
        <v>234</v>
      </c>
      <c r="AD50" s="4">
        <v>0</v>
      </c>
      <c r="AE50" s="4">
        <v>482</v>
      </c>
      <c r="AF50" s="4">
        <v>6921</v>
      </c>
      <c r="AG50" s="4">
        <v>12243</v>
      </c>
      <c r="AH50" s="2">
        <f t="shared" si="0"/>
        <v>19164</v>
      </c>
      <c r="AI50" s="12">
        <f>Sheet2!E15*Sheet2!G15/100+Sheet2!E15</f>
        <v>77.5673271</v>
      </c>
      <c r="AJ50" s="2">
        <v>6155983.4000000004</v>
      </c>
      <c r="AK50" s="2">
        <f>[1]Sheet2!BB22+[1]Sheet2!BE22</f>
        <v>970.22222222222217</v>
      </c>
      <c r="AL50" s="2">
        <v>55673</v>
      </c>
      <c r="AM50" s="14">
        <f>Table1[[#This Row],[TOTAL CRIME BOTH]]/Table1[[#This Row],[Population]]*100000</f>
        <v>311.30688234149557</v>
      </c>
    </row>
    <row r="51" spans="1:39" hidden="1" x14ac:dyDescent="0.25">
      <c r="A51" s="1" t="s">
        <v>16</v>
      </c>
      <c r="B51" s="2" t="s">
        <v>1</v>
      </c>
      <c r="C51" s="2">
        <v>2002</v>
      </c>
      <c r="D51" s="2">
        <v>1048</v>
      </c>
      <c r="E51" s="2">
        <v>1240</v>
      </c>
      <c r="F51" s="2">
        <v>31</v>
      </c>
      <c r="G51" s="2">
        <v>192</v>
      </c>
      <c r="H51" s="2">
        <v>0</v>
      </c>
      <c r="I51" s="2">
        <v>192</v>
      </c>
      <c r="J51" s="2">
        <v>674</v>
      </c>
      <c r="K51" s="2">
        <v>596</v>
      </c>
      <c r="L51" s="2">
        <v>78</v>
      </c>
      <c r="M51" s="2">
        <v>42</v>
      </c>
      <c r="N51" s="2">
        <v>0</v>
      </c>
      <c r="O51" s="2">
        <v>163</v>
      </c>
      <c r="P51" s="2">
        <v>1321</v>
      </c>
      <c r="Q51" s="2">
        <v>2020</v>
      </c>
      <c r="R51" s="2">
        <v>664</v>
      </c>
      <c r="S51" s="2">
        <v>1356</v>
      </c>
      <c r="T51" s="2">
        <v>996</v>
      </c>
      <c r="U51" s="2">
        <v>91</v>
      </c>
      <c r="V51" s="2">
        <v>382</v>
      </c>
      <c r="W51" s="2">
        <v>20</v>
      </c>
      <c r="X51" s="2">
        <v>386</v>
      </c>
      <c r="Y51" s="2">
        <v>366</v>
      </c>
      <c r="Z51" s="2">
        <v>18</v>
      </c>
      <c r="AA51" s="2">
        <v>785</v>
      </c>
      <c r="AB51" s="2">
        <v>368</v>
      </c>
      <c r="AC51" s="2">
        <v>54</v>
      </c>
      <c r="AD51" s="2">
        <v>0</v>
      </c>
      <c r="AE51" s="2">
        <v>380</v>
      </c>
      <c r="AF51" s="2">
        <v>9390</v>
      </c>
      <c r="AG51" s="2">
        <v>19967</v>
      </c>
      <c r="AH51" s="2">
        <f t="shared" si="0"/>
        <v>29357</v>
      </c>
      <c r="AI51" s="13">
        <f>Sheet2!E16*Sheet2!G16/100+Sheet2!E16</f>
        <v>55.151642000000002</v>
      </c>
      <c r="AJ51" s="4">
        <v>10317055.5</v>
      </c>
      <c r="AK51" s="4">
        <f>[1]Sheet2!BB23+[1]Sheet2!BE23</f>
        <v>898.77777777777783</v>
      </c>
      <c r="AL51" s="4">
        <v>222236</v>
      </c>
      <c r="AM51" s="14">
        <f>Table1[[#This Row],[TOTAL CRIME BOTH]]/Table1[[#This Row],[Population]]*100000</f>
        <v>284.54824150165712</v>
      </c>
    </row>
    <row r="52" spans="1:39" hidden="1" x14ac:dyDescent="0.25">
      <c r="A52" s="3" t="s">
        <v>17</v>
      </c>
      <c r="B52" s="4" t="s">
        <v>1</v>
      </c>
      <c r="C52" s="4">
        <v>2002</v>
      </c>
      <c r="D52" s="4">
        <v>1488</v>
      </c>
      <c r="E52" s="4">
        <v>1143</v>
      </c>
      <c r="F52" s="4">
        <v>115</v>
      </c>
      <c r="G52" s="4">
        <v>797</v>
      </c>
      <c r="H52" s="4">
        <v>0</v>
      </c>
      <c r="I52" s="4">
        <v>797</v>
      </c>
      <c r="J52" s="4">
        <v>468</v>
      </c>
      <c r="K52" s="4">
        <v>178</v>
      </c>
      <c r="L52" s="4">
        <v>290</v>
      </c>
      <c r="M52" s="4">
        <v>580</v>
      </c>
      <c r="N52" s="4">
        <v>55</v>
      </c>
      <c r="O52" s="4">
        <v>780</v>
      </c>
      <c r="P52" s="4">
        <v>1419</v>
      </c>
      <c r="Q52" s="4">
        <v>4374</v>
      </c>
      <c r="R52" s="4">
        <v>560</v>
      </c>
      <c r="S52" s="4">
        <v>3814</v>
      </c>
      <c r="T52" s="4">
        <v>2281</v>
      </c>
      <c r="U52" s="4">
        <v>333</v>
      </c>
      <c r="V52" s="4">
        <v>441</v>
      </c>
      <c r="W52" s="4">
        <v>6</v>
      </c>
      <c r="X52" s="4">
        <v>167</v>
      </c>
      <c r="Y52" s="4">
        <v>2294</v>
      </c>
      <c r="Z52" s="4">
        <v>275</v>
      </c>
      <c r="AA52" s="4">
        <v>411</v>
      </c>
      <c r="AB52" s="4">
        <v>3</v>
      </c>
      <c r="AC52" s="4">
        <v>588</v>
      </c>
      <c r="AD52" s="4">
        <v>36</v>
      </c>
      <c r="AE52" s="4">
        <v>416</v>
      </c>
      <c r="AF52" s="4">
        <v>12969</v>
      </c>
      <c r="AG52" s="4">
        <v>31439</v>
      </c>
      <c r="AH52" s="2">
        <f t="shared" si="0"/>
        <v>44408</v>
      </c>
      <c r="AI52" s="12">
        <f>Sheet2!E17*Sheet2!G17/100+Sheet2!E17</f>
        <v>54.794716399999999</v>
      </c>
      <c r="AJ52" s="2">
        <v>27517298.600000001</v>
      </c>
      <c r="AK52" s="2">
        <f>[1]Sheet2!BB24+[1]Sheet2!BE24</f>
        <v>941.77777777777783</v>
      </c>
      <c r="AL52" s="2">
        <v>79714</v>
      </c>
      <c r="AM52" s="14">
        <f>Table1[[#This Row],[TOTAL CRIME BOTH]]/Table1[[#This Row],[Population]]*100000</f>
        <v>161.38212055452274</v>
      </c>
    </row>
    <row r="53" spans="1:39" hidden="1" x14ac:dyDescent="0.25">
      <c r="A53" s="1" t="s">
        <v>18</v>
      </c>
      <c r="B53" s="2" t="s">
        <v>1</v>
      </c>
      <c r="C53" s="2">
        <v>2002</v>
      </c>
      <c r="D53" s="2">
        <v>1627</v>
      </c>
      <c r="E53" s="2">
        <v>1576</v>
      </c>
      <c r="F53" s="2">
        <v>55</v>
      </c>
      <c r="G53" s="2">
        <v>292</v>
      </c>
      <c r="H53" s="2">
        <v>0</v>
      </c>
      <c r="I53" s="2">
        <v>292</v>
      </c>
      <c r="J53" s="2">
        <v>645</v>
      </c>
      <c r="K53" s="2">
        <v>300</v>
      </c>
      <c r="L53" s="2">
        <v>345</v>
      </c>
      <c r="M53" s="2">
        <v>178</v>
      </c>
      <c r="N53" s="2">
        <v>66</v>
      </c>
      <c r="O53" s="2">
        <v>972</v>
      </c>
      <c r="P53" s="2">
        <v>6480</v>
      </c>
      <c r="Q53" s="2">
        <v>13818</v>
      </c>
      <c r="R53" s="2">
        <v>4376</v>
      </c>
      <c r="S53" s="2">
        <v>9442</v>
      </c>
      <c r="T53" s="2">
        <v>6838</v>
      </c>
      <c r="U53" s="2">
        <v>485</v>
      </c>
      <c r="V53" s="2">
        <v>2764</v>
      </c>
      <c r="W53" s="2">
        <v>175</v>
      </c>
      <c r="X53" s="2">
        <v>437</v>
      </c>
      <c r="Y53" s="2">
        <v>22824</v>
      </c>
      <c r="Z53" s="2">
        <v>233</v>
      </c>
      <c r="AA53" s="2">
        <v>1648</v>
      </c>
      <c r="AB53" s="2">
        <v>100</v>
      </c>
      <c r="AC53" s="2">
        <v>1826</v>
      </c>
      <c r="AD53" s="2">
        <v>0</v>
      </c>
      <c r="AE53" s="2">
        <v>152</v>
      </c>
      <c r="AF53" s="2">
        <v>50508</v>
      </c>
      <c r="AG53" s="2">
        <v>113699</v>
      </c>
      <c r="AH53" s="2">
        <f t="shared" si="0"/>
        <v>164207</v>
      </c>
      <c r="AI53" s="13">
        <f>Sheet2!E18*Sheet2!G18/100+Sheet2!E18</f>
        <v>67.597772800000001</v>
      </c>
      <c r="AJ53" s="4">
        <v>53570091.899999999</v>
      </c>
      <c r="AK53" s="4">
        <f>[1]Sheet2!BB25+[1]Sheet2!BE25</f>
        <v>965</v>
      </c>
      <c r="AL53" s="4">
        <v>191791</v>
      </c>
      <c r="AM53" s="14">
        <f>Table1[[#This Row],[TOTAL CRIME BOTH]]/Table1[[#This Row],[Population]]*100000</f>
        <v>306.52738155933611</v>
      </c>
    </row>
    <row r="54" spans="1:39" hidden="1" x14ac:dyDescent="0.25">
      <c r="A54" s="3" t="s">
        <v>19</v>
      </c>
      <c r="B54" s="4" t="s">
        <v>1</v>
      </c>
      <c r="C54" s="4">
        <v>2002</v>
      </c>
      <c r="D54" s="4">
        <v>454</v>
      </c>
      <c r="E54" s="4">
        <v>562</v>
      </c>
      <c r="F54" s="4">
        <v>210</v>
      </c>
      <c r="G54" s="4">
        <v>499</v>
      </c>
      <c r="H54" s="4">
        <v>0</v>
      </c>
      <c r="I54" s="4">
        <v>499</v>
      </c>
      <c r="J54" s="4">
        <v>162</v>
      </c>
      <c r="K54" s="4">
        <v>91</v>
      </c>
      <c r="L54" s="4">
        <v>71</v>
      </c>
      <c r="M54" s="4">
        <v>137</v>
      </c>
      <c r="N54" s="4">
        <v>4</v>
      </c>
      <c r="O54" s="4">
        <v>610</v>
      </c>
      <c r="P54" s="4">
        <v>4624</v>
      </c>
      <c r="Q54" s="4">
        <v>5743</v>
      </c>
      <c r="R54" s="4">
        <v>1978</v>
      </c>
      <c r="S54" s="4">
        <v>3765</v>
      </c>
      <c r="T54" s="4">
        <v>8090</v>
      </c>
      <c r="U54" s="4">
        <v>357</v>
      </c>
      <c r="V54" s="4">
        <v>2924</v>
      </c>
      <c r="W54" s="4">
        <v>135</v>
      </c>
      <c r="X54" s="4">
        <v>452</v>
      </c>
      <c r="Y54" s="4">
        <v>19033</v>
      </c>
      <c r="Z54" s="4">
        <v>17</v>
      </c>
      <c r="AA54" s="4">
        <v>2123</v>
      </c>
      <c r="AB54" s="4">
        <v>102</v>
      </c>
      <c r="AC54" s="4">
        <v>2836</v>
      </c>
      <c r="AD54" s="4">
        <v>0</v>
      </c>
      <c r="AE54" s="4">
        <v>32</v>
      </c>
      <c r="AF54" s="4">
        <v>55094</v>
      </c>
      <c r="AG54" s="4">
        <v>104200</v>
      </c>
      <c r="AH54" s="2">
        <f t="shared" si="0"/>
        <v>159294</v>
      </c>
      <c r="AI54" s="12">
        <f>Sheet2!E19*Sheet2!G19/100+Sheet2!E19</f>
        <v>91.200033599999998</v>
      </c>
      <c r="AJ54" s="2">
        <v>31995363.199999999</v>
      </c>
      <c r="AK54" s="2">
        <f>[1]Sheet2!BB26+[1]Sheet2!BE26</f>
        <v>1060.8888888888889</v>
      </c>
      <c r="AL54" s="2">
        <v>38863</v>
      </c>
      <c r="AM54" s="14">
        <f>Table1[[#This Row],[TOTAL CRIME BOTH]]/Table1[[#This Row],[Population]]*100000</f>
        <v>497.86589076757224</v>
      </c>
    </row>
    <row r="55" spans="1:39" hidden="1" x14ac:dyDescent="0.25">
      <c r="A55" s="1" t="s">
        <v>20</v>
      </c>
      <c r="B55" s="2" t="s">
        <v>1</v>
      </c>
      <c r="C55" s="2">
        <v>2002</v>
      </c>
      <c r="D55" s="2">
        <v>0</v>
      </c>
      <c r="E55" s="2">
        <v>0</v>
      </c>
      <c r="F55" s="2">
        <v>0</v>
      </c>
      <c r="G55" s="2">
        <v>1</v>
      </c>
      <c r="H55" s="2">
        <v>0</v>
      </c>
      <c r="I55" s="2">
        <v>1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9</v>
      </c>
      <c r="Q55" s="2">
        <v>12</v>
      </c>
      <c r="R55" s="2">
        <v>0</v>
      </c>
      <c r="S55" s="2">
        <v>12</v>
      </c>
      <c r="T55" s="2">
        <v>18</v>
      </c>
      <c r="U55" s="2">
        <v>0</v>
      </c>
      <c r="V55" s="2">
        <v>0</v>
      </c>
      <c r="W55" s="2">
        <v>0</v>
      </c>
      <c r="X55" s="2">
        <v>2</v>
      </c>
      <c r="Y55" s="2">
        <v>5</v>
      </c>
      <c r="Z55" s="2">
        <v>0</v>
      </c>
      <c r="AA55" s="2">
        <v>1</v>
      </c>
      <c r="AB55" s="2">
        <v>0</v>
      </c>
      <c r="AC55" s="2">
        <v>0</v>
      </c>
      <c r="AD55" s="2">
        <v>0</v>
      </c>
      <c r="AE55" s="2">
        <v>0</v>
      </c>
      <c r="AF55" s="2">
        <v>5</v>
      </c>
      <c r="AG55" s="2">
        <v>53</v>
      </c>
      <c r="AH55" s="2">
        <f t="shared" si="0"/>
        <v>58</v>
      </c>
      <c r="AI55" s="13">
        <f>Sheet2!E20*Sheet2!G20/100+Sheet2!E20</f>
        <v>87.898961599999993</v>
      </c>
      <c r="AJ55" s="4">
        <v>60982.8</v>
      </c>
      <c r="AK55" s="4">
        <f>[1]Sheet2!BB27+[1]Sheet2!BE27</f>
        <v>946.88888888888891</v>
      </c>
      <c r="AL55" s="4">
        <v>32</v>
      </c>
      <c r="AM55" s="14">
        <f>Table1[[#This Row],[TOTAL CRIME BOTH]]/Table1[[#This Row],[Population]]*100000</f>
        <v>95.108784772099668</v>
      </c>
    </row>
    <row r="56" spans="1:39" hidden="1" x14ac:dyDescent="0.25">
      <c r="A56" s="1" t="s">
        <v>21</v>
      </c>
      <c r="B56" s="2" t="s">
        <v>1</v>
      </c>
      <c r="C56" s="2">
        <v>2002</v>
      </c>
      <c r="D56" s="2">
        <v>2395</v>
      </c>
      <c r="E56" s="2">
        <v>2864</v>
      </c>
      <c r="F56" s="2">
        <v>194</v>
      </c>
      <c r="G56" s="2">
        <v>2891</v>
      </c>
      <c r="H56" s="2">
        <v>0</v>
      </c>
      <c r="I56" s="2">
        <v>2891</v>
      </c>
      <c r="J56" s="2">
        <v>964</v>
      </c>
      <c r="K56" s="2">
        <v>639</v>
      </c>
      <c r="L56" s="2">
        <v>325</v>
      </c>
      <c r="M56" s="2">
        <v>136</v>
      </c>
      <c r="N56" s="2">
        <v>142</v>
      </c>
      <c r="O56" s="2">
        <v>1829</v>
      </c>
      <c r="P56" s="2">
        <v>13344</v>
      </c>
      <c r="Q56" s="2">
        <v>20759</v>
      </c>
      <c r="R56" s="2">
        <v>4845</v>
      </c>
      <c r="S56" s="2">
        <v>15914</v>
      </c>
      <c r="T56" s="2">
        <v>3178</v>
      </c>
      <c r="U56" s="2">
        <v>507</v>
      </c>
      <c r="V56" s="2">
        <v>1240</v>
      </c>
      <c r="W56" s="2">
        <v>54</v>
      </c>
      <c r="X56" s="2">
        <v>1053</v>
      </c>
      <c r="Y56" s="2">
        <v>29955</v>
      </c>
      <c r="Z56" s="2">
        <v>674</v>
      </c>
      <c r="AA56" s="2">
        <v>7118</v>
      </c>
      <c r="AB56" s="2">
        <v>783</v>
      </c>
      <c r="AC56" s="2">
        <v>3117</v>
      </c>
      <c r="AD56" s="2">
        <v>0</v>
      </c>
      <c r="AE56" s="2">
        <v>3679</v>
      </c>
      <c r="AF56" s="2">
        <v>94923</v>
      </c>
      <c r="AG56" s="2">
        <v>191799</v>
      </c>
      <c r="AH56" s="2">
        <f t="shared" si="0"/>
        <v>286722</v>
      </c>
      <c r="AI56" s="12">
        <f>Sheet2!E21*Sheet2!G21/100+Sheet2!E21</f>
        <v>64.444013099999992</v>
      </c>
      <c r="AJ56" s="2">
        <v>61609287.100000001</v>
      </c>
      <c r="AK56" s="2">
        <f>[1]Sheet2!BB28+[1]Sheet2!BE28</f>
        <v>921.22222222222217</v>
      </c>
      <c r="AL56" s="2">
        <v>308245</v>
      </c>
      <c r="AM56" s="14">
        <f>Table1[[#This Row],[TOTAL CRIME BOTH]]/Table1[[#This Row],[Population]]*100000</f>
        <v>465.38762822334297</v>
      </c>
    </row>
    <row r="57" spans="1:39" hidden="1" x14ac:dyDescent="0.25">
      <c r="A57" s="3" t="s">
        <v>22</v>
      </c>
      <c r="B57" s="4" t="s">
        <v>1</v>
      </c>
      <c r="C57" s="4">
        <v>2002</v>
      </c>
      <c r="D57" s="4">
        <v>2768</v>
      </c>
      <c r="E57" s="4">
        <v>1435</v>
      </c>
      <c r="F57" s="4">
        <v>93</v>
      </c>
      <c r="G57" s="4">
        <v>1352</v>
      </c>
      <c r="H57" s="4">
        <v>1</v>
      </c>
      <c r="I57" s="4">
        <v>1351</v>
      </c>
      <c r="J57" s="4">
        <v>953</v>
      </c>
      <c r="K57" s="4">
        <v>650</v>
      </c>
      <c r="L57" s="4">
        <v>303</v>
      </c>
      <c r="M57" s="4">
        <v>548</v>
      </c>
      <c r="N57" s="4">
        <v>271</v>
      </c>
      <c r="O57" s="4">
        <v>2136</v>
      </c>
      <c r="P57" s="4">
        <v>14471</v>
      </c>
      <c r="Q57" s="4">
        <v>37606</v>
      </c>
      <c r="R57" s="4">
        <v>9122</v>
      </c>
      <c r="S57" s="4">
        <v>28484</v>
      </c>
      <c r="T57" s="4">
        <v>6360</v>
      </c>
      <c r="U57" s="4">
        <v>1468</v>
      </c>
      <c r="V57" s="4">
        <v>4145</v>
      </c>
      <c r="W57" s="4">
        <v>176</v>
      </c>
      <c r="X57" s="4">
        <v>1269</v>
      </c>
      <c r="Y57" s="4">
        <v>29250</v>
      </c>
      <c r="Z57" s="4">
        <v>303</v>
      </c>
      <c r="AA57" s="4">
        <v>2686</v>
      </c>
      <c r="AB57" s="4">
        <v>769</v>
      </c>
      <c r="AC57" s="4">
        <v>5353</v>
      </c>
      <c r="AD57" s="4">
        <v>0</v>
      </c>
      <c r="AE57" s="4">
        <v>9407</v>
      </c>
      <c r="AF57" s="4">
        <v>42643</v>
      </c>
      <c r="AG57" s="4">
        <v>165462</v>
      </c>
      <c r="AH57" s="2">
        <f t="shared" si="0"/>
        <v>208105</v>
      </c>
      <c r="AI57" s="12">
        <f>Sheet2!E22*Sheet2!G22/100+Sheet2!E22</f>
        <v>77.661758899999995</v>
      </c>
      <c r="AJ57" s="2">
        <v>98314455.599999994</v>
      </c>
      <c r="AK57" s="2">
        <f>[1]Sheet2!BB29+[1]Sheet2!BE29</f>
        <v>922.77777777777783</v>
      </c>
      <c r="AL57" s="2">
        <v>307713</v>
      </c>
      <c r="AM57" s="14">
        <f>Table1[[#This Row],[TOTAL CRIME BOTH]]/Table1[[#This Row],[Population]]*100000</f>
        <v>211.67283969581379</v>
      </c>
    </row>
    <row r="58" spans="1:39" hidden="1" x14ac:dyDescent="0.25">
      <c r="A58" s="1" t="s">
        <v>23</v>
      </c>
      <c r="B58" s="2" t="s">
        <v>1</v>
      </c>
      <c r="C58" s="2">
        <v>2002</v>
      </c>
      <c r="D58" s="2">
        <v>165</v>
      </c>
      <c r="E58" s="2">
        <v>160</v>
      </c>
      <c r="F58" s="2">
        <v>3</v>
      </c>
      <c r="G58" s="2">
        <v>14</v>
      </c>
      <c r="H58" s="2">
        <v>0</v>
      </c>
      <c r="I58" s="2">
        <v>14</v>
      </c>
      <c r="J58" s="2">
        <v>157</v>
      </c>
      <c r="K58" s="2">
        <v>82</v>
      </c>
      <c r="L58" s="2">
        <v>75</v>
      </c>
      <c r="M58" s="2">
        <v>3</v>
      </c>
      <c r="N58" s="2">
        <v>8</v>
      </c>
      <c r="O58" s="2">
        <v>6</v>
      </c>
      <c r="P58" s="2">
        <v>44</v>
      </c>
      <c r="Q58" s="2">
        <v>255</v>
      </c>
      <c r="R58" s="2">
        <v>115</v>
      </c>
      <c r="S58" s="2">
        <v>140</v>
      </c>
      <c r="T58" s="2">
        <v>64</v>
      </c>
      <c r="U58" s="2">
        <v>28</v>
      </c>
      <c r="V58" s="2">
        <v>72</v>
      </c>
      <c r="W58" s="2">
        <v>12</v>
      </c>
      <c r="X58" s="2">
        <v>48</v>
      </c>
      <c r="Y58" s="2">
        <v>378</v>
      </c>
      <c r="Z58" s="2">
        <v>0</v>
      </c>
      <c r="AA58" s="2">
        <v>58</v>
      </c>
      <c r="AB58" s="2">
        <v>0</v>
      </c>
      <c r="AC58" s="2">
        <v>10</v>
      </c>
      <c r="AD58" s="2">
        <v>0</v>
      </c>
      <c r="AE58" s="2">
        <v>25</v>
      </c>
      <c r="AF58" s="2">
        <v>1074</v>
      </c>
      <c r="AG58" s="2">
        <v>2584</v>
      </c>
      <c r="AH58" s="2">
        <f t="shared" si="0"/>
        <v>3658</v>
      </c>
      <c r="AI58" s="13">
        <f>Sheet2!E23*Sheet2!G23/100+Sheet2!E23</f>
        <v>69.582115799999997</v>
      </c>
      <c r="AJ58" s="4">
        <v>2421946.2000000002</v>
      </c>
      <c r="AK58" s="4">
        <f>[1]Sheet2!BB30+[1]Sheet2!BE30</f>
        <v>979.55555555555554</v>
      </c>
      <c r="AL58" s="4">
        <v>22327</v>
      </c>
      <c r="AM58" s="14">
        <f>Table1[[#This Row],[TOTAL CRIME BOTH]]/Table1[[#This Row],[Population]]*100000</f>
        <v>151.03555974942793</v>
      </c>
    </row>
    <row r="59" spans="1:39" hidden="1" x14ac:dyDescent="0.25">
      <c r="A59" s="3" t="s">
        <v>24</v>
      </c>
      <c r="B59" s="4" t="s">
        <v>1</v>
      </c>
      <c r="C59" s="4">
        <v>2002</v>
      </c>
      <c r="D59" s="4">
        <v>167</v>
      </c>
      <c r="E59" s="4">
        <v>58</v>
      </c>
      <c r="F59" s="4">
        <v>3</v>
      </c>
      <c r="G59" s="4">
        <v>38</v>
      </c>
      <c r="H59" s="4">
        <v>0</v>
      </c>
      <c r="I59" s="4">
        <v>38</v>
      </c>
      <c r="J59" s="4">
        <v>52</v>
      </c>
      <c r="K59" s="4">
        <v>10</v>
      </c>
      <c r="L59" s="4">
        <v>42</v>
      </c>
      <c r="M59" s="4">
        <v>64</v>
      </c>
      <c r="N59" s="4">
        <v>2</v>
      </c>
      <c r="O59" s="4">
        <v>109</v>
      </c>
      <c r="P59" s="4">
        <v>154</v>
      </c>
      <c r="Q59" s="4">
        <v>392</v>
      </c>
      <c r="R59" s="4">
        <v>51</v>
      </c>
      <c r="S59" s="4">
        <v>341</v>
      </c>
      <c r="T59" s="4">
        <v>9</v>
      </c>
      <c r="U59" s="4">
        <v>9</v>
      </c>
      <c r="V59" s="4">
        <v>33</v>
      </c>
      <c r="W59" s="4">
        <v>8</v>
      </c>
      <c r="X59" s="4">
        <v>23</v>
      </c>
      <c r="Y59" s="4">
        <v>89</v>
      </c>
      <c r="Z59" s="4">
        <v>0</v>
      </c>
      <c r="AA59" s="4">
        <v>23</v>
      </c>
      <c r="AB59" s="4">
        <v>0</v>
      </c>
      <c r="AC59" s="4">
        <v>0</v>
      </c>
      <c r="AD59" s="4">
        <v>0</v>
      </c>
      <c r="AE59" s="4">
        <v>12</v>
      </c>
      <c r="AF59" s="4">
        <v>419</v>
      </c>
      <c r="AG59" s="4">
        <v>1664</v>
      </c>
      <c r="AH59" s="2">
        <f t="shared" si="0"/>
        <v>2083</v>
      </c>
      <c r="AI59" s="12">
        <f>Sheet2!E24*Sheet2!G24/100+Sheet2!E24</f>
        <v>64.014007200000009</v>
      </c>
      <c r="AJ59" s="2">
        <v>2372151</v>
      </c>
      <c r="AK59" s="2">
        <f>[1]Sheet2!BB31+[1]Sheet2!BE31</f>
        <v>976.55555555555554</v>
      </c>
      <c r="AL59" s="2">
        <v>22429</v>
      </c>
      <c r="AM59" s="14">
        <f>Table1[[#This Row],[TOTAL CRIME BOTH]]/Table1[[#This Row],[Population]]*100000</f>
        <v>87.810598903695421</v>
      </c>
    </row>
    <row r="60" spans="1:39" hidden="1" x14ac:dyDescent="0.25">
      <c r="A60" s="1" t="s">
        <v>25</v>
      </c>
      <c r="B60" s="2" t="s">
        <v>1</v>
      </c>
      <c r="C60" s="2">
        <v>2002</v>
      </c>
      <c r="D60" s="2">
        <v>29</v>
      </c>
      <c r="E60" s="2">
        <v>26</v>
      </c>
      <c r="F60" s="2">
        <v>5</v>
      </c>
      <c r="G60" s="2">
        <v>76</v>
      </c>
      <c r="H60" s="2">
        <v>0</v>
      </c>
      <c r="I60" s="2">
        <v>76</v>
      </c>
      <c r="J60" s="2">
        <v>7</v>
      </c>
      <c r="K60" s="2">
        <v>2</v>
      </c>
      <c r="L60" s="2">
        <v>5</v>
      </c>
      <c r="M60" s="2">
        <v>5</v>
      </c>
      <c r="N60" s="2">
        <v>0</v>
      </c>
      <c r="O60" s="2">
        <v>7</v>
      </c>
      <c r="P60" s="2">
        <v>446</v>
      </c>
      <c r="Q60" s="2">
        <v>999</v>
      </c>
      <c r="R60" s="2">
        <v>30</v>
      </c>
      <c r="S60" s="2">
        <v>969</v>
      </c>
      <c r="T60" s="2">
        <v>1</v>
      </c>
      <c r="U60" s="2">
        <v>26</v>
      </c>
      <c r="V60" s="2">
        <v>85</v>
      </c>
      <c r="W60" s="2">
        <v>16</v>
      </c>
      <c r="X60" s="2">
        <v>27</v>
      </c>
      <c r="Y60" s="2">
        <v>112</v>
      </c>
      <c r="Z60" s="2">
        <v>0</v>
      </c>
      <c r="AA60" s="2">
        <v>73</v>
      </c>
      <c r="AB60" s="2">
        <v>0</v>
      </c>
      <c r="AC60" s="2">
        <v>3</v>
      </c>
      <c r="AD60" s="2">
        <v>0</v>
      </c>
      <c r="AE60" s="2">
        <v>13</v>
      </c>
      <c r="AF60" s="2">
        <v>864</v>
      </c>
      <c r="AG60" s="2">
        <v>2820</v>
      </c>
      <c r="AH60" s="2">
        <f t="shared" si="0"/>
        <v>3684</v>
      </c>
      <c r="AI60" s="13">
        <f>Sheet2!E25*Sheet2!G25/100+Sheet2!E25</f>
        <v>88.741311599999989</v>
      </c>
      <c r="AJ60" s="4">
        <v>911672.8</v>
      </c>
      <c r="AK60" s="4">
        <f>[1]Sheet2!BB32+[1]Sheet2!BE32</f>
        <v>942.22222222222217</v>
      </c>
      <c r="AL60" s="4">
        <v>21081</v>
      </c>
      <c r="AM60" s="14">
        <f>Table1[[#This Row],[TOTAL CRIME BOTH]]/Table1[[#This Row],[Population]]*100000</f>
        <v>404.09234541164329</v>
      </c>
    </row>
    <row r="61" spans="1:39" hidden="1" x14ac:dyDescent="0.25">
      <c r="A61" s="3" t="s">
        <v>26</v>
      </c>
      <c r="B61" s="4" t="s">
        <v>1</v>
      </c>
      <c r="C61" s="4">
        <v>2002</v>
      </c>
      <c r="D61" s="4">
        <v>100</v>
      </c>
      <c r="E61" s="4">
        <v>34</v>
      </c>
      <c r="F61" s="4">
        <v>5</v>
      </c>
      <c r="G61" s="4">
        <v>17</v>
      </c>
      <c r="H61" s="4">
        <v>0</v>
      </c>
      <c r="I61" s="4">
        <v>17</v>
      </c>
      <c r="J61" s="4">
        <v>27</v>
      </c>
      <c r="K61" s="4">
        <v>4</v>
      </c>
      <c r="L61" s="4">
        <v>23</v>
      </c>
      <c r="M61" s="4">
        <v>21</v>
      </c>
      <c r="N61" s="4">
        <v>0</v>
      </c>
      <c r="O61" s="4">
        <v>110</v>
      </c>
      <c r="P61" s="4">
        <v>128</v>
      </c>
      <c r="Q61" s="4">
        <v>257</v>
      </c>
      <c r="R61" s="4">
        <v>81</v>
      </c>
      <c r="S61" s="4">
        <v>176</v>
      </c>
      <c r="T61" s="4">
        <v>5</v>
      </c>
      <c r="U61" s="4">
        <v>10</v>
      </c>
      <c r="V61" s="4">
        <v>21</v>
      </c>
      <c r="W61" s="4">
        <v>3</v>
      </c>
      <c r="X61" s="4">
        <v>6</v>
      </c>
      <c r="Y61" s="4">
        <v>53</v>
      </c>
      <c r="Z61" s="4">
        <v>0</v>
      </c>
      <c r="AA61" s="4">
        <v>1</v>
      </c>
      <c r="AB61" s="4">
        <v>0</v>
      </c>
      <c r="AC61" s="4">
        <v>0</v>
      </c>
      <c r="AD61" s="4">
        <v>0</v>
      </c>
      <c r="AE61" s="4">
        <v>24</v>
      </c>
      <c r="AF61" s="4">
        <v>292</v>
      </c>
      <c r="AG61" s="4">
        <v>1114</v>
      </c>
      <c r="AH61" s="2">
        <f t="shared" si="0"/>
        <v>1406</v>
      </c>
      <c r="AI61" s="12">
        <f>Sheet2!E26*Sheet2!G26/100+Sheet2!E26</f>
        <v>67.944848399999998</v>
      </c>
      <c r="AJ61" s="2">
        <v>1987622.6</v>
      </c>
      <c r="AK61" s="2">
        <f>[1]Sheet2!BB33+[1]Sheet2!BE33</f>
        <v>911.44444444444446</v>
      </c>
      <c r="AL61" s="2">
        <v>16579</v>
      </c>
      <c r="AM61" s="14">
        <f>Table1[[#This Row],[TOTAL CRIME BOTH]]/Table1[[#This Row],[Population]]*100000</f>
        <v>70.737774867321377</v>
      </c>
    </row>
    <row r="62" spans="1:39" hidden="1" x14ac:dyDescent="0.25">
      <c r="A62" s="1" t="s">
        <v>27</v>
      </c>
      <c r="B62" s="2" t="s">
        <v>1</v>
      </c>
      <c r="C62" s="2">
        <v>2002</v>
      </c>
      <c r="D62" s="2">
        <v>1075</v>
      </c>
      <c r="E62" s="2">
        <v>1372</v>
      </c>
      <c r="F62" s="2">
        <v>58</v>
      </c>
      <c r="G62" s="2">
        <v>691</v>
      </c>
      <c r="H62" s="2">
        <v>0</v>
      </c>
      <c r="I62" s="2">
        <v>691</v>
      </c>
      <c r="J62" s="2">
        <v>523</v>
      </c>
      <c r="K62" s="2">
        <v>432</v>
      </c>
      <c r="L62" s="2">
        <v>91</v>
      </c>
      <c r="M62" s="2">
        <v>246</v>
      </c>
      <c r="N62" s="2">
        <v>30</v>
      </c>
      <c r="O62" s="2">
        <v>945</v>
      </c>
      <c r="P62" s="2">
        <v>2884</v>
      </c>
      <c r="Q62" s="2">
        <v>5268</v>
      </c>
      <c r="R62" s="2">
        <v>1028</v>
      </c>
      <c r="S62" s="2">
        <v>4240</v>
      </c>
      <c r="T62" s="2">
        <v>1598</v>
      </c>
      <c r="U62" s="2">
        <v>246</v>
      </c>
      <c r="V62" s="2">
        <v>793</v>
      </c>
      <c r="W62" s="2">
        <v>12</v>
      </c>
      <c r="X62" s="2">
        <v>405</v>
      </c>
      <c r="Y62" s="2">
        <v>4947</v>
      </c>
      <c r="Z62" s="2">
        <v>248</v>
      </c>
      <c r="AA62" s="2">
        <v>1605</v>
      </c>
      <c r="AB62" s="2">
        <v>188</v>
      </c>
      <c r="AC62" s="2">
        <v>1167</v>
      </c>
      <c r="AD62" s="2">
        <v>0</v>
      </c>
      <c r="AE62" s="2">
        <v>2672</v>
      </c>
      <c r="AF62" s="2">
        <v>20755</v>
      </c>
      <c r="AG62" s="2">
        <v>47728</v>
      </c>
      <c r="AH62" s="2">
        <f t="shared" si="0"/>
        <v>68483</v>
      </c>
      <c r="AI62" s="13">
        <f>Sheet2!E27*Sheet2!G27/100+Sheet2!E27</f>
        <v>64.199028600000005</v>
      </c>
      <c r="AJ62" s="4">
        <v>37233649.799999997</v>
      </c>
      <c r="AK62" s="4">
        <f>[1]Sheet2!BB34+[1]Sheet2!BE34</f>
        <v>972.77777777777783</v>
      </c>
      <c r="AL62" s="4">
        <v>155707</v>
      </c>
      <c r="AM62" s="14">
        <f>Table1[[#This Row],[TOTAL CRIME BOTH]]/Table1[[#This Row],[Population]]*100000</f>
        <v>183.92771154011339</v>
      </c>
    </row>
    <row r="63" spans="1:39" hidden="1" x14ac:dyDescent="0.25">
      <c r="A63" s="3" t="s">
        <v>28</v>
      </c>
      <c r="B63" s="4" t="s">
        <v>1</v>
      </c>
      <c r="C63" s="4">
        <v>2002</v>
      </c>
      <c r="D63" s="4">
        <v>29</v>
      </c>
      <c r="E63" s="4">
        <v>43</v>
      </c>
      <c r="F63" s="4">
        <v>2</v>
      </c>
      <c r="G63" s="4">
        <v>6</v>
      </c>
      <c r="H63" s="4">
        <v>0</v>
      </c>
      <c r="I63" s="4">
        <v>6</v>
      </c>
      <c r="J63" s="4">
        <v>10</v>
      </c>
      <c r="K63" s="4">
        <v>6</v>
      </c>
      <c r="L63" s="4">
        <v>4</v>
      </c>
      <c r="M63" s="4">
        <v>2</v>
      </c>
      <c r="N63" s="4">
        <v>0</v>
      </c>
      <c r="O63" s="4">
        <v>6</v>
      </c>
      <c r="P63" s="4">
        <v>129</v>
      </c>
      <c r="Q63" s="4">
        <v>526</v>
      </c>
      <c r="R63" s="4">
        <v>258</v>
      </c>
      <c r="S63" s="4">
        <v>268</v>
      </c>
      <c r="T63" s="4">
        <v>193</v>
      </c>
      <c r="U63" s="4">
        <v>11</v>
      </c>
      <c r="V63" s="4">
        <v>31</v>
      </c>
      <c r="W63" s="4">
        <v>3</v>
      </c>
      <c r="X63" s="4">
        <v>22</v>
      </c>
      <c r="Y63" s="4">
        <v>1093</v>
      </c>
      <c r="Z63" s="4">
        <v>5</v>
      </c>
      <c r="AA63" s="4">
        <v>59</v>
      </c>
      <c r="AB63" s="4">
        <v>26</v>
      </c>
      <c r="AC63" s="4">
        <v>9</v>
      </c>
      <c r="AD63" s="4">
        <v>0</v>
      </c>
      <c r="AE63" s="4">
        <v>190</v>
      </c>
      <c r="AF63" s="4">
        <v>2042</v>
      </c>
      <c r="AG63" s="4">
        <v>4437</v>
      </c>
      <c r="AH63" s="2">
        <f t="shared" si="0"/>
        <v>6479</v>
      </c>
      <c r="AI63" s="12">
        <f>Sheet2!E28*Sheet2!G28/100+Sheet2!E28</f>
        <v>81.845296399999995</v>
      </c>
      <c r="AJ63" s="2">
        <v>1001241.4</v>
      </c>
      <c r="AK63" s="2">
        <f>[1]Sheet2!BB35+[1]Sheet2!BE35</f>
        <v>1005</v>
      </c>
      <c r="AL63" s="2">
        <v>479</v>
      </c>
      <c r="AM63" s="14">
        <f>Table1[[#This Row],[TOTAL CRIME BOTH]]/Table1[[#This Row],[Population]]*100000</f>
        <v>647.09669416386498</v>
      </c>
    </row>
    <row r="64" spans="1:39" hidden="1" x14ac:dyDescent="0.25">
      <c r="A64" s="3" t="s">
        <v>29</v>
      </c>
      <c r="B64" s="4" t="s">
        <v>1</v>
      </c>
      <c r="C64" s="4">
        <v>2002</v>
      </c>
      <c r="D64" s="4">
        <v>733</v>
      </c>
      <c r="E64" s="4">
        <v>728</v>
      </c>
      <c r="F64" s="4">
        <v>79</v>
      </c>
      <c r="G64" s="4">
        <v>299</v>
      </c>
      <c r="H64" s="4">
        <v>0</v>
      </c>
      <c r="I64" s="4">
        <v>299</v>
      </c>
      <c r="J64" s="4">
        <v>551</v>
      </c>
      <c r="K64" s="4">
        <v>354</v>
      </c>
      <c r="L64" s="4">
        <v>197</v>
      </c>
      <c r="M64" s="4">
        <v>50</v>
      </c>
      <c r="N64" s="4">
        <v>83</v>
      </c>
      <c r="O64" s="4">
        <v>110</v>
      </c>
      <c r="P64" s="4">
        <v>1928</v>
      </c>
      <c r="Q64" s="4">
        <v>2963</v>
      </c>
      <c r="R64" s="4">
        <v>1267</v>
      </c>
      <c r="S64" s="4">
        <v>1696</v>
      </c>
      <c r="T64" s="4">
        <v>2</v>
      </c>
      <c r="U64" s="4">
        <v>373</v>
      </c>
      <c r="V64" s="4">
        <v>2716</v>
      </c>
      <c r="W64" s="4">
        <v>39</v>
      </c>
      <c r="X64" s="4">
        <v>68</v>
      </c>
      <c r="Y64" s="4">
        <v>4453</v>
      </c>
      <c r="Z64" s="4">
        <v>166</v>
      </c>
      <c r="AA64" s="4">
        <v>341</v>
      </c>
      <c r="AB64" s="4">
        <v>145</v>
      </c>
      <c r="AC64" s="4">
        <v>944</v>
      </c>
      <c r="AD64" s="4">
        <v>0</v>
      </c>
      <c r="AE64" s="4">
        <v>2310</v>
      </c>
      <c r="AF64" s="4">
        <v>9713</v>
      </c>
      <c r="AG64" s="4">
        <v>28794</v>
      </c>
      <c r="AH64" s="2">
        <f t="shared" si="0"/>
        <v>38507</v>
      </c>
      <c r="AI64" s="13">
        <f>Sheet2!E29*Sheet2!G29/100+Sheet2!E29</f>
        <v>70.362005500000009</v>
      </c>
      <c r="AJ64" s="4">
        <v>24634700.199999999</v>
      </c>
      <c r="AK64" s="4">
        <f>[1]Sheet2!BB36+[1]Sheet2!BE36</f>
        <v>876.33333333333337</v>
      </c>
      <c r="AL64" s="4">
        <v>50362</v>
      </c>
      <c r="AM64" s="14">
        <f>Table1[[#This Row],[TOTAL CRIME BOTH]]/Table1[[#This Row],[Population]]*100000</f>
        <v>156.31203013381912</v>
      </c>
    </row>
    <row r="65" spans="1:39" hidden="1" x14ac:dyDescent="0.25">
      <c r="A65" s="1" t="s">
        <v>30</v>
      </c>
      <c r="B65" s="2" t="s">
        <v>1</v>
      </c>
      <c r="C65" s="2">
        <v>2002</v>
      </c>
      <c r="D65" s="2">
        <v>1276</v>
      </c>
      <c r="E65" s="2">
        <v>2043</v>
      </c>
      <c r="F65" s="2">
        <v>68</v>
      </c>
      <c r="G65" s="2">
        <v>1051</v>
      </c>
      <c r="H65" s="2">
        <v>0</v>
      </c>
      <c r="I65" s="2">
        <v>1051</v>
      </c>
      <c r="J65" s="2">
        <v>2587</v>
      </c>
      <c r="K65" s="2">
        <v>2019</v>
      </c>
      <c r="L65" s="2">
        <v>568</v>
      </c>
      <c r="M65" s="2">
        <v>47</v>
      </c>
      <c r="N65" s="2">
        <v>33</v>
      </c>
      <c r="O65" s="2">
        <v>734</v>
      </c>
      <c r="P65" s="2">
        <v>6661</v>
      </c>
      <c r="Q65" s="2">
        <v>16313</v>
      </c>
      <c r="R65" s="2">
        <v>4706</v>
      </c>
      <c r="S65" s="2">
        <v>11607</v>
      </c>
      <c r="T65" s="2">
        <v>7178</v>
      </c>
      <c r="U65" s="2">
        <v>938</v>
      </c>
      <c r="V65" s="2">
        <v>7286</v>
      </c>
      <c r="W65" s="2">
        <v>63</v>
      </c>
      <c r="X65" s="2">
        <v>1130</v>
      </c>
      <c r="Y65" s="2">
        <v>26519</v>
      </c>
      <c r="Z65" s="2">
        <v>399</v>
      </c>
      <c r="AA65" s="2">
        <v>2730</v>
      </c>
      <c r="AB65" s="2">
        <v>44</v>
      </c>
      <c r="AC65" s="2">
        <v>5691</v>
      </c>
      <c r="AD65" s="2">
        <v>0</v>
      </c>
      <c r="AE65" s="2">
        <v>4670</v>
      </c>
      <c r="AF65" s="2">
        <v>63787</v>
      </c>
      <c r="AG65" s="2">
        <v>151248</v>
      </c>
      <c r="AH65" s="2">
        <f t="shared" si="0"/>
        <v>215035</v>
      </c>
      <c r="AI65" s="13">
        <f>Sheet2!E30*Sheet2!G30/100+Sheet2!E30</f>
        <v>61.340032399999998</v>
      </c>
      <c r="AJ65" s="4">
        <v>57680653.5</v>
      </c>
      <c r="AK65" s="4">
        <f>[1]Sheet2!BB37+[1]Sheet2!BE37</f>
        <v>922.66666666666663</v>
      </c>
      <c r="AL65" s="4">
        <v>342239</v>
      </c>
      <c r="AM65" s="14">
        <f>Table1[[#This Row],[TOTAL CRIME BOTH]]/Table1[[#This Row],[Population]]*100000</f>
        <v>372.80264170377336</v>
      </c>
    </row>
    <row r="66" spans="1:39" hidden="1" x14ac:dyDescent="0.25">
      <c r="A66" s="3" t="s">
        <v>31</v>
      </c>
      <c r="B66" s="4" t="s">
        <v>1</v>
      </c>
      <c r="C66" s="4">
        <v>2002</v>
      </c>
      <c r="D66" s="4">
        <v>13</v>
      </c>
      <c r="E66" s="4">
        <v>5</v>
      </c>
      <c r="F66" s="4">
        <v>2</v>
      </c>
      <c r="G66" s="4">
        <v>6</v>
      </c>
      <c r="H66" s="4">
        <v>0</v>
      </c>
      <c r="I66" s="4">
        <v>6</v>
      </c>
      <c r="J66" s="4">
        <v>9</v>
      </c>
      <c r="K66" s="4">
        <v>2</v>
      </c>
      <c r="L66" s="4">
        <v>7</v>
      </c>
      <c r="M66" s="4">
        <v>0</v>
      </c>
      <c r="N66" s="4">
        <v>0</v>
      </c>
      <c r="O66" s="4">
        <v>5</v>
      </c>
      <c r="P66" s="4">
        <v>66</v>
      </c>
      <c r="Q66" s="4">
        <v>64</v>
      </c>
      <c r="R66" s="4">
        <v>5</v>
      </c>
      <c r="S66" s="4">
        <v>59</v>
      </c>
      <c r="T66" s="4">
        <v>15</v>
      </c>
      <c r="U66" s="4">
        <v>3</v>
      </c>
      <c r="V66" s="4">
        <v>48</v>
      </c>
      <c r="W66" s="4">
        <v>0</v>
      </c>
      <c r="X66" s="4">
        <v>2</v>
      </c>
      <c r="Y66" s="4">
        <v>50</v>
      </c>
      <c r="Z66" s="4">
        <v>0</v>
      </c>
      <c r="AA66" s="4">
        <v>17</v>
      </c>
      <c r="AB66" s="4">
        <v>0</v>
      </c>
      <c r="AC66" s="4">
        <v>3</v>
      </c>
      <c r="AD66" s="4">
        <v>0</v>
      </c>
      <c r="AE66" s="4">
        <v>7</v>
      </c>
      <c r="AF66" s="4">
        <v>170</v>
      </c>
      <c r="AG66" s="4">
        <v>485</v>
      </c>
      <c r="AH66" s="2">
        <f t="shared" si="0"/>
        <v>655</v>
      </c>
      <c r="AI66" s="12">
        <f>Sheet2!E31*Sheet2!G31/100+Sheet2!E31</f>
        <v>70.498043200000012</v>
      </c>
      <c r="AJ66" s="2">
        <v>547501.4</v>
      </c>
      <c r="AK66" s="2">
        <f>[1]Sheet2!BB38+[1]Sheet2!BE38</f>
        <v>876.66666666666663</v>
      </c>
      <c r="AL66" s="2">
        <v>7096</v>
      </c>
      <c r="AM66" s="14">
        <f>Table1[[#This Row],[TOTAL CRIME BOTH]]/Table1[[#This Row],[Population]]*100000</f>
        <v>119.6343972819065</v>
      </c>
    </row>
    <row r="67" spans="1:39" hidden="1" x14ac:dyDescent="0.25">
      <c r="A67" s="1" t="s">
        <v>32</v>
      </c>
      <c r="B67" s="2" t="s">
        <v>1</v>
      </c>
      <c r="C67" s="2">
        <v>2002</v>
      </c>
      <c r="D67" s="2">
        <v>1723</v>
      </c>
      <c r="E67" s="2">
        <v>2133</v>
      </c>
      <c r="F67" s="2">
        <v>36</v>
      </c>
      <c r="G67" s="2">
        <v>534</v>
      </c>
      <c r="H67" s="2">
        <v>0</v>
      </c>
      <c r="I67" s="2">
        <v>534</v>
      </c>
      <c r="J67" s="2">
        <v>1001</v>
      </c>
      <c r="K67" s="2">
        <v>714</v>
      </c>
      <c r="L67" s="2">
        <v>287</v>
      </c>
      <c r="M67" s="2">
        <v>176</v>
      </c>
      <c r="N67" s="2">
        <v>25</v>
      </c>
      <c r="O67" s="2">
        <v>653</v>
      </c>
      <c r="P67" s="2">
        <v>5533</v>
      </c>
      <c r="Q67" s="2">
        <v>18755</v>
      </c>
      <c r="R67" s="2">
        <v>4671</v>
      </c>
      <c r="S67" s="2">
        <v>14084</v>
      </c>
      <c r="T67" s="2">
        <v>4252</v>
      </c>
      <c r="U67" s="2">
        <v>288</v>
      </c>
      <c r="V67" s="2">
        <v>2017</v>
      </c>
      <c r="W67" s="2">
        <v>121</v>
      </c>
      <c r="X67" s="2">
        <v>850</v>
      </c>
      <c r="Y67" s="2">
        <v>25150</v>
      </c>
      <c r="Z67" s="2">
        <v>243</v>
      </c>
      <c r="AA67" s="2">
        <v>1877</v>
      </c>
      <c r="AB67" s="2">
        <v>1718</v>
      </c>
      <c r="AC67" s="2">
        <v>1052</v>
      </c>
      <c r="AD67" s="2">
        <v>0</v>
      </c>
      <c r="AE67" s="2">
        <v>10125</v>
      </c>
      <c r="AF67" s="2">
        <v>88680</v>
      </c>
      <c r="AG67" s="2">
        <v>166942</v>
      </c>
      <c r="AH67" s="2">
        <f t="shared" ref="AH67:AH130" si="1">AG67+AF67</f>
        <v>255622</v>
      </c>
      <c r="AI67" s="13">
        <f>Sheet2!E32*Sheet2!G32/100+Sheet2!E32</f>
        <v>73.956371399999995</v>
      </c>
      <c r="AJ67" s="4">
        <v>63114458.100000001</v>
      </c>
      <c r="AK67" s="4">
        <f>[1]Sheet2!BB39+[1]Sheet2!BE39</f>
        <v>987.11111111111109</v>
      </c>
      <c r="AL67" s="4">
        <v>130058</v>
      </c>
      <c r="AM67" s="14">
        <f>Table1[[#This Row],[TOTAL CRIME BOTH]]/Table1[[#This Row],[Population]]*100000</f>
        <v>405.0133799691136</v>
      </c>
    </row>
    <row r="68" spans="1:39" hidden="1" x14ac:dyDescent="0.25">
      <c r="A68" s="3" t="s">
        <v>33</v>
      </c>
      <c r="B68" s="4" t="s">
        <v>1</v>
      </c>
      <c r="C68" s="4">
        <v>2002</v>
      </c>
      <c r="D68" s="4">
        <v>201</v>
      </c>
      <c r="E68" s="4">
        <v>38</v>
      </c>
      <c r="F68" s="4">
        <v>1</v>
      </c>
      <c r="G68" s="4">
        <v>108</v>
      </c>
      <c r="H68" s="4">
        <v>0</v>
      </c>
      <c r="I68" s="4">
        <v>108</v>
      </c>
      <c r="J68" s="4">
        <v>128</v>
      </c>
      <c r="K68" s="4">
        <v>48</v>
      </c>
      <c r="L68" s="4">
        <v>80</v>
      </c>
      <c r="M68" s="4">
        <v>29</v>
      </c>
      <c r="N68" s="4">
        <v>0</v>
      </c>
      <c r="O68" s="4">
        <v>56</v>
      </c>
      <c r="P68" s="4">
        <v>192</v>
      </c>
      <c r="Q68" s="4">
        <v>270</v>
      </c>
      <c r="R68" s="4">
        <v>51</v>
      </c>
      <c r="S68" s="4">
        <v>219</v>
      </c>
      <c r="T68" s="4">
        <v>180</v>
      </c>
      <c r="U68" s="4">
        <v>12</v>
      </c>
      <c r="V68" s="4">
        <v>20</v>
      </c>
      <c r="W68" s="4">
        <v>7</v>
      </c>
      <c r="X68" s="4">
        <v>40</v>
      </c>
      <c r="Y68" s="4">
        <v>518</v>
      </c>
      <c r="Z68" s="4">
        <v>16</v>
      </c>
      <c r="AA68" s="4">
        <v>128</v>
      </c>
      <c r="AB68" s="4">
        <v>0</v>
      </c>
      <c r="AC68" s="4">
        <v>236</v>
      </c>
      <c r="AD68" s="4">
        <v>0</v>
      </c>
      <c r="AE68" s="4">
        <v>46</v>
      </c>
      <c r="AF68" s="4">
        <v>849</v>
      </c>
      <c r="AG68" s="4">
        <v>3075</v>
      </c>
      <c r="AH68" s="2">
        <f t="shared" si="1"/>
        <v>3924</v>
      </c>
      <c r="AI68" s="12">
        <f>Sheet2!E33*Sheet2!G33/100+Sheet2!E33</f>
        <v>74.65882959999999</v>
      </c>
      <c r="AJ68" s="2">
        <v>3239442.9</v>
      </c>
      <c r="AK68" s="2">
        <f>[1]Sheet2!BB40+[1]Sheet2!BE40</f>
        <v>951.11111111111109</v>
      </c>
      <c r="AL68" s="2">
        <v>10486</v>
      </c>
      <c r="AM68" s="14">
        <f>Table1[[#This Row],[TOTAL CRIME BOTH]]/Table1[[#This Row],[Population]]*100000</f>
        <v>121.13193907507987</v>
      </c>
    </row>
    <row r="69" spans="1:39" hidden="1" x14ac:dyDescent="0.25">
      <c r="A69" s="1" t="s">
        <v>34</v>
      </c>
      <c r="B69" s="2" t="s">
        <v>1</v>
      </c>
      <c r="C69" s="2">
        <v>2002</v>
      </c>
      <c r="D69" s="2">
        <v>6825</v>
      </c>
      <c r="E69" s="2">
        <v>6283</v>
      </c>
      <c r="F69" s="2">
        <v>1243</v>
      </c>
      <c r="G69" s="2">
        <v>1415</v>
      </c>
      <c r="H69" s="2">
        <v>1</v>
      </c>
      <c r="I69" s="2">
        <v>1414</v>
      </c>
      <c r="J69" s="2">
        <v>3430</v>
      </c>
      <c r="K69" s="2">
        <v>2298</v>
      </c>
      <c r="L69" s="2">
        <v>1132</v>
      </c>
      <c r="M69" s="2">
        <v>552</v>
      </c>
      <c r="N69" s="2">
        <v>59</v>
      </c>
      <c r="O69" s="2">
        <v>2840</v>
      </c>
      <c r="P69" s="2">
        <v>6126</v>
      </c>
      <c r="Q69" s="2">
        <v>22419</v>
      </c>
      <c r="R69" s="2">
        <v>6353</v>
      </c>
      <c r="S69" s="2">
        <v>16066</v>
      </c>
      <c r="T69" s="2">
        <v>4878</v>
      </c>
      <c r="U69" s="2">
        <v>2738</v>
      </c>
      <c r="V69" s="2">
        <v>5026</v>
      </c>
      <c r="W69" s="2">
        <v>127</v>
      </c>
      <c r="X69" s="2">
        <v>643</v>
      </c>
      <c r="Y69" s="2">
        <v>13947</v>
      </c>
      <c r="Z69" s="2">
        <v>1893</v>
      </c>
      <c r="AA69" s="2">
        <v>2145</v>
      </c>
      <c r="AB69" s="2">
        <v>1887</v>
      </c>
      <c r="AC69" s="2">
        <v>5679</v>
      </c>
      <c r="AD69" s="2">
        <v>0</v>
      </c>
      <c r="AE69" s="2">
        <v>7313</v>
      </c>
      <c r="AF69" s="2">
        <v>48569</v>
      </c>
      <c r="AG69" s="2">
        <v>146037</v>
      </c>
      <c r="AH69" s="2">
        <f t="shared" si="1"/>
        <v>194606</v>
      </c>
      <c r="AI69" s="13">
        <f>Sheet2!E34*Sheet2!G34/100+Sheet2!E34</f>
        <v>57.9519552</v>
      </c>
      <c r="AJ69" s="4">
        <v>169428807.19999999</v>
      </c>
      <c r="AK69" s="4">
        <f>[1]Sheet2!BB41+[1]Sheet2!BE41</f>
        <v>899.55555555555554</v>
      </c>
      <c r="AL69" s="4">
        <v>240928</v>
      </c>
      <c r="AM69" s="14">
        <f>Table1[[#This Row],[TOTAL CRIME BOTH]]/Table1[[#This Row],[Population]]*100000</f>
        <v>114.86004252528315</v>
      </c>
    </row>
    <row r="70" spans="1:39" hidden="1" x14ac:dyDescent="0.25">
      <c r="A70" s="3" t="s">
        <v>35</v>
      </c>
      <c r="B70" s="4" t="s">
        <v>1</v>
      </c>
      <c r="C70" s="4">
        <v>2002</v>
      </c>
      <c r="D70" s="4">
        <v>292</v>
      </c>
      <c r="E70" s="4">
        <v>249</v>
      </c>
      <c r="F70" s="4">
        <v>47</v>
      </c>
      <c r="G70" s="4">
        <v>89</v>
      </c>
      <c r="H70" s="4">
        <v>0</v>
      </c>
      <c r="I70" s="4">
        <v>89</v>
      </c>
      <c r="J70" s="4">
        <v>198</v>
      </c>
      <c r="K70" s="4">
        <v>155</v>
      </c>
      <c r="L70" s="4">
        <v>43</v>
      </c>
      <c r="M70" s="4">
        <v>32</v>
      </c>
      <c r="N70" s="4">
        <v>6</v>
      </c>
      <c r="O70" s="4">
        <v>177</v>
      </c>
      <c r="P70" s="4">
        <v>554</v>
      </c>
      <c r="Q70" s="4">
        <v>1365</v>
      </c>
      <c r="R70" s="4">
        <v>374</v>
      </c>
      <c r="S70" s="4">
        <v>991</v>
      </c>
      <c r="T70" s="4">
        <v>342</v>
      </c>
      <c r="U70" s="4">
        <v>145</v>
      </c>
      <c r="V70" s="4">
        <v>312</v>
      </c>
      <c r="W70" s="4">
        <v>8</v>
      </c>
      <c r="X70" s="4">
        <v>40</v>
      </c>
      <c r="Y70" s="4">
        <v>760</v>
      </c>
      <c r="Z70" s="4">
        <v>66</v>
      </c>
      <c r="AA70" s="4">
        <v>145</v>
      </c>
      <c r="AB70" s="4">
        <v>97</v>
      </c>
      <c r="AC70" s="4">
        <v>316</v>
      </c>
      <c r="AD70" s="4">
        <v>1</v>
      </c>
      <c r="AE70" s="4">
        <v>440</v>
      </c>
      <c r="AF70" s="4">
        <v>2295</v>
      </c>
      <c r="AG70" s="4">
        <v>7976</v>
      </c>
      <c r="AH70" s="2">
        <f t="shared" si="1"/>
        <v>10271</v>
      </c>
      <c r="AI70" s="12">
        <f>Sheet2!E35*Sheet2!G35/100+Sheet2!E35</f>
        <v>72.811257999999995</v>
      </c>
      <c r="AJ70" s="2">
        <v>8640235</v>
      </c>
      <c r="AK70" s="2">
        <f>[1]Sheet2!BB42+[1]Sheet2!BE42</f>
        <v>963.88888888888891</v>
      </c>
      <c r="AL70" s="2">
        <v>53483</v>
      </c>
      <c r="AM70" s="14">
        <f>Table1[[#This Row],[TOTAL CRIME BOTH]]/Table1[[#This Row],[Population]]*100000</f>
        <v>118.87408154986525</v>
      </c>
    </row>
    <row r="71" spans="1:39" hidden="1" x14ac:dyDescent="0.25">
      <c r="A71" s="1" t="s">
        <v>36</v>
      </c>
      <c r="B71" s="2" t="s">
        <v>1</v>
      </c>
      <c r="C71" s="2">
        <v>2002</v>
      </c>
      <c r="D71" s="2">
        <v>1444</v>
      </c>
      <c r="E71" s="2">
        <v>413</v>
      </c>
      <c r="F71" s="2">
        <v>540</v>
      </c>
      <c r="G71" s="2">
        <v>759</v>
      </c>
      <c r="H71" s="2">
        <v>0</v>
      </c>
      <c r="I71" s="2">
        <v>759</v>
      </c>
      <c r="J71" s="2">
        <v>831</v>
      </c>
      <c r="K71" s="2">
        <v>694</v>
      </c>
      <c r="L71" s="2">
        <v>137</v>
      </c>
      <c r="M71" s="2">
        <v>204</v>
      </c>
      <c r="N71" s="2">
        <v>646</v>
      </c>
      <c r="O71" s="2">
        <v>544</v>
      </c>
      <c r="P71" s="2">
        <v>348</v>
      </c>
      <c r="Q71" s="2">
        <v>12449</v>
      </c>
      <c r="R71" s="2">
        <v>2458</v>
      </c>
      <c r="S71" s="2">
        <v>9991</v>
      </c>
      <c r="T71" s="2">
        <v>2461</v>
      </c>
      <c r="U71" s="2">
        <v>451</v>
      </c>
      <c r="V71" s="2">
        <v>1315</v>
      </c>
      <c r="W71" s="2">
        <v>98</v>
      </c>
      <c r="X71" s="2">
        <v>114</v>
      </c>
      <c r="Y71" s="2">
        <v>3112</v>
      </c>
      <c r="Z71" s="2">
        <v>273</v>
      </c>
      <c r="AA71" s="2">
        <v>964</v>
      </c>
      <c r="AB71" s="2">
        <v>34</v>
      </c>
      <c r="AC71" s="2">
        <v>4069</v>
      </c>
      <c r="AD71" s="2">
        <v>1</v>
      </c>
      <c r="AE71" s="2">
        <v>2703</v>
      </c>
      <c r="AF71" s="2">
        <v>25189</v>
      </c>
      <c r="AG71" s="2">
        <v>58962</v>
      </c>
      <c r="AH71" s="2">
        <f t="shared" si="1"/>
        <v>84151</v>
      </c>
      <c r="AI71" s="13">
        <f>Sheet2!E36*Sheet2!G36/100+Sheet2!E36</f>
        <v>69.707308799999993</v>
      </c>
      <c r="AJ71" s="4">
        <v>81326665.400000006</v>
      </c>
      <c r="AK71" s="4">
        <f>[1]Sheet2!BB43+[1]Sheet2!BE43</f>
        <v>935.77777777777783</v>
      </c>
      <c r="AL71" s="4">
        <v>88752</v>
      </c>
      <c r="AM71" s="14">
        <f>Table1[[#This Row],[TOTAL CRIME BOTH]]/Table1[[#This Row],[Population]]*100000</f>
        <v>103.47282725304018</v>
      </c>
    </row>
    <row r="72" spans="1:39" hidden="1" x14ac:dyDescent="0.25">
      <c r="A72" s="1" t="s">
        <v>0</v>
      </c>
      <c r="B72" s="2" t="s">
        <v>1</v>
      </c>
      <c r="C72" s="2">
        <v>2003</v>
      </c>
      <c r="D72" s="2">
        <v>21</v>
      </c>
      <c r="E72" s="2">
        <v>4</v>
      </c>
      <c r="F72" s="2">
        <v>1</v>
      </c>
      <c r="G72" s="2">
        <v>2</v>
      </c>
      <c r="H72" s="2">
        <v>0</v>
      </c>
      <c r="I72" s="2">
        <v>2</v>
      </c>
      <c r="J72" s="2">
        <v>2</v>
      </c>
      <c r="K72" s="2">
        <v>2</v>
      </c>
      <c r="L72" s="2">
        <v>0</v>
      </c>
      <c r="M72" s="2">
        <v>2</v>
      </c>
      <c r="N72" s="2">
        <v>0</v>
      </c>
      <c r="O72" s="2">
        <v>7</v>
      </c>
      <c r="P72" s="2">
        <v>56</v>
      </c>
      <c r="Q72" s="2">
        <v>60</v>
      </c>
      <c r="R72" s="2">
        <v>3</v>
      </c>
      <c r="S72" s="2">
        <v>57</v>
      </c>
      <c r="T72" s="2">
        <v>19</v>
      </c>
      <c r="U72" s="2">
        <v>3</v>
      </c>
      <c r="V72" s="2">
        <v>13</v>
      </c>
      <c r="W72" s="2">
        <v>0</v>
      </c>
      <c r="X72" s="2">
        <v>8</v>
      </c>
      <c r="Y72" s="2">
        <v>110</v>
      </c>
      <c r="Z72" s="2">
        <v>0</v>
      </c>
      <c r="AA72" s="2">
        <v>9</v>
      </c>
      <c r="AB72" s="2">
        <v>2</v>
      </c>
      <c r="AC72" s="2">
        <v>7</v>
      </c>
      <c r="AD72" s="2">
        <v>0</v>
      </c>
      <c r="AE72" s="2">
        <v>0</v>
      </c>
      <c r="AF72" s="2">
        <v>318</v>
      </c>
      <c r="AG72" s="2">
        <v>644</v>
      </c>
      <c r="AH72" s="2">
        <f t="shared" si="1"/>
        <v>962</v>
      </c>
      <c r="AI72" s="12">
        <f>assg!AI37*Sheet2!G2/100+assg!AI37</f>
        <v>82.067273248950002</v>
      </c>
      <c r="AJ72" s="2">
        <v>361144.7962936578</v>
      </c>
      <c r="AK72" s="2">
        <f>assg!AK37+[1]Sheet2!BE9</f>
        <v>852.66666666666674</v>
      </c>
      <c r="AL72" s="2">
        <v>8249</v>
      </c>
      <c r="AM72" s="14">
        <f>Table1[[#This Row],[TOTAL CRIME BOTH]]/Table1[[#This Row],[Population]]*100000</f>
        <v>266.3751519813589</v>
      </c>
    </row>
    <row r="73" spans="1:39" hidden="1" x14ac:dyDescent="0.25">
      <c r="A73" s="1" t="s">
        <v>2</v>
      </c>
      <c r="B73" s="2" t="s">
        <v>1</v>
      </c>
      <c r="C73" s="2">
        <v>2003</v>
      </c>
      <c r="D73" s="2">
        <v>2667</v>
      </c>
      <c r="E73" s="2">
        <v>1678</v>
      </c>
      <c r="F73" s="2">
        <v>147</v>
      </c>
      <c r="G73" s="2">
        <v>946</v>
      </c>
      <c r="H73" s="2">
        <v>0</v>
      </c>
      <c r="I73" s="2">
        <v>946</v>
      </c>
      <c r="J73" s="2">
        <v>1485</v>
      </c>
      <c r="K73" s="2">
        <v>931</v>
      </c>
      <c r="L73" s="2">
        <v>554</v>
      </c>
      <c r="M73" s="2">
        <v>176</v>
      </c>
      <c r="N73" s="2">
        <v>5</v>
      </c>
      <c r="O73" s="2">
        <v>660</v>
      </c>
      <c r="P73" s="2">
        <v>9050</v>
      </c>
      <c r="Q73" s="2">
        <v>23408</v>
      </c>
      <c r="R73" s="2">
        <v>4521</v>
      </c>
      <c r="S73" s="2">
        <v>18887</v>
      </c>
      <c r="T73" s="2">
        <v>2328</v>
      </c>
      <c r="U73" s="2">
        <v>1099</v>
      </c>
      <c r="V73" s="2">
        <v>7581</v>
      </c>
      <c r="W73" s="2">
        <v>318</v>
      </c>
      <c r="X73" s="2">
        <v>1049</v>
      </c>
      <c r="Y73" s="2">
        <v>41545</v>
      </c>
      <c r="Z73" s="2">
        <v>466</v>
      </c>
      <c r="AA73" s="2">
        <v>4128</v>
      </c>
      <c r="AB73" s="2">
        <v>2286</v>
      </c>
      <c r="AC73" s="2">
        <v>8167</v>
      </c>
      <c r="AD73" s="2">
        <v>5</v>
      </c>
      <c r="AE73" s="2">
        <v>8515</v>
      </c>
      <c r="AF73" s="2">
        <v>39242</v>
      </c>
      <c r="AG73" s="2">
        <v>156951</v>
      </c>
      <c r="AH73" s="2">
        <f t="shared" si="1"/>
        <v>196193</v>
      </c>
      <c r="AI73" s="12">
        <f>assg!AI38*Sheet2!G3/100+assg!AI38</f>
        <v>61.834454656190999</v>
      </c>
      <c r="AJ73" s="2">
        <v>77508538.435414568</v>
      </c>
      <c r="AK73" s="2">
        <f>assg!AK38+[1]Sheet2!BE10</f>
        <v>981.33333333333326</v>
      </c>
      <c r="AL73" s="2">
        <v>275045</v>
      </c>
      <c r="AM73" s="14">
        <f>Table1[[#This Row],[TOTAL CRIME BOTH]]/Table1[[#This Row],[Population]]*100000</f>
        <v>253.12437050207245</v>
      </c>
    </row>
    <row r="74" spans="1:39" hidden="1" x14ac:dyDescent="0.25">
      <c r="A74" s="3" t="s">
        <v>3</v>
      </c>
      <c r="B74" s="4" t="s">
        <v>1</v>
      </c>
      <c r="C74" s="4">
        <v>2003</v>
      </c>
      <c r="D74" s="4">
        <v>77</v>
      </c>
      <c r="E74" s="4">
        <v>20</v>
      </c>
      <c r="F74" s="4">
        <v>3</v>
      </c>
      <c r="G74" s="4">
        <v>31</v>
      </c>
      <c r="H74" s="4">
        <v>0</v>
      </c>
      <c r="I74" s="4">
        <v>31</v>
      </c>
      <c r="J74" s="4">
        <v>68</v>
      </c>
      <c r="K74" s="4">
        <v>51</v>
      </c>
      <c r="L74" s="4">
        <v>17</v>
      </c>
      <c r="M74" s="4">
        <v>37</v>
      </c>
      <c r="N74" s="4">
        <v>0</v>
      </c>
      <c r="O74" s="4">
        <v>60</v>
      </c>
      <c r="P74" s="4">
        <v>253</v>
      </c>
      <c r="Q74" s="4">
        <v>370</v>
      </c>
      <c r="R74" s="4">
        <v>50</v>
      </c>
      <c r="S74" s="4">
        <v>320</v>
      </c>
      <c r="T74" s="4">
        <v>7</v>
      </c>
      <c r="U74" s="4">
        <v>28</v>
      </c>
      <c r="V74" s="4">
        <v>21</v>
      </c>
      <c r="W74" s="4">
        <v>7</v>
      </c>
      <c r="X74" s="4">
        <v>10</v>
      </c>
      <c r="Y74" s="4">
        <v>427</v>
      </c>
      <c r="Z74" s="4">
        <v>0</v>
      </c>
      <c r="AA74" s="4">
        <v>43</v>
      </c>
      <c r="AB74" s="4">
        <v>0</v>
      </c>
      <c r="AC74" s="4">
        <v>14</v>
      </c>
      <c r="AD74" s="4">
        <v>0</v>
      </c>
      <c r="AE74" s="4">
        <v>0</v>
      </c>
      <c r="AF74" s="4">
        <v>585</v>
      </c>
      <c r="AG74" s="4">
        <v>2061</v>
      </c>
      <c r="AH74" s="2">
        <f t="shared" si="1"/>
        <v>2646</v>
      </c>
      <c r="AI74" s="12">
        <f>assg!AI39*Sheet2!G4/100+assg!AI39</f>
        <v>55.911064293504005</v>
      </c>
      <c r="AJ74" s="2">
        <v>1150423.7060590202</v>
      </c>
      <c r="AK74" s="2">
        <f>assg!AK39+[1]Sheet2!BE11</f>
        <v>909.22222222222217</v>
      </c>
      <c r="AL74" s="2">
        <v>83743</v>
      </c>
      <c r="AM74" s="14">
        <f>Table1[[#This Row],[TOTAL CRIME BOTH]]/Table1[[#This Row],[Population]]*100000</f>
        <v>230.00221449402679</v>
      </c>
    </row>
    <row r="75" spans="1:39" hidden="1" x14ac:dyDescent="0.25">
      <c r="A75" s="1" t="s">
        <v>4</v>
      </c>
      <c r="B75" s="2" t="s">
        <v>1</v>
      </c>
      <c r="C75" s="2">
        <v>2003</v>
      </c>
      <c r="D75" s="2">
        <v>1191</v>
      </c>
      <c r="E75" s="2">
        <v>485</v>
      </c>
      <c r="F75" s="2">
        <v>48</v>
      </c>
      <c r="G75" s="2">
        <v>1095</v>
      </c>
      <c r="H75" s="2">
        <v>0</v>
      </c>
      <c r="I75" s="2">
        <v>1095</v>
      </c>
      <c r="J75" s="2">
        <v>1628</v>
      </c>
      <c r="K75" s="2">
        <v>1351</v>
      </c>
      <c r="L75" s="2">
        <v>277</v>
      </c>
      <c r="M75" s="2">
        <v>471</v>
      </c>
      <c r="N75" s="2">
        <v>26</v>
      </c>
      <c r="O75" s="2">
        <v>523</v>
      </c>
      <c r="P75" s="2">
        <v>2606</v>
      </c>
      <c r="Q75" s="2">
        <v>5525</v>
      </c>
      <c r="R75" s="2">
        <v>406</v>
      </c>
      <c r="S75" s="2">
        <v>5119</v>
      </c>
      <c r="T75" s="2">
        <v>3340</v>
      </c>
      <c r="U75" s="2">
        <v>611</v>
      </c>
      <c r="V75" s="2">
        <v>894</v>
      </c>
      <c r="W75" s="2">
        <v>58</v>
      </c>
      <c r="X75" s="2">
        <v>677</v>
      </c>
      <c r="Y75" s="2">
        <v>4952</v>
      </c>
      <c r="Z75" s="2">
        <v>60</v>
      </c>
      <c r="AA75" s="2">
        <v>878</v>
      </c>
      <c r="AB75" s="2">
        <v>6</v>
      </c>
      <c r="AC75" s="2">
        <v>1808</v>
      </c>
      <c r="AD75" s="2">
        <v>0</v>
      </c>
      <c r="AE75" s="2">
        <v>2086</v>
      </c>
      <c r="AF75" s="2">
        <v>9227</v>
      </c>
      <c r="AG75" s="2">
        <v>38195</v>
      </c>
      <c r="AH75" s="2">
        <f t="shared" si="1"/>
        <v>47422</v>
      </c>
      <c r="AI75" s="13">
        <f>assg!AI40*Sheet2!G5/100+assg!AI40</f>
        <v>65.300931477467998</v>
      </c>
      <c r="AJ75" s="4">
        <v>27559671.235459056</v>
      </c>
      <c r="AK75" s="4">
        <f>assg!AK40+[1]Sheet2!BE12</f>
        <v>937.77777777777783</v>
      </c>
      <c r="AL75" s="4">
        <v>78438</v>
      </c>
      <c r="AM75" s="14">
        <f>Table1[[#This Row],[TOTAL CRIME BOTH]]/Table1[[#This Row],[Population]]*100000</f>
        <v>172.07026743840655</v>
      </c>
    </row>
    <row r="76" spans="1:39" hidden="1" x14ac:dyDescent="0.25">
      <c r="A76" s="3" t="s">
        <v>5</v>
      </c>
      <c r="B76" s="4" t="s">
        <v>1</v>
      </c>
      <c r="C76" s="4">
        <v>2003</v>
      </c>
      <c r="D76" s="4">
        <v>3771</v>
      </c>
      <c r="E76" s="4">
        <v>3540</v>
      </c>
      <c r="F76" s="4">
        <v>298</v>
      </c>
      <c r="G76" s="4">
        <v>985</v>
      </c>
      <c r="H76" s="4">
        <v>0</v>
      </c>
      <c r="I76" s="4">
        <v>985</v>
      </c>
      <c r="J76" s="4">
        <v>2427</v>
      </c>
      <c r="K76" s="4">
        <v>674</v>
      </c>
      <c r="L76" s="4">
        <v>1753</v>
      </c>
      <c r="M76" s="4">
        <v>1221</v>
      </c>
      <c r="N76" s="4">
        <v>120</v>
      </c>
      <c r="O76" s="4">
        <v>2463</v>
      </c>
      <c r="P76" s="4">
        <v>2986</v>
      </c>
      <c r="Q76" s="4">
        <v>10124</v>
      </c>
      <c r="R76" s="4">
        <v>1357</v>
      </c>
      <c r="S76" s="4">
        <v>8767</v>
      </c>
      <c r="T76" s="4">
        <v>8029</v>
      </c>
      <c r="U76" s="4">
        <v>1105</v>
      </c>
      <c r="V76" s="4">
        <v>1947</v>
      </c>
      <c r="W76" s="4">
        <v>92</v>
      </c>
      <c r="X76" s="4">
        <v>669</v>
      </c>
      <c r="Y76" s="4">
        <v>8884</v>
      </c>
      <c r="Z76" s="4">
        <v>909</v>
      </c>
      <c r="AA76" s="4">
        <v>688</v>
      </c>
      <c r="AB76" s="4">
        <v>11</v>
      </c>
      <c r="AC76" s="4">
        <v>1880</v>
      </c>
      <c r="AD76" s="4">
        <v>37</v>
      </c>
      <c r="AE76" s="4">
        <v>2574</v>
      </c>
      <c r="AF76" s="4">
        <v>37503</v>
      </c>
      <c r="AG76" s="4">
        <v>92263</v>
      </c>
      <c r="AH76" s="2">
        <f t="shared" si="1"/>
        <v>129766</v>
      </c>
      <c r="AI76" s="12">
        <f>assg!AI41*Sheet2!G6/100+assg!AI41</f>
        <v>48.896184871736999</v>
      </c>
      <c r="AJ76" s="2">
        <v>87177261.512611181</v>
      </c>
      <c r="AK76" s="2">
        <f>assg!AK41+[1]Sheet2!BE13</f>
        <v>920.33333333333326</v>
      </c>
      <c r="AL76" s="2">
        <v>94163</v>
      </c>
      <c r="AM76" s="14">
        <f>Table1[[#This Row],[TOTAL CRIME BOTH]]/Table1[[#This Row],[Population]]*100000</f>
        <v>148.85303546869028</v>
      </c>
    </row>
    <row r="77" spans="1:39" hidden="1" x14ac:dyDescent="0.25">
      <c r="A77" s="3" t="s">
        <v>6</v>
      </c>
      <c r="B77" s="4" t="s">
        <v>1</v>
      </c>
      <c r="C77" s="4">
        <v>2003</v>
      </c>
      <c r="D77" s="4">
        <v>21</v>
      </c>
      <c r="E77" s="4">
        <v>15</v>
      </c>
      <c r="F77" s="4">
        <v>2</v>
      </c>
      <c r="G77" s="4">
        <v>18</v>
      </c>
      <c r="H77" s="4">
        <v>0</v>
      </c>
      <c r="I77" s="4">
        <v>18</v>
      </c>
      <c r="J77" s="4">
        <v>32</v>
      </c>
      <c r="K77" s="4">
        <v>28</v>
      </c>
      <c r="L77" s="4">
        <v>4</v>
      </c>
      <c r="M77" s="4">
        <v>3</v>
      </c>
      <c r="N77" s="4">
        <v>1</v>
      </c>
      <c r="O77" s="4">
        <v>12</v>
      </c>
      <c r="P77" s="4">
        <v>204</v>
      </c>
      <c r="Q77" s="4">
        <v>1238</v>
      </c>
      <c r="R77" s="4">
        <v>552</v>
      </c>
      <c r="S77" s="4">
        <v>686</v>
      </c>
      <c r="T77" s="4">
        <v>46</v>
      </c>
      <c r="U77" s="4">
        <v>32</v>
      </c>
      <c r="V77" s="4">
        <v>209</v>
      </c>
      <c r="W77" s="4">
        <v>2</v>
      </c>
      <c r="X77" s="4">
        <v>4</v>
      </c>
      <c r="Y77" s="4">
        <v>71</v>
      </c>
      <c r="Z77" s="4">
        <v>1</v>
      </c>
      <c r="AA77" s="4">
        <v>11</v>
      </c>
      <c r="AB77" s="4">
        <v>4</v>
      </c>
      <c r="AC77" s="4">
        <v>93</v>
      </c>
      <c r="AD77" s="4">
        <v>0</v>
      </c>
      <c r="AE77" s="4">
        <v>8</v>
      </c>
      <c r="AF77" s="4">
        <v>779</v>
      </c>
      <c r="AG77" s="4">
        <v>2806</v>
      </c>
      <c r="AH77" s="2">
        <f t="shared" si="1"/>
        <v>3585</v>
      </c>
      <c r="AI77" s="13">
        <f>assg!AI42*Sheet2!G7/100+assg!AI42</f>
        <v>82.463005519215997</v>
      </c>
      <c r="AJ77" s="4">
        <v>932086.27941153094</v>
      </c>
      <c r="AK77" s="4">
        <f>assg!AK42+[1]Sheet2!BE14</f>
        <v>783</v>
      </c>
      <c r="AL77" s="4">
        <v>114</v>
      </c>
      <c r="AM77" s="14">
        <f>Table1[[#This Row],[TOTAL CRIME BOTH]]/Table1[[#This Row],[Population]]*100000</f>
        <v>384.62104626873986</v>
      </c>
    </row>
    <row r="78" spans="1:39" hidden="1" x14ac:dyDescent="0.25">
      <c r="A78" s="1" t="s">
        <v>7</v>
      </c>
      <c r="B78" s="2" t="s">
        <v>1</v>
      </c>
      <c r="C78" s="2">
        <v>2003</v>
      </c>
      <c r="D78" s="2">
        <v>776</v>
      </c>
      <c r="E78" s="2">
        <v>513</v>
      </c>
      <c r="F78" s="2">
        <v>51</v>
      </c>
      <c r="G78" s="2">
        <v>898</v>
      </c>
      <c r="H78" s="2">
        <v>0</v>
      </c>
      <c r="I78" s="2">
        <v>898</v>
      </c>
      <c r="J78" s="2">
        <v>177</v>
      </c>
      <c r="K78" s="2">
        <v>149</v>
      </c>
      <c r="L78" s="2">
        <v>28</v>
      </c>
      <c r="M78" s="2">
        <v>140</v>
      </c>
      <c r="N78" s="2">
        <v>14</v>
      </c>
      <c r="O78" s="2">
        <v>331</v>
      </c>
      <c r="P78" s="2">
        <v>3621</v>
      </c>
      <c r="Q78" s="2">
        <v>4170</v>
      </c>
      <c r="R78" s="2">
        <v>922</v>
      </c>
      <c r="S78" s="2">
        <v>3248</v>
      </c>
      <c r="T78" s="2">
        <v>703</v>
      </c>
      <c r="U78" s="2">
        <v>76</v>
      </c>
      <c r="V78" s="2">
        <v>412</v>
      </c>
      <c r="W78" s="2">
        <v>24</v>
      </c>
      <c r="X78" s="2">
        <v>151</v>
      </c>
      <c r="Y78" s="2">
        <v>3653</v>
      </c>
      <c r="Z78" s="2">
        <v>79</v>
      </c>
      <c r="AA78" s="2">
        <v>1481</v>
      </c>
      <c r="AB78" s="2">
        <v>105</v>
      </c>
      <c r="AC78" s="2">
        <v>601</v>
      </c>
      <c r="AD78" s="2">
        <v>0</v>
      </c>
      <c r="AE78" s="2">
        <v>1158</v>
      </c>
      <c r="AF78" s="2">
        <v>19315</v>
      </c>
      <c r="AG78" s="2">
        <v>38449</v>
      </c>
      <c r="AH78" s="2">
        <f t="shared" si="1"/>
        <v>57764</v>
      </c>
      <c r="AI78" s="13">
        <f>assg!AI43*Sheet2!G8/100+assg!AI43</f>
        <v>65.846531331800009</v>
      </c>
      <c r="AJ78" s="4">
        <v>21756650.402739458</v>
      </c>
      <c r="AK78" s="4">
        <f>assg!AK43+[1]Sheet2!BE15</f>
        <v>990.22222222222217</v>
      </c>
      <c r="AL78" s="4">
        <v>135191</v>
      </c>
      <c r="AM78" s="14">
        <f>Table1[[#This Row],[TOTAL CRIME BOTH]]/Table1[[#This Row],[Population]]*100000</f>
        <v>265.50042828617927</v>
      </c>
    </row>
    <row r="79" spans="1:39" hidden="1" x14ac:dyDescent="0.25">
      <c r="A79" s="1" t="s">
        <v>8</v>
      </c>
      <c r="B79" s="2" t="s">
        <v>1</v>
      </c>
      <c r="C79" s="2">
        <v>2003</v>
      </c>
      <c r="D79" s="2">
        <v>11</v>
      </c>
      <c r="E79" s="2">
        <v>5</v>
      </c>
      <c r="F79" s="2">
        <v>0</v>
      </c>
      <c r="G79" s="2">
        <v>1</v>
      </c>
      <c r="H79" s="2">
        <v>0</v>
      </c>
      <c r="I79" s="2">
        <v>1</v>
      </c>
      <c r="J79" s="2">
        <v>7</v>
      </c>
      <c r="K79" s="2">
        <v>4</v>
      </c>
      <c r="L79" s="2">
        <v>3</v>
      </c>
      <c r="M79" s="2">
        <v>4</v>
      </c>
      <c r="N79" s="2">
        <v>0</v>
      </c>
      <c r="O79" s="2">
        <v>6</v>
      </c>
      <c r="P79" s="2">
        <v>41</v>
      </c>
      <c r="Q79" s="2">
        <v>61</v>
      </c>
      <c r="R79" s="2">
        <v>15</v>
      </c>
      <c r="S79" s="2">
        <v>46</v>
      </c>
      <c r="T79" s="2">
        <v>17</v>
      </c>
      <c r="U79" s="2">
        <v>8</v>
      </c>
      <c r="V79" s="2">
        <v>13</v>
      </c>
      <c r="W79" s="2">
        <v>2</v>
      </c>
      <c r="X79" s="2">
        <v>4</v>
      </c>
      <c r="Y79" s="2">
        <v>22</v>
      </c>
      <c r="Z79" s="2">
        <v>0</v>
      </c>
      <c r="AA79" s="2">
        <v>4</v>
      </c>
      <c r="AB79" s="2">
        <v>0</v>
      </c>
      <c r="AC79" s="2">
        <v>2</v>
      </c>
      <c r="AD79" s="2">
        <v>0</v>
      </c>
      <c r="AE79" s="2">
        <v>1</v>
      </c>
      <c r="AF79" s="2">
        <v>129</v>
      </c>
      <c r="AG79" s="2">
        <v>338</v>
      </c>
      <c r="AH79" s="2">
        <f t="shared" si="1"/>
        <v>467</v>
      </c>
      <c r="AI79" s="12">
        <f>assg!AI44*Sheet2!G9/100+assg!AI44</f>
        <v>61.991946328922999</v>
      </c>
      <c r="AJ79" s="2">
        <v>245791.75698109783</v>
      </c>
      <c r="AK79" s="2">
        <f>assg!AK44+[1]Sheet2!BE16</f>
        <v>802.77777777777783</v>
      </c>
      <c r="AL79" s="2">
        <v>491</v>
      </c>
      <c r="AM79" s="14">
        <f>Table1[[#This Row],[TOTAL CRIME BOTH]]/Table1[[#This Row],[Population]]*100000</f>
        <v>189.9982349838989</v>
      </c>
    </row>
    <row r="80" spans="1:39" hidden="1" x14ac:dyDescent="0.25">
      <c r="A80" s="3" t="s">
        <v>9</v>
      </c>
      <c r="B80" s="4" t="s">
        <v>1</v>
      </c>
      <c r="C80" s="4">
        <v>2003</v>
      </c>
      <c r="D80" s="4">
        <v>6</v>
      </c>
      <c r="E80" s="4">
        <v>3</v>
      </c>
      <c r="F80" s="4">
        <v>0</v>
      </c>
      <c r="G80" s="4">
        <v>5</v>
      </c>
      <c r="H80" s="4">
        <v>0</v>
      </c>
      <c r="I80" s="4">
        <v>5</v>
      </c>
      <c r="J80" s="4">
        <v>1</v>
      </c>
      <c r="K80" s="4">
        <v>1</v>
      </c>
      <c r="L80" s="4">
        <v>0</v>
      </c>
      <c r="M80" s="4">
        <v>4</v>
      </c>
      <c r="N80" s="4">
        <v>0</v>
      </c>
      <c r="O80" s="4">
        <v>1</v>
      </c>
      <c r="P80" s="4">
        <v>41</v>
      </c>
      <c r="Q80" s="4">
        <v>46</v>
      </c>
      <c r="R80" s="4">
        <v>25</v>
      </c>
      <c r="S80" s="4">
        <v>21</v>
      </c>
      <c r="T80" s="4">
        <v>31</v>
      </c>
      <c r="U80" s="4">
        <v>8</v>
      </c>
      <c r="V80" s="4">
        <v>8</v>
      </c>
      <c r="W80" s="4">
        <v>6</v>
      </c>
      <c r="X80" s="4">
        <v>1</v>
      </c>
      <c r="Y80" s="4">
        <v>14</v>
      </c>
      <c r="Z80" s="4">
        <v>1</v>
      </c>
      <c r="AA80" s="4">
        <v>3</v>
      </c>
      <c r="AB80" s="4">
        <v>0</v>
      </c>
      <c r="AC80" s="4">
        <v>0</v>
      </c>
      <c r="AD80" s="4">
        <v>0</v>
      </c>
      <c r="AE80" s="4">
        <v>6</v>
      </c>
      <c r="AF80" s="4">
        <v>84</v>
      </c>
      <c r="AG80" s="4">
        <v>269</v>
      </c>
      <c r="AH80" s="2">
        <f t="shared" si="1"/>
        <v>353</v>
      </c>
      <c r="AI80" s="12">
        <f>assg!AI45*Sheet2!G10/100+assg!AI45</f>
        <v>82.067630778908992</v>
      </c>
      <c r="AJ80" s="2">
        <v>175555.73205473903</v>
      </c>
      <c r="AK80" s="2">
        <f>assg!AK45+[1]Sheet2!BE17</f>
        <v>688.77777777777783</v>
      </c>
      <c r="AL80" s="2">
        <v>112</v>
      </c>
      <c r="AM80" s="14">
        <f>Table1[[#This Row],[TOTAL CRIME BOTH]]/Table1[[#This Row],[Population]]*100000</f>
        <v>201.07574721054002</v>
      </c>
    </row>
    <row r="81" spans="1:39" hidden="1" x14ac:dyDescent="0.25">
      <c r="A81" s="1" t="s">
        <v>10</v>
      </c>
      <c r="B81" s="2" t="s">
        <v>11</v>
      </c>
      <c r="C81" s="2">
        <v>2003</v>
      </c>
      <c r="D81" s="2">
        <v>485</v>
      </c>
      <c r="E81" s="2">
        <v>407</v>
      </c>
      <c r="F81" s="2">
        <v>65</v>
      </c>
      <c r="G81" s="2">
        <v>490</v>
      </c>
      <c r="H81" s="2">
        <v>0</v>
      </c>
      <c r="I81" s="2">
        <v>490</v>
      </c>
      <c r="J81" s="2">
        <v>1156</v>
      </c>
      <c r="K81" s="2">
        <v>797</v>
      </c>
      <c r="L81" s="2">
        <v>359</v>
      </c>
      <c r="M81" s="2">
        <v>28</v>
      </c>
      <c r="N81" s="2">
        <v>107</v>
      </c>
      <c r="O81" s="2">
        <v>441</v>
      </c>
      <c r="P81" s="2">
        <v>1898</v>
      </c>
      <c r="Q81" s="2">
        <v>15544</v>
      </c>
      <c r="R81" s="2">
        <v>7445</v>
      </c>
      <c r="S81" s="2">
        <v>8099</v>
      </c>
      <c r="T81" s="2">
        <v>80</v>
      </c>
      <c r="U81" s="2">
        <v>431</v>
      </c>
      <c r="V81" s="2">
        <v>2079</v>
      </c>
      <c r="W81" s="2">
        <v>43</v>
      </c>
      <c r="X81" s="2">
        <v>60</v>
      </c>
      <c r="Y81" s="2">
        <v>1708</v>
      </c>
      <c r="Z81" s="2">
        <v>130</v>
      </c>
      <c r="AA81" s="2">
        <v>489</v>
      </c>
      <c r="AB81" s="2">
        <v>105</v>
      </c>
      <c r="AC81" s="2">
        <v>1211</v>
      </c>
      <c r="AD81" s="2">
        <v>0</v>
      </c>
      <c r="AE81" s="2">
        <v>402</v>
      </c>
      <c r="AF81" s="2">
        <v>20045</v>
      </c>
      <c r="AG81" s="2">
        <v>47404</v>
      </c>
      <c r="AH81" s="2">
        <f t="shared" si="1"/>
        <v>67449</v>
      </c>
      <c r="AI81" s="13">
        <f>assg!AI46*Sheet2!G11/100+assg!AI46</f>
        <v>82.539956443221996</v>
      </c>
      <c r="AJ81" s="4">
        <v>14390520.425941121</v>
      </c>
      <c r="AK81" s="4">
        <f>assg!AK46+[1]Sheet2!BE18</f>
        <v>831.44444444444434</v>
      </c>
      <c r="AL81" s="4">
        <v>1484</v>
      </c>
      <c r="AM81" s="14">
        <f>Table1[[#This Row],[TOTAL CRIME BOTH]]/Table1[[#This Row],[Population]]*100000</f>
        <v>468.70438318834408</v>
      </c>
    </row>
    <row r="82" spans="1:39" hidden="1" x14ac:dyDescent="0.25">
      <c r="A82" s="3" t="s">
        <v>12</v>
      </c>
      <c r="B82" s="4" t="s">
        <v>1</v>
      </c>
      <c r="C82" s="4">
        <v>2003</v>
      </c>
      <c r="D82" s="4">
        <v>34</v>
      </c>
      <c r="E82" s="4">
        <v>25</v>
      </c>
      <c r="F82" s="4">
        <v>6</v>
      </c>
      <c r="G82" s="4">
        <v>31</v>
      </c>
      <c r="H82" s="4">
        <v>0</v>
      </c>
      <c r="I82" s="4">
        <v>31</v>
      </c>
      <c r="J82" s="4">
        <v>14</v>
      </c>
      <c r="K82" s="4">
        <v>13</v>
      </c>
      <c r="L82" s="4">
        <v>1</v>
      </c>
      <c r="M82" s="4">
        <v>5</v>
      </c>
      <c r="N82" s="4">
        <v>0</v>
      </c>
      <c r="O82" s="4">
        <v>21</v>
      </c>
      <c r="P82" s="4">
        <v>257</v>
      </c>
      <c r="Q82" s="4">
        <v>464</v>
      </c>
      <c r="R82" s="4">
        <v>132</v>
      </c>
      <c r="S82" s="4">
        <v>332</v>
      </c>
      <c r="T82" s="4">
        <v>47</v>
      </c>
      <c r="U82" s="4">
        <v>60</v>
      </c>
      <c r="V82" s="4">
        <v>106</v>
      </c>
      <c r="W82" s="4">
        <v>3</v>
      </c>
      <c r="X82" s="4">
        <v>18</v>
      </c>
      <c r="Y82" s="4">
        <v>198</v>
      </c>
      <c r="Z82" s="4">
        <v>2</v>
      </c>
      <c r="AA82" s="4">
        <v>19</v>
      </c>
      <c r="AB82" s="4">
        <v>7</v>
      </c>
      <c r="AC82" s="4">
        <v>24</v>
      </c>
      <c r="AD82" s="4">
        <v>0</v>
      </c>
      <c r="AE82" s="4">
        <v>164</v>
      </c>
      <c r="AF82" s="4">
        <v>739</v>
      </c>
      <c r="AG82" s="4">
        <v>2244</v>
      </c>
      <c r="AH82" s="2">
        <f t="shared" si="1"/>
        <v>2983</v>
      </c>
      <c r="AI82" s="12">
        <f>assg!AI47*Sheet2!G12/100+assg!AI47</f>
        <v>83.373753986208001</v>
      </c>
      <c r="AJ82" s="2">
        <v>1367005.0267465352</v>
      </c>
      <c r="AK82" s="2">
        <f>assg!AK47+[1]Sheet2!BE19</f>
        <v>962.88888888888891</v>
      </c>
      <c r="AL82" s="2">
        <v>3702</v>
      </c>
      <c r="AM82" s="14">
        <f>Table1[[#This Row],[TOTAL CRIME BOTH]]/Table1[[#This Row],[Population]]*100000</f>
        <v>218.21426707548576</v>
      </c>
    </row>
    <row r="83" spans="1:39" hidden="1" x14ac:dyDescent="0.25">
      <c r="A83" s="1" t="s">
        <v>13</v>
      </c>
      <c r="B83" s="2" t="s">
        <v>1</v>
      </c>
      <c r="C83" s="2">
        <v>2003</v>
      </c>
      <c r="D83" s="2">
        <v>1114</v>
      </c>
      <c r="E83" s="2">
        <v>478</v>
      </c>
      <c r="F83" s="2">
        <v>29</v>
      </c>
      <c r="G83" s="2">
        <v>236</v>
      </c>
      <c r="H83" s="2">
        <v>0</v>
      </c>
      <c r="I83" s="2">
        <v>236</v>
      </c>
      <c r="J83" s="2">
        <v>1044</v>
      </c>
      <c r="K83" s="2">
        <v>859</v>
      </c>
      <c r="L83" s="2">
        <v>185</v>
      </c>
      <c r="M83" s="2">
        <v>338</v>
      </c>
      <c r="N83" s="2">
        <v>14</v>
      </c>
      <c r="O83" s="2">
        <v>1267</v>
      </c>
      <c r="P83" s="2">
        <v>5844</v>
      </c>
      <c r="Q83" s="2">
        <v>19304</v>
      </c>
      <c r="R83" s="2">
        <v>7201</v>
      </c>
      <c r="S83" s="2">
        <v>12103</v>
      </c>
      <c r="T83" s="2">
        <v>1824</v>
      </c>
      <c r="U83" s="2">
        <v>1873</v>
      </c>
      <c r="V83" s="2">
        <v>1975</v>
      </c>
      <c r="W83" s="2">
        <v>275</v>
      </c>
      <c r="X83" s="2">
        <v>516</v>
      </c>
      <c r="Y83" s="2">
        <v>12611</v>
      </c>
      <c r="Z83" s="2">
        <v>54</v>
      </c>
      <c r="AA83" s="2">
        <v>722</v>
      </c>
      <c r="AB83" s="2">
        <v>92</v>
      </c>
      <c r="AC83" s="2">
        <v>3684</v>
      </c>
      <c r="AD83" s="2">
        <v>0</v>
      </c>
      <c r="AE83" s="2">
        <v>3536</v>
      </c>
      <c r="AF83" s="2">
        <v>46879</v>
      </c>
      <c r="AG83" s="2">
        <v>103709</v>
      </c>
      <c r="AH83" s="2">
        <f t="shared" si="1"/>
        <v>150588</v>
      </c>
      <c r="AI83" s="13">
        <f>assg!AI48*Sheet2!G13/100+assg!AI48</f>
        <v>71.102461903092006</v>
      </c>
      <c r="AJ83" s="4">
        <v>52584679.134930469</v>
      </c>
      <c r="AK83" s="4">
        <f>assg!AK48+[1]Sheet2!BE20</f>
        <v>920.55555555555566</v>
      </c>
      <c r="AL83" s="4">
        <v>196024</v>
      </c>
      <c r="AM83" s="14">
        <f>Table1[[#This Row],[TOTAL CRIME BOTH]]/Table1[[#This Row],[Population]]*100000</f>
        <v>286.37238541210149</v>
      </c>
    </row>
    <row r="84" spans="1:39" hidden="1" x14ac:dyDescent="0.25">
      <c r="A84" s="3" t="s">
        <v>14</v>
      </c>
      <c r="B84" s="4" t="s">
        <v>1</v>
      </c>
      <c r="C84" s="4">
        <v>2003</v>
      </c>
      <c r="D84" s="4">
        <v>702</v>
      </c>
      <c r="E84" s="4">
        <v>446</v>
      </c>
      <c r="F84" s="4">
        <v>76</v>
      </c>
      <c r="G84" s="4">
        <v>353</v>
      </c>
      <c r="H84" s="4">
        <v>0</v>
      </c>
      <c r="I84" s="4">
        <v>353</v>
      </c>
      <c r="J84" s="4">
        <v>388</v>
      </c>
      <c r="K84" s="4">
        <v>271</v>
      </c>
      <c r="L84" s="4">
        <v>117</v>
      </c>
      <c r="M84" s="4">
        <v>63</v>
      </c>
      <c r="N84" s="4">
        <v>190</v>
      </c>
      <c r="O84" s="4">
        <v>281</v>
      </c>
      <c r="P84" s="4">
        <v>2981</v>
      </c>
      <c r="Q84" s="4">
        <v>5591</v>
      </c>
      <c r="R84" s="4">
        <v>3079</v>
      </c>
      <c r="S84" s="4">
        <v>2512</v>
      </c>
      <c r="T84" s="4">
        <v>639</v>
      </c>
      <c r="U84" s="4">
        <v>586</v>
      </c>
      <c r="V84" s="4">
        <v>900</v>
      </c>
      <c r="W84" s="4">
        <v>30</v>
      </c>
      <c r="X84" s="4">
        <v>122</v>
      </c>
      <c r="Y84" s="4">
        <v>4153</v>
      </c>
      <c r="Z84" s="4">
        <v>222</v>
      </c>
      <c r="AA84" s="4">
        <v>344</v>
      </c>
      <c r="AB84" s="4">
        <v>1302</v>
      </c>
      <c r="AC84" s="4">
        <v>1618</v>
      </c>
      <c r="AD84" s="4">
        <v>0</v>
      </c>
      <c r="AE84" s="4">
        <v>971</v>
      </c>
      <c r="AF84" s="4">
        <v>16654</v>
      </c>
      <c r="AG84" s="4">
        <v>38612</v>
      </c>
      <c r="AH84" s="2">
        <f t="shared" si="1"/>
        <v>55266</v>
      </c>
      <c r="AI84" s="12">
        <f>assg!AI49*Sheet2!G14/100+assg!AI49</f>
        <v>69.548095409344</v>
      </c>
      <c r="AJ84" s="2">
        <v>21945325.572801735</v>
      </c>
      <c r="AK84" s="2">
        <f>assg!AK49+[1]Sheet2!BE21</f>
        <v>865</v>
      </c>
      <c r="AL84" s="2">
        <v>44212</v>
      </c>
      <c r="AM84" s="14">
        <f>Table1[[#This Row],[TOTAL CRIME BOTH]]/Table1[[#This Row],[Population]]*100000</f>
        <v>251.83495144175367</v>
      </c>
    </row>
    <row r="85" spans="1:39" hidden="1" x14ac:dyDescent="0.25">
      <c r="A85" s="1" t="s">
        <v>15</v>
      </c>
      <c r="B85" s="2" t="s">
        <v>1</v>
      </c>
      <c r="C85" s="2">
        <v>2003</v>
      </c>
      <c r="D85" s="2">
        <v>125</v>
      </c>
      <c r="E85" s="2">
        <v>74</v>
      </c>
      <c r="F85" s="2">
        <v>5</v>
      </c>
      <c r="G85" s="2">
        <v>126</v>
      </c>
      <c r="H85" s="2">
        <v>0</v>
      </c>
      <c r="I85" s="2">
        <v>126</v>
      </c>
      <c r="J85" s="2">
        <v>113</v>
      </c>
      <c r="K85" s="2">
        <v>96</v>
      </c>
      <c r="L85" s="2">
        <v>17</v>
      </c>
      <c r="M85" s="2">
        <v>8</v>
      </c>
      <c r="N85" s="2">
        <v>0</v>
      </c>
      <c r="O85" s="2">
        <v>19</v>
      </c>
      <c r="P85" s="2">
        <v>707</v>
      </c>
      <c r="Q85" s="2">
        <v>627</v>
      </c>
      <c r="R85" s="2">
        <v>218</v>
      </c>
      <c r="S85" s="2">
        <v>409</v>
      </c>
      <c r="T85" s="2">
        <v>610</v>
      </c>
      <c r="U85" s="2">
        <v>63</v>
      </c>
      <c r="V85" s="2">
        <v>130</v>
      </c>
      <c r="W85" s="2">
        <v>3</v>
      </c>
      <c r="X85" s="2">
        <v>121</v>
      </c>
      <c r="Y85" s="2">
        <v>1385</v>
      </c>
      <c r="Z85" s="2">
        <v>6</v>
      </c>
      <c r="AA85" s="2">
        <v>250</v>
      </c>
      <c r="AB85" s="2">
        <v>18</v>
      </c>
      <c r="AC85" s="2">
        <v>221</v>
      </c>
      <c r="AD85" s="2">
        <v>0</v>
      </c>
      <c r="AE85" s="2">
        <v>463</v>
      </c>
      <c r="AF85" s="2">
        <v>6937</v>
      </c>
      <c r="AG85" s="2">
        <v>12011</v>
      </c>
      <c r="AH85" s="2">
        <f t="shared" si="1"/>
        <v>18948</v>
      </c>
      <c r="AI85" s="13">
        <f>assg!AI50*Sheet2!G15/100+assg!AI50</f>
        <v>78.007133844657005</v>
      </c>
      <c r="AJ85" s="4">
        <v>6235738.8773792945</v>
      </c>
      <c r="AK85" s="4">
        <f>assg!AK50+[1]Sheet2!BE22</f>
        <v>970.44444444444434</v>
      </c>
      <c r="AL85" s="4">
        <v>55673</v>
      </c>
      <c r="AM85" s="14">
        <f>Table1[[#This Row],[TOTAL CRIME BOTH]]/Table1[[#This Row],[Population]]*100000</f>
        <v>303.86134462325839</v>
      </c>
    </row>
    <row r="86" spans="1:39" hidden="1" x14ac:dyDescent="0.25">
      <c r="A86" s="3" t="s">
        <v>16</v>
      </c>
      <c r="B86" s="4" t="s">
        <v>1</v>
      </c>
      <c r="C86" s="4">
        <v>2003</v>
      </c>
      <c r="D86" s="4">
        <v>929</v>
      </c>
      <c r="E86" s="4">
        <v>1216</v>
      </c>
      <c r="F86" s="4">
        <v>29</v>
      </c>
      <c r="G86" s="4">
        <v>211</v>
      </c>
      <c r="H86" s="4">
        <v>0</v>
      </c>
      <c r="I86" s="4">
        <v>211</v>
      </c>
      <c r="J86" s="4">
        <v>712</v>
      </c>
      <c r="K86" s="4">
        <v>615</v>
      </c>
      <c r="L86" s="4">
        <v>97</v>
      </c>
      <c r="M86" s="4">
        <v>23</v>
      </c>
      <c r="N86" s="4">
        <v>0</v>
      </c>
      <c r="O86" s="4">
        <v>154</v>
      </c>
      <c r="P86" s="4">
        <v>1526</v>
      </c>
      <c r="Q86" s="4">
        <v>1949</v>
      </c>
      <c r="R86" s="4">
        <v>576</v>
      </c>
      <c r="S86" s="4">
        <v>1373</v>
      </c>
      <c r="T86" s="4">
        <v>1167</v>
      </c>
      <c r="U86" s="4">
        <v>116</v>
      </c>
      <c r="V86" s="4">
        <v>408</v>
      </c>
      <c r="W86" s="4">
        <v>21</v>
      </c>
      <c r="X86" s="4">
        <v>328</v>
      </c>
      <c r="Y86" s="4">
        <v>310</v>
      </c>
      <c r="Z86" s="4">
        <v>10</v>
      </c>
      <c r="AA86" s="4">
        <v>875</v>
      </c>
      <c r="AB86" s="4">
        <v>376</v>
      </c>
      <c r="AC86" s="4">
        <v>71</v>
      </c>
      <c r="AD86" s="4">
        <v>0</v>
      </c>
      <c r="AE86" s="4">
        <v>378</v>
      </c>
      <c r="AF86" s="4">
        <v>10424</v>
      </c>
      <c r="AG86" s="4">
        <v>21233</v>
      </c>
      <c r="AH86" s="2">
        <f t="shared" si="1"/>
        <v>31657</v>
      </c>
      <c r="AI86" s="12">
        <f>assg!AI51*Sheet2!G16/100+assg!AI51</f>
        <v>55.852067853400001</v>
      </c>
      <c r="AJ86" s="2">
        <v>10570259.3368029</v>
      </c>
      <c r="AK86" s="2">
        <f>assg!AK51+[1]Sheet2!BE23</f>
        <v>897.55555555555566</v>
      </c>
      <c r="AL86" s="2">
        <v>222236</v>
      </c>
      <c r="AM86" s="14">
        <f>Table1[[#This Row],[TOTAL CRIME BOTH]]/Table1[[#This Row],[Population]]*100000</f>
        <v>299.49123281941195</v>
      </c>
    </row>
    <row r="87" spans="1:39" hidden="1" x14ac:dyDescent="0.25">
      <c r="A87" s="1" t="s">
        <v>17</v>
      </c>
      <c r="B87" s="2" t="s">
        <v>1</v>
      </c>
      <c r="C87" s="2">
        <v>2003</v>
      </c>
      <c r="D87" s="2">
        <v>1482</v>
      </c>
      <c r="E87" s="2">
        <v>957</v>
      </c>
      <c r="F87" s="2">
        <v>109</v>
      </c>
      <c r="G87" s="2">
        <v>712</v>
      </c>
      <c r="H87" s="2">
        <v>0</v>
      </c>
      <c r="I87" s="2">
        <v>712</v>
      </c>
      <c r="J87" s="2">
        <v>487</v>
      </c>
      <c r="K87" s="2">
        <v>262</v>
      </c>
      <c r="L87" s="2">
        <v>225</v>
      </c>
      <c r="M87" s="2">
        <v>702</v>
      </c>
      <c r="N87" s="2">
        <v>37</v>
      </c>
      <c r="O87" s="2">
        <v>864</v>
      </c>
      <c r="P87" s="2">
        <v>1468</v>
      </c>
      <c r="Q87" s="2">
        <v>4155</v>
      </c>
      <c r="R87" s="2">
        <v>564</v>
      </c>
      <c r="S87" s="2">
        <v>3591</v>
      </c>
      <c r="T87" s="2">
        <v>2481</v>
      </c>
      <c r="U87" s="2">
        <v>265</v>
      </c>
      <c r="V87" s="2">
        <v>479</v>
      </c>
      <c r="W87" s="2">
        <v>5</v>
      </c>
      <c r="X87" s="2">
        <v>147</v>
      </c>
      <c r="Y87" s="2">
        <v>3062</v>
      </c>
      <c r="Z87" s="2">
        <v>262</v>
      </c>
      <c r="AA87" s="2">
        <v>424</v>
      </c>
      <c r="AB87" s="2">
        <v>2</v>
      </c>
      <c r="AC87" s="2">
        <v>559</v>
      </c>
      <c r="AD87" s="2">
        <v>0</v>
      </c>
      <c r="AE87" s="2">
        <v>642</v>
      </c>
      <c r="AF87" s="2">
        <v>12902</v>
      </c>
      <c r="AG87" s="2">
        <v>32203</v>
      </c>
      <c r="AH87" s="2">
        <f t="shared" si="1"/>
        <v>45105</v>
      </c>
      <c r="AI87" s="13">
        <f>assg!AI52*Sheet2!G17/100+assg!AI52</f>
        <v>55.467595517391999</v>
      </c>
      <c r="AJ87" s="4">
        <v>28138900.694639888</v>
      </c>
      <c r="AK87" s="4">
        <f>assg!AK52+[1]Sheet2!BE24</f>
        <v>942.55555555555566</v>
      </c>
      <c r="AL87" s="4">
        <v>79714</v>
      </c>
      <c r="AM87" s="14">
        <f>Table1[[#This Row],[TOTAL CRIME BOTH]]/Table1[[#This Row],[Population]]*100000</f>
        <v>160.29410846384607</v>
      </c>
    </row>
    <row r="88" spans="1:39" hidden="1" x14ac:dyDescent="0.25">
      <c r="A88" s="3" t="s">
        <v>18</v>
      </c>
      <c r="B88" s="4" t="s">
        <v>1</v>
      </c>
      <c r="C88" s="4">
        <v>2003</v>
      </c>
      <c r="D88" s="4">
        <v>1506</v>
      </c>
      <c r="E88" s="4">
        <v>1241</v>
      </c>
      <c r="F88" s="4">
        <v>58</v>
      </c>
      <c r="G88" s="4">
        <v>321</v>
      </c>
      <c r="H88" s="4">
        <v>0</v>
      </c>
      <c r="I88" s="4">
        <v>321</v>
      </c>
      <c r="J88" s="4">
        <v>531</v>
      </c>
      <c r="K88" s="4">
        <v>244</v>
      </c>
      <c r="L88" s="4">
        <v>287</v>
      </c>
      <c r="M88" s="4">
        <v>220</v>
      </c>
      <c r="N88" s="4">
        <v>65</v>
      </c>
      <c r="O88" s="4">
        <v>861</v>
      </c>
      <c r="P88" s="4">
        <v>6055</v>
      </c>
      <c r="Q88" s="4">
        <v>14180</v>
      </c>
      <c r="R88" s="4">
        <v>4296</v>
      </c>
      <c r="S88" s="4">
        <v>9884</v>
      </c>
      <c r="T88" s="4">
        <v>5784</v>
      </c>
      <c r="U88" s="4">
        <v>495</v>
      </c>
      <c r="V88" s="4">
        <v>2752</v>
      </c>
      <c r="W88" s="4">
        <v>126</v>
      </c>
      <c r="X88" s="4">
        <v>415</v>
      </c>
      <c r="Y88" s="4">
        <v>21913</v>
      </c>
      <c r="Z88" s="4">
        <v>194</v>
      </c>
      <c r="AA88" s="4">
        <v>1585</v>
      </c>
      <c r="AB88" s="4">
        <v>84</v>
      </c>
      <c r="AC88" s="4">
        <v>1704</v>
      </c>
      <c r="AD88" s="4">
        <v>0</v>
      </c>
      <c r="AE88" s="4">
        <v>172</v>
      </c>
      <c r="AF88" s="4">
        <v>52143</v>
      </c>
      <c r="AG88" s="4">
        <v>112405</v>
      </c>
      <c r="AH88" s="2">
        <f t="shared" si="1"/>
        <v>164548</v>
      </c>
      <c r="AI88" s="12">
        <f>assg!AI53*Sheet2!G18/100+assg!AI53</f>
        <v>68.160186269695998</v>
      </c>
      <c r="AJ88" s="2">
        <v>54419483.289580606</v>
      </c>
      <c r="AK88" s="2">
        <f>assg!AK53+[1]Sheet2!BE25</f>
        <v>966</v>
      </c>
      <c r="AL88" s="2">
        <v>191791</v>
      </c>
      <c r="AM88" s="14">
        <f>Table1[[#This Row],[TOTAL CRIME BOTH]]/Table1[[#This Row],[Population]]*100000</f>
        <v>302.36964787849257</v>
      </c>
    </row>
    <row r="89" spans="1:39" hidden="1" x14ac:dyDescent="0.25">
      <c r="A89" s="1" t="s">
        <v>19</v>
      </c>
      <c r="B89" s="2" t="s">
        <v>1</v>
      </c>
      <c r="C89" s="2">
        <v>2003</v>
      </c>
      <c r="D89" s="2">
        <v>435</v>
      </c>
      <c r="E89" s="2">
        <v>448</v>
      </c>
      <c r="F89" s="2">
        <v>343</v>
      </c>
      <c r="G89" s="2">
        <v>394</v>
      </c>
      <c r="H89" s="2">
        <v>0</v>
      </c>
      <c r="I89" s="2">
        <v>394</v>
      </c>
      <c r="J89" s="2">
        <v>189</v>
      </c>
      <c r="K89" s="2">
        <v>102</v>
      </c>
      <c r="L89" s="2">
        <v>87</v>
      </c>
      <c r="M89" s="2">
        <v>142</v>
      </c>
      <c r="N89" s="2">
        <v>19</v>
      </c>
      <c r="O89" s="2">
        <v>634</v>
      </c>
      <c r="P89" s="2">
        <v>4409</v>
      </c>
      <c r="Q89" s="2">
        <v>4891</v>
      </c>
      <c r="R89" s="2">
        <v>1668</v>
      </c>
      <c r="S89" s="2">
        <v>3223</v>
      </c>
      <c r="T89" s="2">
        <v>6798</v>
      </c>
      <c r="U89" s="2">
        <v>323</v>
      </c>
      <c r="V89" s="2">
        <v>3061</v>
      </c>
      <c r="W89" s="2">
        <v>129</v>
      </c>
      <c r="X89" s="2">
        <v>413</v>
      </c>
      <c r="Y89" s="2">
        <v>17696</v>
      </c>
      <c r="Z89" s="2">
        <v>33</v>
      </c>
      <c r="AA89" s="2">
        <v>1947</v>
      </c>
      <c r="AB89" s="2">
        <v>68</v>
      </c>
      <c r="AC89" s="2">
        <v>2930</v>
      </c>
      <c r="AD89" s="2">
        <v>0</v>
      </c>
      <c r="AE89" s="2">
        <v>35</v>
      </c>
      <c r="AF89" s="2">
        <v>53487</v>
      </c>
      <c r="AG89" s="2">
        <v>98824</v>
      </c>
      <c r="AH89" s="2">
        <f t="shared" si="1"/>
        <v>152311</v>
      </c>
      <c r="AI89" s="13">
        <f>assg!AI54*Sheet2!G19/100+assg!AI54</f>
        <v>91.480929703488002</v>
      </c>
      <c r="AJ89" s="4">
        <v>32152879.064883884</v>
      </c>
      <c r="AK89" s="4">
        <f>assg!AK54+[1]Sheet2!BE26</f>
        <v>1063.7777777777778</v>
      </c>
      <c r="AL89" s="4">
        <v>38863</v>
      </c>
      <c r="AM89" s="14">
        <f>Table1[[#This Row],[TOTAL CRIME BOTH]]/Table1[[#This Row],[Population]]*100000</f>
        <v>473.70874531216737</v>
      </c>
    </row>
    <row r="90" spans="1:39" hidden="1" x14ac:dyDescent="0.25">
      <c r="A90" s="3" t="s">
        <v>20</v>
      </c>
      <c r="B90" s="4" t="s">
        <v>1</v>
      </c>
      <c r="C90" s="4">
        <v>2003</v>
      </c>
      <c r="D90" s="4">
        <v>0</v>
      </c>
      <c r="E90" s="4">
        <v>0</v>
      </c>
      <c r="F90" s="4">
        <v>0</v>
      </c>
      <c r="G90" s="4">
        <v>2</v>
      </c>
      <c r="H90" s="4">
        <v>0</v>
      </c>
      <c r="I90" s="4">
        <v>2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6</v>
      </c>
      <c r="Q90" s="4">
        <v>8</v>
      </c>
      <c r="R90" s="4">
        <v>1</v>
      </c>
      <c r="S90" s="4">
        <v>7</v>
      </c>
      <c r="T90" s="4">
        <v>4</v>
      </c>
      <c r="U90" s="4">
        <v>0</v>
      </c>
      <c r="V90" s="4">
        <v>0</v>
      </c>
      <c r="W90" s="4">
        <v>0</v>
      </c>
      <c r="X90" s="4">
        <v>2</v>
      </c>
      <c r="Y90" s="4">
        <v>1</v>
      </c>
      <c r="Z90" s="4">
        <v>0</v>
      </c>
      <c r="AA90" s="4">
        <v>1</v>
      </c>
      <c r="AB90" s="4">
        <v>0</v>
      </c>
      <c r="AC90" s="4">
        <v>1</v>
      </c>
      <c r="AD90" s="4">
        <v>0</v>
      </c>
      <c r="AE90" s="4">
        <v>0</v>
      </c>
      <c r="AF90" s="4">
        <v>6</v>
      </c>
      <c r="AG90" s="4">
        <v>31</v>
      </c>
      <c r="AH90" s="2">
        <f t="shared" si="1"/>
        <v>37</v>
      </c>
      <c r="AI90" s="12">
        <f>assg!AI55*Sheet2!G20/100+assg!AI55</f>
        <v>88.279564103727992</v>
      </c>
      <c r="AJ90" s="2">
        <v>61373.081868801062</v>
      </c>
      <c r="AK90" s="2">
        <f>assg!AK55+[1]Sheet2!BE27</f>
        <v>946.77777777777783</v>
      </c>
      <c r="AL90" s="2">
        <v>32</v>
      </c>
      <c r="AM90" s="14">
        <f>Table1[[#This Row],[TOTAL CRIME BOTH]]/Table1[[#This Row],[Population]]*100000</f>
        <v>60.287016511727288</v>
      </c>
    </row>
    <row r="91" spans="1:39" hidden="1" x14ac:dyDescent="0.25">
      <c r="A91" s="3" t="s">
        <v>21</v>
      </c>
      <c r="B91" s="4" t="s">
        <v>1</v>
      </c>
      <c r="C91" s="4">
        <v>2003</v>
      </c>
      <c r="D91" s="4">
        <v>2227</v>
      </c>
      <c r="E91" s="4">
        <v>2413</v>
      </c>
      <c r="F91" s="4">
        <v>203</v>
      </c>
      <c r="G91" s="4">
        <v>2738</v>
      </c>
      <c r="H91" s="4">
        <v>0</v>
      </c>
      <c r="I91" s="4">
        <v>2738</v>
      </c>
      <c r="J91" s="4">
        <v>887</v>
      </c>
      <c r="K91" s="4">
        <v>608</v>
      </c>
      <c r="L91" s="4">
        <v>279</v>
      </c>
      <c r="M91" s="4">
        <v>153</v>
      </c>
      <c r="N91" s="4">
        <v>141</v>
      </c>
      <c r="O91" s="4">
        <v>1578</v>
      </c>
      <c r="P91" s="4">
        <v>12884</v>
      </c>
      <c r="Q91" s="4">
        <v>20422</v>
      </c>
      <c r="R91" s="4">
        <v>5262</v>
      </c>
      <c r="S91" s="4">
        <v>15160</v>
      </c>
      <c r="T91" s="4">
        <v>2729</v>
      </c>
      <c r="U91" s="4">
        <v>549</v>
      </c>
      <c r="V91" s="4">
        <v>1222</v>
      </c>
      <c r="W91" s="4">
        <v>38</v>
      </c>
      <c r="X91" s="4">
        <v>868</v>
      </c>
      <c r="Y91" s="4">
        <v>29358</v>
      </c>
      <c r="Z91" s="4">
        <v>648</v>
      </c>
      <c r="AA91" s="4">
        <v>6848</v>
      </c>
      <c r="AB91" s="4">
        <v>705</v>
      </c>
      <c r="AC91" s="4">
        <v>2938</v>
      </c>
      <c r="AD91" s="4">
        <v>0</v>
      </c>
      <c r="AE91" s="4">
        <v>3778</v>
      </c>
      <c r="AF91" s="4">
        <v>97751</v>
      </c>
      <c r="AG91" s="4">
        <v>191078</v>
      </c>
      <c r="AH91" s="2">
        <f t="shared" si="1"/>
        <v>288829</v>
      </c>
      <c r="AI91" s="13">
        <f>assg!AI56*Sheet2!G21/100+assg!AI56</f>
        <v>64.779766408250993</v>
      </c>
      <c r="AJ91" s="4">
        <v>62858273.40720319</v>
      </c>
      <c r="AK91" s="4">
        <f>assg!AK56+[1]Sheet2!BE28</f>
        <v>922.44444444444434</v>
      </c>
      <c r="AL91" s="4">
        <v>308245</v>
      </c>
      <c r="AM91" s="14">
        <f>Table1[[#This Row],[TOTAL CRIME BOTH]]/Table1[[#This Row],[Population]]*100000</f>
        <v>459.49241737667887</v>
      </c>
    </row>
    <row r="92" spans="1:39" hidden="1" x14ac:dyDescent="0.25">
      <c r="A92" s="1" t="s">
        <v>22</v>
      </c>
      <c r="B92" s="2" t="s">
        <v>1</v>
      </c>
      <c r="C92" s="2">
        <v>2003</v>
      </c>
      <c r="D92" s="2">
        <v>2772</v>
      </c>
      <c r="E92" s="2">
        <v>1412</v>
      </c>
      <c r="F92" s="2">
        <v>113</v>
      </c>
      <c r="G92" s="2">
        <v>1268</v>
      </c>
      <c r="H92" s="2">
        <v>0</v>
      </c>
      <c r="I92" s="2">
        <v>1268</v>
      </c>
      <c r="J92" s="2">
        <v>926</v>
      </c>
      <c r="K92" s="2">
        <v>626</v>
      </c>
      <c r="L92" s="2">
        <v>300</v>
      </c>
      <c r="M92" s="2">
        <v>514</v>
      </c>
      <c r="N92" s="2">
        <v>249</v>
      </c>
      <c r="O92" s="2">
        <v>2096</v>
      </c>
      <c r="P92" s="2">
        <v>13892</v>
      </c>
      <c r="Q92" s="2">
        <v>37098</v>
      </c>
      <c r="R92" s="2">
        <v>9271</v>
      </c>
      <c r="S92" s="2">
        <v>27827</v>
      </c>
      <c r="T92" s="2">
        <v>5714</v>
      </c>
      <c r="U92" s="2">
        <v>1561</v>
      </c>
      <c r="V92" s="2">
        <v>5005</v>
      </c>
      <c r="W92" s="2">
        <v>261</v>
      </c>
      <c r="X92" s="2">
        <v>1188</v>
      </c>
      <c r="Y92" s="2">
        <v>29205</v>
      </c>
      <c r="Z92" s="2">
        <v>368</v>
      </c>
      <c r="AA92" s="2">
        <v>2661</v>
      </c>
      <c r="AB92" s="2">
        <v>682</v>
      </c>
      <c r="AC92" s="2">
        <v>5452</v>
      </c>
      <c r="AD92" s="2">
        <v>0</v>
      </c>
      <c r="AE92" s="2">
        <v>9378</v>
      </c>
      <c r="AF92" s="2">
        <v>42491</v>
      </c>
      <c r="AG92" s="2">
        <v>164306</v>
      </c>
      <c r="AH92" s="2">
        <f t="shared" si="1"/>
        <v>206797</v>
      </c>
      <c r="AI92" s="13">
        <f>assg!AI57*Sheet2!G22/100+assg!AI57</f>
        <v>78.055504017622994</v>
      </c>
      <c r="AJ92" s="4">
        <v>99901888.376032963</v>
      </c>
      <c r="AK92" s="4">
        <f>assg!AK57+[1]Sheet2!BE29</f>
        <v>923.55555555555566</v>
      </c>
      <c r="AL92" s="4">
        <v>307713</v>
      </c>
      <c r="AM92" s="14">
        <f>Table1[[#This Row],[TOTAL CRIME BOTH]]/Table1[[#This Row],[Population]]*100000</f>
        <v>207.00009115104152</v>
      </c>
    </row>
    <row r="93" spans="1:39" hidden="1" x14ac:dyDescent="0.25">
      <c r="A93" s="3" t="s">
        <v>23</v>
      </c>
      <c r="B93" s="4" t="s">
        <v>1</v>
      </c>
      <c r="C93" s="4">
        <v>2003</v>
      </c>
      <c r="D93" s="4">
        <v>150</v>
      </c>
      <c r="E93" s="4">
        <v>199</v>
      </c>
      <c r="F93" s="4">
        <v>6</v>
      </c>
      <c r="G93" s="4">
        <v>18</v>
      </c>
      <c r="H93" s="4">
        <v>0</v>
      </c>
      <c r="I93" s="4">
        <v>18</v>
      </c>
      <c r="J93" s="4">
        <v>120</v>
      </c>
      <c r="K93" s="4">
        <v>71</v>
      </c>
      <c r="L93" s="4">
        <v>49</v>
      </c>
      <c r="M93" s="4">
        <v>3</v>
      </c>
      <c r="N93" s="4">
        <v>0</v>
      </c>
      <c r="O93" s="4">
        <v>6</v>
      </c>
      <c r="P93" s="4">
        <v>68</v>
      </c>
      <c r="Q93" s="4">
        <v>252</v>
      </c>
      <c r="R93" s="4">
        <v>124</v>
      </c>
      <c r="S93" s="4">
        <v>128</v>
      </c>
      <c r="T93" s="4">
        <v>73</v>
      </c>
      <c r="U93" s="4">
        <v>16</v>
      </c>
      <c r="V93" s="4">
        <v>76</v>
      </c>
      <c r="W93" s="4">
        <v>7</v>
      </c>
      <c r="X93" s="4">
        <v>47</v>
      </c>
      <c r="Y93" s="4">
        <v>324</v>
      </c>
      <c r="Z93" s="4">
        <v>0</v>
      </c>
      <c r="AA93" s="4">
        <v>44</v>
      </c>
      <c r="AB93" s="4">
        <v>0</v>
      </c>
      <c r="AC93" s="4">
        <v>4</v>
      </c>
      <c r="AD93" s="4">
        <v>0</v>
      </c>
      <c r="AE93" s="4">
        <v>4</v>
      </c>
      <c r="AF93" s="4">
        <v>1120</v>
      </c>
      <c r="AG93" s="4">
        <v>2537</v>
      </c>
      <c r="AH93" s="2">
        <f t="shared" si="1"/>
        <v>3657</v>
      </c>
      <c r="AI93" s="12">
        <f>assg!AI58*Sheet2!G23/100+assg!AI58</f>
        <v>70.301594877371997</v>
      </c>
      <c r="AJ93" s="2">
        <v>2455722.9762677918</v>
      </c>
      <c r="AK93" s="2">
        <f>assg!AK58+[1]Sheet2!BE30</f>
        <v>981.11111111111109</v>
      </c>
      <c r="AL93" s="2">
        <v>22327</v>
      </c>
      <c r="AM93" s="14">
        <f>Table1[[#This Row],[TOTAL CRIME BOTH]]/Table1[[#This Row],[Population]]*100000</f>
        <v>148.91744856164146</v>
      </c>
    </row>
    <row r="94" spans="1:39" hidden="1" x14ac:dyDescent="0.25">
      <c r="A94" s="1" t="s">
        <v>24</v>
      </c>
      <c r="B94" s="2" t="s">
        <v>1</v>
      </c>
      <c r="C94" s="2">
        <v>2003</v>
      </c>
      <c r="D94" s="2">
        <v>175</v>
      </c>
      <c r="E94" s="2">
        <v>60</v>
      </c>
      <c r="F94" s="2">
        <v>17</v>
      </c>
      <c r="G94" s="2">
        <v>40</v>
      </c>
      <c r="H94" s="2">
        <v>0</v>
      </c>
      <c r="I94" s="2">
        <v>40</v>
      </c>
      <c r="J94" s="2">
        <v>49</v>
      </c>
      <c r="K94" s="2">
        <v>10</v>
      </c>
      <c r="L94" s="2">
        <v>39</v>
      </c>
      <c r="M94" s="2">
        <v>83</v>
      </c>
      <c r="N94" s="2">
        <v>1</v>
      </c>
      <c r="O94" s="2">
        <v>133</v>
      </c>
      <c r="P94" s="2">
        <v>160</v>
      </c>
      <c r="Q94" s="2">
        <v>360</v>
      </c>
      <c r="R94" s="2">
        <v>108</v>
      </c>
      <c r="S94" s="2">
        <v>252</v>
      </c>
      <c r="T94" s="2">
        <v>5</v>
      </c>
      <c r="U94" s="2">
        <v>12</v>
      </c>
      <c r="V94" s="2">
        <v>34</v>
      </c>
      <c r="W94" s="2">
        <v>4</v>
      </c>
      <c r="X94" s="2">
        <v>16</v>
      </c>
      <c r="Y94" s="2">
        <v>106</v>
      </c>
      <c r="Z94" s="2">
        <v>0</v>
      </c>
      <c r="AA94" s="2">
        <v>13</v>
      </c>
      <c r="AB94" s="2">
        <v>1</v>
      </c>
      <c r="AC94" s="2">
        <v>4</v>
      </c>
      <c r="AD94" s="2">
        <v>0</v>
      </c>
      <c r="AE94" s="2">
        <v>41</v>
      </c>
      <c r="AF94" s="2">
        <v>355</v>
      </c>
      <c r="AG94" s="2">
        <v>1669</v>
      </c>
      <c r="AH94" s="2">
        <f t="shared" si="1"/>
        <v>2024</v>
      </c>
      <c r="AI94" s="13">
        <f>assg!AI59*Sheet2!G24/100+assg!AI59</f>
        <v>64.725842960064014</v>
      </c>
      <c r="AJ94" s="4">
        <v>2440126.6253529275</v>
      </c>
      <c r="AK94" s="4">
        <f>assg!AK59+[1]Sheet2!BE31</f>
        <v>978.11111111111109</v>
      </c>
      <c r="AL94" s="4">
        <v>22429</v>
      </c>
      <c r="AM94" s="14">
        <f>Table1[[#This Row],[TOTAL CRIME BOTH]]/Table1[[#This Row],[Population]]*100000</f>
        <v>82.946515109938559</v>
      </c>
    </row>
    <row r="95" spans="1:39" hidden="1" x14ac:dyDescent="0.25">
      <c r="A95" s="3" t="s">
        <v>25</v>
      </c>
      <c r="B95" s="4" t="s">
        <v>1</v>
      </c>
      <c r="C95" s="4">
        <v>2003</v>
      </c>
      <c r="D95" s="4">
        <v>46</v>
      </c>
      <c r="E95" s="4">
        <v>36</v>
      </c>
      <c r="F95" s="4">
        <v>3</v>
      </c>
      <c r="G95" s="4">
        <v>54</v>
      </c>
      <c r="H95" s="4">
        <v>0</v>
      </c>
      <c r="I95" s="4">
        <v>54</v>
      </c>
      <c r="J95" s="4">
        <v>8</v>
      </c>
      <c r="K95" s="4">
        <v>2</v>
      </c>
      <c r="L95" s="4">
        <v>6</v>
      </c>
      <c r="M95" s="4">
        <v>5</v>
      </c>
      <c r="N95" s="4">
        <v>0</v>
      </c>
      <c r="O95" s="4">
        <v>21</v>
      </c>
      <c r="P95" s="4">
        <v>487</v>
      </c>
      <c r="Q95" s="4">
        <v>1303</v>
      </c>
      <c r="R95" s="4">
        <v>57</v>
      </c>
      <c r="S95" s="4">
        <v>1246</v>
      </c>
      <c r="T95" s="4">
        <v>3</v>
      </c>
      <c r="U95" s="4">
        <v>19</v>
      </c>
      <c r="V95" s="4">
        <v>60</v>
      </c>
      <c r="W95" s="4">
        <v>12</v>
      </c>
      <c r="X95" s="4">
        <v>23</v>
      </c>
      <c r="Y95" s="4">
        <v>142</v>
      </c>
      <c r="Z95" s="4">
        <v>0</v>
      </c>
      <c r="AA95" s="4">
        <v>88</v>
      </c>
      <c r="AB95" s="4">
        <v>0</v>
      </c>
      <c r="AC95" s="4">
        <v>3</v>
      </c>
      <c r="AD95" s="4">
        <v>0</v>
      </c>
      <c r="AE95" s="4">
        <v>11</v>
      </c>
      <c r="AF95" s="4">
        <v>1132</v>
      </c>
      <c r="AG95" s="4">
        <v>3456</v>
      </c>
      <c r="AH95" s="2">
        <f t="shared" si="1"/>
        <v>4588</v>
      </c>
      <c r="AI95" s="12">
        <f>assg!AI60*Sheet2!G25/100+assg!AI60</f>
        <v>88.993336924943989</v>
      </c>
      <c r="AJ95" s="2">
        <v>932764.52740432171</v>
      </c>
      <c r="AK95" s="2">
        <f>assg!AK60+[1]Sheet2!BE32</f>
        <v>946.44444444444434</v>
      </c>
      <c r="AL95" s="2">
        <v>21081</v>
      </c>
      <c r="AM95" s="14">
        <f>Table1[[#This Row],[TOTAL CRIME BOTH]]/Table1[[#This Row],[Population]]*100000</f>
        <v>491.87119205394674</v>
      </c>
    </row>
    <row r="96" spans="1:39" hidden="1" x14ac:dyDescent="0.25">
      <c r="A96" s="1" t="s">
        <v>26</v>
      </c>
      <c r="B96" s="2" t="s">
        <v>1</v>
      </c>
      <c r="C96" s="2">
        <v>2003</v>
      </c>
      <c r="D96" s="2">
        <v>91</v>
      </c>
      <c r="E96" s="2">
        <v>34</v>
      </c>
      <c r="F96" s="2">
        <v>8</v>
      </c>
      <c r="G96" s="2">
        <v>14</v>
      </c>
      <c r="H96" s="2">
        <v>0</v>
      </c>
      <c r="I96" s="2">
        <v>14</v>
      </c>
      <c r="J96" s="2">
        <v>38</v>
      </c>
      <c r="K96" s="2">
        <v>3</v>
      </c>
      <c r="L96" s="2">
        <v>35</v>
      </c>
      <c r="M96" s="2">
        <v>19</v>
      </c>
      <c r="N96" s="2">
        <v>0</v>
      </c>
      <c r="O96" s="2">
        <v>92</v>
      </c>
      <c r="P96" s="2">
        <v>95</v>
      </c>
      <c r="Q96" s="2">
        <v>221</v>
      </c>
      <c r="R96" s="2">
        <v>37</v>
      </c>
      <c r="S96" s="2">
        <v>184</v>
      </c>
      <c r="T96" s="2">
        <v>8</v>
      </c>
      <c r="U96" s="2">
        <v>3</v>
      </c>
      <c r="V96" s="2">
        <v>11</v>
      </c>
      <c r="W96" s="2">
        <v>7</v>
      </c>
      <c r="X96" s="2">
        <v>5</v>
      </c>
      <c r="Y96" s="2">
        <v>48</v>
      </c>
      <c r="Z96" s="2">
        <v>0</v>
      </c>
      <c r="AA96" s="2">
        <v>4</v>
      </c>
      <c r="AB96" s="2">
        <v>2</v>
      </c>
      <c r="AC96" s="2">
        <v>0</v>
      </c>
      <c r="AD96" s="2">
        <v>1</v>
      </c>
      <c r="AE96" s="2">
        <v>41</v>
      </c>
      <c r="AF96" s="2">
        <v>234</v>
      </c>
      <c r="AG96" s="2">
        <v>976</v>
      </c>
      <c r="AH96" s="2">
        <f t="shared" si="1"/>
        <v>1210</v>
      </c>
      <c r="AI96" s="13">
        <f>assg!AI61*Sheet2!G26/100+assg!AI61</f>
        <v>68.790082314095997</v>
      </c>
      <c r="AJ96" s="4">
        <v>1986609.7164241017</v>
      </c>
      <c r="AK96" s="4">
        <f>assg!AK61+[1]Sheet2!BE33</f>
        <v>913.88888888888891</v>
      </c>
      <c r="AL96" s="4">
        <v>16579</v>
      </c>
      <c r="AM96" s="14">
        <f>Table1[[#This Row],[TOTAL CRIME BOTH]]/Table1[[#This Row],[Population]]*100000</f>
        <v>60.90778626503451</v>
      </c>
    </row>
    <row r="97" spans="1:39" hidden="1" x14ac:dyDescent="0.25">
      <c r="A97" s="3" t="s">
        <v>27</v>
      </c>
      <c r="B97" s="4" t="s">
        <v>1</v>
      </c>
      <c r="C97" s="4">
        <v>2003</v>
      </c>
      <c r="D97" s="4">
        <v>1044</v>
      </c>
      <c r="E97" s="4">
        <v>1214</v>
      </c>
      <c r="F97" s="4">
        <v>188</v>
      </c>
      <c r="G97" s="4">
        <v>725</v>
      </c>
      <c r="H97" s="4">
        <v>0</v>
      </c>
      <c r="I97" s="4">
        <v>725</v>
      </c>
      <c r="J97" s="4">
        <v>477</v>
      </c>
      <c r="K97" s="4">
        <v>373</v>
      </c>
      <c r="L97" s="4">
        <v>104</v>
      </c>
      <c r="M97" s="4">
        <v>178</v>
      </c>
      <c r="N97" s="4">
        <v>30</v>
      </c>
      <c r="O97" s="4">
        <v>875</v>
      </c>
      <c r="P97" s="4">
        <v>2961</v>
      </c>
      <c r="Q97" s="4">
        <v>5359</v>
      </c>
      <c r="R97" s="4">
        <v>1076</v>
      </c>
      <c r="S97" s="4">
        <v>4283</v>
      </c>
      <c r="T97" s="4">
        <v>1408</v>
      </c>
      <c r="U97" s="4">
        <v>254</v>
      </c>
      <c r="V97" s="4">
        <v>937</v>
      </c>
      <c r="W97" s="4">
        <v>11</v>
      </c>
      <c r="X97" s="4">
        <v>337</v>
      </c>
      <c r="Y97" s="4">
        <v>4759</v>
      </c>
      <c r="Z97" s="4">
        <v>279</v>
      </c>
      <c r="AA97" s="4">
        <v>1669</v>
      </c>
      <c r="AB97" s="4">
        <v>188</v>
      </c>
      <c r="AC97" s="4">
        <v>1289</v>
      </c>
      <c r="AD97" s="4">
        <v>0</v>
      </c>
      <c r="AE97" s="4">
        <v>2497</v>
      </c>
      <c r="AF97" s="4">
        <v>20602</v>
      </c>
      <c r="AG97" s="4">
        <v>47281</v>
      </c>
      <c r="AH97" s="2">
        <f t="shared" si="1"/>
        <v>67883</v>
      </c>
      <c r="AI97" s="12">
        <f>assg!AI62*Sheet2!G27/100+assg!AI62</f>
        <v>64.793511604835999</v>
      </c>
      <c r="AJ97" s="2">
        <v>37767937.964532025</v>
      </c>
      <c r="AK97" s="2">
        <f>assg!AK62+[1]Sheet2!BE34</f>
        <v>973.55555555555566</v>
      </c>
      <c r="AL97" s="2">
        <v>155707</v>
      </c>
      <c r="AM97" s="14">
        <f>Table1[[#This Row],[TOTAL CRIME BOTH]]/Table1[[#This Row],[Population]]*100000</f>
        <v>179.73710945974631</v>
      </c>
    </row>
    <row r="98" spans="1:39" hidden="1" x14ac:dyDescent="0.25">
      <c r="A98" s="1" t="s">
        <v>28</v>
      </c>
      <c r="B98" s="2" t="s">
        <v>1</v>
      </c>
      <c r="C98" s="2">
        <v>2003</v>
      </c>
      <c r="D98" s="2">
        <v>29</v>
      </c>
      <c r="E98" s="2">
        <v>32</v>
      </c>
      <c r="F98" s="2">
        <v>0</v>
      </c>
      <c r="G98" s="2">
        <v>2</v>
      </c>
      <c r="H98" s="2">
        <v>0</v>
      </c>
      <c r="I98" s="2">
        <v>2</v>
      </c>
      <c r="J98" s="2">
        <v>18</v>
      </c>
      <c r="K98" s="2">
        <v>13</v>
      </c>
      <c r="L98" s="2">
        <v>5</v>
      </c>
      <c r="M98" s="2">
        <v>2</v>
      </c>
      <c r="N98" s="2">
        <v>0</v>
      </c>
      <c r="O98" s="2">
        <v>11</v>
      </c>
      <c r="P98" s="2">
        <v>126</v>
      </c>
      <c r="Q98" s="2">
        <v>567</v>
      </c>
      <c r="R98" s="2">
        <v>295</v>
      </c>
      <c r="S98" s="2">
        <v>272</v>
      </c>
      <c r="T98" s="2">
        <v>159</v>
      </c>
      <c r="U98" s="2">
        <v>12</v>
      </c>
      <c r="V98" s="2">
        <v>32</v>
      </c>
      <c r="W98" s="2">
        <v>1</v>
      </c>
      <c r="X98" s="2">
        <v>18</v>
      </c>
      <c r="Y98" s="2">
        <v>1053</v>
      </c>
      <c r="Z98" s="2">
        <v>1</v>
      </c>
      <c r="AA98" s="2">
        <v>56</v>
      </c>
      <c r="AB98" s="2">
        <v>27</v>
      </c>
      <c r="AC98" s="2">
        <v>4</v>
      </c>
      <c r="AD98" s="2">
        <v>0</v>
      </c>
      <c r="AE98" s="2">
        <v>182</v>
      </c>
      <c r="AF98" s="2">
        <v>2185</v>
      </c>
      <c r="AG98" s="2">
        <v>4517</v>
      </c>
      <c r="AH98" s="2">
        <f t="shared" si="1"/>
        <v>6702</v>
      </c>
      <c r="AI98" s="13">
        <f>assg!AI63*Sheet2!G28/100+assg!AI63</f>
        <v>82.202141892303999</v>
      </c>
      <c r="AJ98" s="4">
        <v>1029425.4341100543</v>
      </c>
      <c r="AK98" s="4">
        <f>assg!AK63+[1]Sheet2!BE35</f>
        <v>1009</v>
      </c>
      <c r="AL98" s="4">
        <v>479</v>
      </c>
      <c r="AM98" s="14">
        <f>Table1[[#This Row],[TOTAL CRIME BOTH]]/Table1[[#This Row],[Population]]*100000</f>
        <v>651.04278347211493</v>
      </c>
    </row>
    <row r="99" spans="1:39" hidden="1" x14ac:dyDescent="0.25">
      <c r="A99" s="1" t="s">
        <v>29</v>
      </c>
      <c r="B99" s="2" t="s">
        <v>1</v>
      </c>
      <c r="C99" s="2">
        <v>2003</v>
      </c>
      <c r="D99" s="2">
        <v>731</v>
      </c>
      <c r="E99" s="2">
        <v>644</v>
      </c>
      <c r="F99" s="2">
        <v>89</v>
      </c>
      <c r="G99" s="2">
        <v>380</v>
      </c>
      <c r="H99" s="2">
        <v>0</v>
      </c>
      <c r="I99" s="2">
        <v>380</v>
      </c>
      <c r="J99" s="2">
        <v>464</v>
      </c>
      <c r="K99" s="2">
        <v>295</v>
      </c>
      <c r="L99" s="2">
        <v>169</v>
      </c>
      <c r="M99" s="2">
        <v>30</v>
      </c>
      <c r="N99" s="2">
        <v>117</v>
      </c>
      <c r="O99" s="2">
        <v>108</v>
      </c>
      <c r="P99" s="2">
        <v>2094</v>
      </c>
      <c r="Q99" s="2">
        <v>3198</v>
      </c>
      <c r="R99" s="2">
        <v>1375</v>
      </c>
      <c r="S99" s="2">
        <v>1823</v>
      </c>
      <c r="T99" s="2">
        <v>0</v>
      </c>
      <c r="U99" s="2">
        <v>343</v>
      </c>
      <c r="V99" s="2">
        <v>3123</v>
      </c>
      <c r="W99" s="2">
        <v>56</v>
      </c>
      <c r="X99" s="2">
        <v>71</v>
      </c>
      <c r="Y99" s="2">
        <v>4124</v>
      </c>
      <c r="Z99" s="2">
        <v>110</v>
      </c>
      <c r="AA99" s="2">
        <v>346</v>
      </c>
      <c r="AB99" s="2">
        <v>199</v>
      </c>
      <c r="AC99" s="2">
        <v>987</v>
      </c>
      <c r="AD99" s="2">
        <v>0</v>
      </c>
      <c r="AE99" s="2">
        <v>2226</v>
      </c>
      <c r="AF99" s="2">
        <v>9316</v>
      </c>
      <c r="AG99" s="2">
        <v>28756</v>
      </c>
      <c r="AH99" s="2">
        <f t="shared" si="1"/>
        <v>38072</v>
      </c>
      <c r="AI99" s="12">
        <f>assg!AI64*Sheet2!G29/100+assg!AI64</f>
        <v>70.776437712395008</v>
      </c>
      <c r="AJ99" s="2">
        <v>24985016.195771176</v>
      </c>
      <c r="AK99" s="2">
        <f>assg!AK64+[1]Sheet2!BE36</f>
        <v>878.66666666666674</v>
      </c>
      <c r="AL99" s="2">
        <v>50362</v>
      </c>
      <c r="AM99" s="14">
        <f>Table1[[#This Row],[TOTAL CRIME BOTH]]/Table1[[#This Row],[Population]]*100000</f>
        <v>152.37932888129907</v>
      </c>
    </row>
    <row r="100" spans="1:39" hidden="1" x14ac:dyDescent="0.25">
      <c r="A100" s="3" t="s">
        <v>30</v>
      </c>
      <c r="B100" s="4" t="s">
        <v>1</v>
      </c>
      <c r="C100" s="4">
        <v>2003</v>
      </c>
      <c r="D100" s="4">
        <v>1262</v>
      </c>
      <c r="E100" s="4">
        <v>1977</v>
      </c>
      <c r="F100" s="4">
        <v>61</v>
      </c>
      <c r="G100" s="4">
        <v>1050</v>
      </c>
      <c r="H100" s="4">
        <v>0</v>
      </c>
      <c r="I100" s="4">
        <v>1050</v>
      </c>
      <c r="J100" s="4">
        <v>2238</v>
      </c>
      <c r="K100" s="4">
        <v>1750</v>
      </c>
      <c r="L100" s="4">
        <v>488</v>
      </c>
      <c r="M100" s="4">
        <v>36</v>
      </c>
      <c r="N100" s="4">
        <v>41</v>
      </c>
      <c r="O100" s="4">
        <v>655</v>
      </c>
      <c r="P100" s="4">
        <v>6072</v>
      </c>
      <c r="Q100" s="4">
        <v>16456</v>
      </c>
      <c r="R100" s="4">
        <v>5491</v>
      </c>
      <c r="S100" s="4">
        <v>10965</v>
      </c>
      <c r="T100" s="4">
        <v>4052</v>
      </c>
      <c r="U100" s="4">
        <v>902</v>
      </c>
      <c r="V100" s="4">
        <v>7225</v>
      </c>
      <c r="W100" s="4">
        <v>58</v>
      </c>
      <c r="X100" s="4">
        <v>784</v>
      </c>
      <c r="Y100" s="4">
        <v>26173</v>
      </c>
      <c r="Z100" s="4">
        <v>389</v>
      </c>
      <c r="AA100" s="4">
        <v>2715</v>
      </c>
      <c r="AB100" s="4">
        <v>33</v>
      </c>
      <c r="AC100" s="4">
        <v>5733</v>
      </c>
      <c r="AD100" s="4">
        <v>1</v>
      </c>
      <c r="AE100" s="4">
        <v>5074</v>
      </c>
      <c r="AF100" s="4">
        <v>62592</v>
      </c>
      <c r="AG100" s="4">
        <v>145579</v>
      </c>
      <c r="AH100" s="2">
        <f t="shared" si="1"/>
        <v>208171</v>
      </c>
      <c r="AI100" s="12">
        <f>assg!AI65*Sheet2!G30/100+assg!AI65</f>
        <v>61.651639764591998</v>
      </c>
      <c r="AJ100" s="2">
        <v>58914004.934720315</v>
      </c>
      <c r="AK100" s="2">
        <f>assg!AK65+[1]Sheet2!BE37</f>
        <v>923.33333333333326</v>
      </c>
      <c r="AL100" s="2">
        <v>342239</v>
      </c>
      <c r="AM100" s="14">
        <f>Table1[[#This Row],[TOTAL CRIME BOTH]]/Table1[[#This Row],[Population]]*100000</f>
        <v>353.34722232967175</v>
      </c>
    </row>
    <row r="101" spans="1:39" hidden="1" x14ac:dyDescent="0.25">
      <c r="A101" s="1" t="s">
        <v>31</v>
      </c>
      <c r="B101" s="2" t="s">
        <v>1</v>
      </c>
      <c r="C101" s="2">
        <v>2003</v>
      </c>
      <c r="D101" s="2">
        <v>14</v>
      </c>
      <c r="E101" s="2">
        <v>7</v>
      </c>
      <c r="F101" s="2">
        <v>3</v>
      </c>
      <c r="G101" s="2">
        <v>10</v>
      </c>
      <c r="H101" s="2">
        <v>0</v>
      </c>
      <c r="I101" s="2">
        <v>10</v>
      </c>
      <c r="J101" s="2">
        <v>0</v>
      </c>
      <c r="K101" s="2">
        <v>0</v>
      </c>
      <c r="L101" s="2">
        <v>0</v>
      </c>
      <c r="M101" s="2">
        <v>2</v>
      </c>
      <c r="N101" s="2">
        <v>0</v>
      </c>
      <c r="O101" s="2">
        <v>3</v>
      </c>
      <c r="P101" s="2">
        <v>48</v>
      </c>
      <c r="Q101" s="2">
        <v>65</v>
      </c>
      <c r="R101" s="2">
        <v>3</v>
      </c>
      <c r="S101" s="2">
        <v>62</v>
      </c>
      <c r="T101" s="2">
        <v>10</v>
      </c>
      <c r="U101" s="2">
        <v>7</v>
      </c>
      <c r="V101" s="2">
        <v>12</v>
      </c>
      <c r="W101" s="2">
        <v>3</v>
      </c>
      <c r="X101" s="2">
        <v>2</v>
      </c>
      <c r="Y101" s="2">
        <v>56</v>
      </c>
      <c r="Z101" s="2">
        <v>0</v>
      </c>
      <c r="AA101" s="2">
        <v>25</v>
      </c>
      <c r="AB101" s="2">
        <v>0</v>
      </c>
      <c r="AC101" s="2">
        <v>1</v>
      </c>
      <c r="AD101" s="2">
        <v>0</v>
      </c>
      <c r="AE101" s="2">
        <v>18</v>
      </c>
      <c r="AF101" s="2">
        <v>157</v>
      </c>
      <c r="AG101" s="2">
        <v>443</v>
      </c>
      <c r="AH101" s="2">
        <f t="shared" si="1"/>
        <v>600</v>
      </c>
      <c r="AI101" s="13">
        <f>assg!AI66*Sheet2!G31/100+assg!AI66</f>
        <v>71.32569022716801</v>
      </c>
      <c r="AJ101" s="4">
        <v>554600.6756830524</v>
      </c>
      <c r="AK101" s="4">
        <f>assg!AK66+[1]Sheet2!BE38</f>
        <v>878.33333333333326</v>
      </c>
      <c r="AL101" s="4">
        <v>7096</v>
      </c>
      <c r="AM101" s="14">
        <f>Table1[[#This Row],[TOTAL CRIME BOTH]]/Table1[[#This Row],[Population]]*100000</f>
        <v>108.18594825205238</v>
      </c>
    </row>
    <row r="102" spans="1:39" hidden="1" x14ac:dyDescent="0.25">
      <c r="A102" s="3" t="s">
        <v>32</v>
      </c>
      <c r="B102" s="4" t="s">
        <v>1</v>
      </c>
      <c r="C102" s="4">
        <v>2003</v>
      </c>
      <c r="D102" s="4">
        <v>1591</v>
      </c>
      <c r="E102" s="4">
        <v>1843</v>
      </c>
      <c r="F102" s="4">
        <v>28</v>
      </c>
      <c r="G102" s="4">
        <v>557</v>
      </c>
      <c r="H102" s="4">
        <v>1</v>
      </c>
      <c r="I102" s="4">
        <v>556</v>
      </c>
      <c r="J102" s="4">
        <v>879</v>
      </c>
      <c r="K102" s="4">
        <v>632</v>
      </c>
      <c r="L102" s="4">
        <v>247</v>
      </c>
      <c r="M102" s="4">
        <v>95</v>
      </c>
      <c r="N102" s="4">
        <v>43</v>
      </c>
      <c r="O102" s="4">
        <v>514</v>
      </c>
      <c r="P102" s="4">
        <v>4849</v>
      </c>
      <c r="Q102" s="4">
        <v>18213</v>
      </c>
      <c r="R102" s="4">
        <v>4581</v>
      </c>
      <c r="S102" s="4">
        <v>13632</v>
      </c>
      <c r="T102" s="4">
        <v>3706</v>
      </c>
      <c r="U102" s="4">
        <v>307</v>
      </c>
      <c r="V102" s="4">
        <v>1904</v>
      </c>
      <c r="W102" s="4">
        <v>63</v>
      </c>
      <c r="X102" s="4">
        <v>791</v>
      </c>
      <c r="Y102" s="4">
        <v>30228</v>
      </c>
      <c r="Z102" s="4">
        <v>220</v>
      </c>
      <c r="AA102" s="4">
        <v>2022</v>
      </c>
      <c r="AB102" s="4">
        <v>881</v>
      </c>
      <c r="AC102" s="4">
        <v>1555</v>
      </c>
      <c r="AD102" s="4">
        <v>1</v>
      </c>
      <c r="AE102" s="4">
        <v>9112</v>
      </c>
      <c r="AF102" s="4">
        <v>77784</v>
      </c>
      <c r="AG102" s="4">
        <v>157186</v>
      </c>
      <c r="AH102" s="2">
        <f t="shared" si="1"/>
        <v>234970</v>
      </c>
      <c r="AI102" s="12">
        <f>assg!AI67*Sheet2!G32/100+assg!AI67</f>
        <v>74.445962578668002</v>
      </c>
      <c r="AJ102" s="2">
        <v>64134294.197131291</v>
      </c>
      <c r="AK102" s="2">
        <f>assg!AK67+[1]Sheet2!BE39</f>
        <v>988.22222222222217</v>
      </c>
      <c r="AL102" s="2">
        <v>130058</v>
      </c>
      <c r="AM102" s="14">
        <f>Table1[[#This Row],[TOTAL CRIME BOTH]]/Table1[[#This Row],[Population]]*100000</f>
        <v>366.37184979032656</v>
      </c>
    </row>
    <row r="103" spans="1:39" hidden="1" x14ac:dyDescent="0.25">
      <c r="A103" s="1" t="s">
        <v>33</v>
      </c>
      <c r="B103" s="2" t="s">
        <v>1</v>
      </c>
      <c r="C103" s="2">
        <v>2003</v>
      </c>
      <c r="D103" s="2">
        <v>254</v>
      </c>
      <c r="E103" s="2">
        <v>87</v>
      </c>
      <c r="F103" s="2">
        <v>0</v>
      </c>
      <c r="G103" s="2">
        <v>114</v>
      </c>
      <c r="H103" s="2">
        <v>0</v>
      </c>
      <c r="I103" s="2">
        <v>114</v>
      </c>
      <c r="J103" s="2">
        <v>146</v>
      </c>
      <c r="K103" s="2">
        <v>29</v>
      </c>
      <c r="L103" s="2">
        <v>117</v>
      </c>
      <c r="M103" s="2">
        <v>36</v>
      </c>
      <c r="N103" s="2">
        <v>0</v>
      </c>
      <c r="O103" s="2">
        <v>69</v>
      </c>
      <c r="P103" s="2">
        <v>167</v>
      </c>
      <c r="Q103" s="2">
        <v>276</v>
      </c>
      <c r="R103" s="2">
        <v>10</v>
      </c>
      <c r="S103" s="2">
        <v>266</v>
      </c>
      <c r="T103" s="2">
        <v>274</v>
      </c>
      <c r="U103" s="2">
        <v>3</v>
      </c>
      <c r="V103" s="2">
        <v>25</v>
      </c>
      <c r="W103" s="2">
        <v>3</v>
      </c>
      <c r="X103" s="2">
        <v>83</v>
      </c>
      <c r="Y103" s="2">
        <v>534</v>
      </c>
      <c r="Z103" s="2">
        <v>20</v>
      </c>
      <c r="AA103" s="2">
        <v>127</v>
      </c>
      <c r="AB103" s="2">
        <v>0</v>
      </c>
      <c r="AC103" s="2">
        <v>247</v>
      </c>
      <c r="AD103" s="2">
        <v>0</v>
      </c>
      <c r="AE103" s="2">
        <v>109</v>
      </c>
      <c r="AF103" s="2">
        <v>940</v>
      </c>
      <c r="AG103" s="2">
        <v>3514</v>
      </c>
      <c r="AH103" s="2">
        <f t="shared" si="1"/>
        <v>4454</v>
      </c>
      <c r="AI103" s="13">
        <f>assg!AI68*Sheet2!G33/100+assg!AI68</f>
        <v>75.671203329375984</v>
      </c>
      <c r="AJ103" s="4">
        <v>3288448.0862055551</v>
      </c>
      <c r="AK103" s="4">
        <f>assg!AK68+[1]Sheet2!BE40</f>
        <v>952.22222222222217</v>
      </c>
      <c r="AL103" s="4">
        <v>10486</v>
      </c>
      <c r="AM103" s="14">
        <f>Table1[[#This Row],[TOTAL CRIME BOTH]]/Table1[[#This Row],[Population]]*100000</f>
        <v>135.44382891990065</v>
      </c>
    </row>
    <row r="104" spans="1:39" hidden="1" x14ac:dyDescent="0.25">
      <c r="A104" s="3" t="s">
        <v>34</v>
      </c>
      <c r="B104" s="4" t="s">
        <v>1</v>
      </c>
      <c r="C104" s="4">
        <v>2003</v>
      </c>
      <c r="D104" s="4">
        <v>5284</v>
      </c>
      <c r="E104" s="4">
        <v>3793</v>
      </c>
      <c r="F104" s="4">
        <v>1525</v>
      </c>
      <c r="G104" s="4">
        <v>911</v>
      </c>
      <c r="H104" s="4">
        <v>0</v>
      </c>
      <c r="I104" s="4">
        <v>911</v>
      </c>
      <c r="J104" s="4">
        <v>2208</v>
      </c>
      <c r="K104" s="4">
        <v>1499</v>
      </c>
      <c r="L104" s="4">
        <v>709</v>
      </c>
      <c r="M104" s="4">
        <v>317</v>
      </c>
      <c r="N104" s="4">
        <v>196</v>
      </c>
      <c r="O104" s="4">
        <v>1988</v>
      </c>
      <c r="P104" s="4">
        <v>4016</v>
      </c>
      <c r="Q104" s="4">
        <v>15751</v>
      </c>
      <c r="R104" s="4">
        <v>5605</v>
      </c>
      <c r="S104" s="4">
        <v>10146</v>
      </c>
      <c r="T104" s="4">
        <v>2251</v>
      </c>
      <c r="U104" s="4">
        <v>1746</v>
      </c>
      <c r="V104" s="4">
        <v>2911</v>
      </c>
      <c r="W104" s="4">
        <v>226</v>
      </c>
      <c r="X104" s="4">
        <v>297</v>
      </c>
      <c r="Y104" s="4">
        <v>7760</v>
      </c>
      <c r="Z104" s="4">
        <v>1322</v>
      </c>
      <c r="AA104" s="4">
        <v>1098</v>
      </c>
      <c r="AB104" s="4">
        <v>4970</v>
      </c>
      <c r="AC104" s="4">
        <v>2626</v>
      </c>
      <c r="AD104" s="4">
        <v>0</v>
      </c>
      <c r="AE104" s="4">
        <v>4428</v>
      </c>
      <c r="AF104" s="4">
        <v>29449</v>
      </c>
      <c r="AG104" s="4">
        <v>95073</v>
      </c>
      <c r="AH104" s="2">
        <f t="shared" si="1"/>
        <v>124522</v>
      </c>
      <c r="AI104" s="12">
        <f>assg!AI69*Sheet2!G34/100+assg!AI69</f>
        <v>58.550019377664</v>
      </c>
      <c r="AJ104" s="2">
        <v>172873390.32936957</v>
      </c>
      <c r="AK104" s="2">
        <f>assg!AK69+[1]Sheet2!BE41</f>
        <v>901.11111111111109</v>
      </c>
      <c r="AL104" s="2">
        <v>240928</v>
      </c>
      <c r="AM104" s="14">
        <f>Table1[[#This Row],[TOTAL CRIME BOTH]]/Table1[[#This Row],[Population]]*100000</f>
        <v>72.030750228680432</v>
      </c>
    </row>
    <row r="105" spans="1:39" hidden="1" x14ac:dyDescent="0.25">
      <c r="A105" s="1" t="s">
        <v>35</v>
      </c>
      <c r="B105" s="2" t="s">
        <v>1</v>
      </c>
      <c r="C105" s="2">
        <v>2003</v>
      </c>
      <c r="D105" s="2">
        <v>268</v>
      </c>
      <c r="E105" s="2">
        <v>236</v>
      </c>
      <c r="F105" s="2">
        <v>31</v>
      </c>
      <c r="G105" s="2">
        <v>107</v>
      </c>
      <c r="H105" s="2">
        <v>0</v>
      </c>
      <c r="I105" s="2">
        <v>107</v>
      </c>
      <c r="J105" s="2">
        <v>171</v>
      </c>
      <c r="K105" s="2">
        <v>134</v>
      </c>
      <c r="L105" s="2">
        <v>37</v>
      </c>
      <c r="M105" s="2">
        <v>26</v>
      </c>
      <c r="N105" s="2">
        <v>3</v>
      </c>
      <c r="O105" s="2">
        <v>160</v>
      </c>
      <c r="P105" s="2">
        <v>557</v>
      </c>
      <c r="Q105" s="2">
        <v>1368</v>
      </c>
      <c r="R105" s="2">
        <v>400</v>
      </c>
      <c r="S105" s="2">
        <v>968</v>
      </c>
      <c r="T105" s="2">
        <v>392</v>
      </c>
      <c r="U105" s="2">
        <v>138</v>
      </c>
      <c r="V105" s="2">
        <v>379</v>
      </c>
      <c r="W105" s="2">
        <v>8</v>
      </c>
      <c r="X105" s="2">
        <v>33</v>
      </c>
      <c r="Y105" s="2">
        <v>687</v>
      </c>
      <c r="Z105" s="2">
        <v>93</v>
      </c>
      <c r="AA105" s="2">
        <v>136</v>
      </c>
      <c r="AB105" s="2">
        <v>98</v>
      </c>
      <c r="AC105" s="2">
        <v>317</v>
      </c>
      <c r="AD105" s="2">
        <v>0</v>
      </c>
      <c r="AE105" s="2">
        <v>362</v>
      </c>
      <c r="AF105" s="2">
        <v>2353</v>
      </c>
      <c r="AG105" s="2">
        <v>7923</v>
      </c>
      <c r="AH105" s="2">
        <f t="shared" si="1"/>
        <v>10276</v>
      </c>
      <c r="AI105" s="13">
        <f>assg!AI70*Sheet2!G35/100+assg!AI70</f>
        <v>73.346420746299998</v>
      </c>
      <c r="AJ105" s="4">
        <v>8803952.4748123791</v>
      </c>
      <c r="AK105" s="4">
        <f>assg!AK70+[1]Sheet2!BE42</f>
        <v>963.77777777777783</v>
      </c>
      <c r="AL105" s="4">
        <v>53483</v>
      </c>
      <c r="AM105" s="14">
        <f>Table1[[#This Row],[TOTAL CRIME BOTH]]/Table1[[#This Row],[Population]]*100000</f>
        <v>116.72030294801191</v>
      </c>
    </row>
    <row r="106" spans="1:39" hidden="1" x14ac:dyDescent="0.25">
      <c r="A106" s="3" t="s">
        <v>36</v>
      </c>
      <c r="B106" s="4" t="s">
        <v>1</v>
      </c>
      <c r="C106" s="4">
        <v>2003</v>
      </c>
      <c r="D106" s="4">
        <v>1425</v>
      </c>
      <c r="E106" s="4">
        <v>400</v>
      </c>
      <c r="F106" s="4">
        <v>484</v>
      </c>
      <c r="G106" s="4">
        <v>1002</v>
      </c>
      <c r="H106" s="4">
        <v>0</v>
      </c>
      <c r="I106" s="4">
        <v>1002</v>
      </c>
      <c r="J106" s="4">
        <v>902</v>
      </c>
      <c r="K106" s="4">
        <v>801</v>
      </c>
      <c r="L106" s="4">
        <v>101</v>
      </c>
      <c r="M106" s="4">
        <v>217</v>
      </c>
      <c r="N106" s="4">
        <v>883</v>
      </c>
      <c r="O106" s="4">
        <v>598</v>
      </c>
      <c r="P106" s="4">
        <v>342</v>
      </c>
      <c r="Q106" s="4">
        <v>12613</v>
      </c>
      <c r="R106" s="4">
        <v>2581</v>
      </c>
      <c r="S106" s="4">
        <v>10032</v>
      </c>
      <c r="T106" s="4">
        <v>2596</v>
      </c>
      <c r="U106" s="4">
        <v>378</v>
      </c>
      <c r="V106" s="4">
        <v>1534</v>
      </c>
      <c r="W106" s="4">
        <v>153</v>
      </c>
      <c r="X106" s="4">
        <v>87</v>
      </c>
      <c r="Y106" s="4">
        <v>4172</v>
      </c>
      <c r="Z106" s="4">
        <v>329</v>
      </c>
      <c r="AA106" s="4">
        <v>1186</v>
      </c>
      <c r="AB106" s="4">
        <v>71</v>
      </c>
      <c r="AC106" s="4">
        <v>4948</v>
      </c>
      <c r="AD106" s="4">
        <v>1</v>
      </c>
      <c r="AE106" s="4">
        <v>2300</v>
      </c>
      <c r="AF106" s="4">
        <v>24553</v>
      </c>
      <c r="AG106" s="4">
        <v>61174</v>
      </c>
      <c r="AH106" s="2">
        <f t="shared" si="1"/>
        <v>85727</v>
      </c>
      <c r="AI106" s="12">
        <f>assg!AI71*Sheet2!G36/100+assg!AI71</f>
        <v>70.198048253951995</v>
      </c>
      <c r="AJ106" s="2">
        <v>82447394.155883834</v>
      </c>
      <c r="AK106" s="2">
        <f>assg!AK71+[1]Sheet2!BE43</f>
        <v>937.55555555555566</v>
      </c>
      <c r="AL106" s="2">
        <v>88752</v>
      </c>
      <c r="AM106" s="14">
        <f>Table1[[#This Row],[TOTAL CRIME BOTH]]/Table1[[#This Row],[Population]]*100000</f>
        <v>103.97781625203994</v>
      </c>
    </row>
    <row r="107" spans="1:39" hidden="1" x14ac:dyDescent="0.25">
      <c r="A107" s="3" t="s">
        <v>0</v>
      </c>
      <c r="B107" s="4" t="s">
        <v>1</v>
      </c>
      <c r="C107" s="4">
        <v>2004</v>
      </c>
      <c r="D107" s="4">
        <v>15</v>
      </c>
      <c r="E107" s="4">
        <v>1</v>
      </c>
      <c r="F107" s="4">
        <v>2</v>
      </c>
      <c r="G107" s="4">
        <v>10</v>
      </c>
      <c r="H107" s="4">
        <v>0</v>
      </c>
      <c r="I107" s="4">
        <v>10</v>
      </c>
      <c r="J107" s="4">
        <v>3</v>
      </c>
      <c r="K107" s="4">
        <v>3</v>
      </c>
      <c r="L107" s="4">
        <v>0</v>
      </c>
      <c r="M107" s="4">
        <v>0</v>
      </c>
      <c r="N107" s="4">
        <v>0</v>
      </c>
      <c r="O107" s="4">
        <v>3</v>
      </c>
      <c r="P107" s="4">
        <v>69</v>
      </c>
      <c r="Q107" s="4">
        <v>103</v>
      </c>
      <c r="R107" s="4">
        <v>9</v>
      </c>
      <c r="S107" s="4">
        <v>94</v>
      </c>
      <c r="T107" s="4">
        <v>9</v>
      </c>
      <c r="U107" s="4">
        <v>0</v>
      </c>
      <c r="V107" s="4">
        <v>12</v>
      </c>
      <c r="W107" s="4">
        <v>0</v>
      </c>
      <c r="X107" s="4">
        <v>9</v>
      </c>
      <c r="Y107" s="4">
        <v>105</v>
      </c>
      <c r="Z107" s="4">
        <v>0</v>
      </c>
      <c r="AA107" s="4">
        <v>6</v>
      </c>
      <c r="AB107" s="4">
        <v>3</v>
      </c>
      <c r="AC107" s="4">
        <v>5</v>
      </c>
      <c r="AD107" s="4">
        <v>0</v>
      </c>
      <c r="AE107" s="4">
        <v>6</v>
      </c>
      <c r="AF107" s="4">
        <v>387</v>
      </c>
      <c r="AG107" s="4">
        <v>748</v>
      </c>
      <c r="AH107" s="2">
        <f t="shared" si="1"/>
        <v>1135</v>
      </c>
      <c r="AI107" s="13">
        <f>assg!AI72*Sheet2!G2/100+assg!AI72</f>
        <v>82.514539888156776</v>
      </c>
      <c r="AJ107" s="4">
        <v>363609.70215493423</v>
      </c>
      <c r="AK107" s="4">
        <f>assg!AK72+[1]Sheet2!BE9</f>
        <v>856.00000000000011</v>
      </c>
      <c r="AL107" s="4">
        <v>8249</v>
      </c>
      <c r="AM107" s="14">
        <f>Table1[[#This Row],[TOTAL CRIME BOTH]]/Table1[[#This Row],[Population]]*100000</f>
        <v>312.14788639395988</v>
      </c>
    </row>
    <row r="108" spans="1:39" hidden="1" x14ac:dyDescent="0.25">
      <c r="A108" s="3" t="s">
        <v>2</v>
      </c>
      <c r="B108" s="4" t="s">
        <v>1</v>
      </c>
      <c r="C108" s="4">
        <v>2004</v>
      </c>
      <c r="D108" s="4">
        <v>2579</v>
      </c>
      <c r="E108" s="4">
        <v>1908</v>
      </c>
      <c r="F108" s="4">
        <v>163</v>
      </c>
      <c r="G108" s="4">
        <v>1016</v>
      </c>
      <c r="H108" s="4">
        <v>0</v>
      </c>
      <c r="I108" s="4">
        <v>1016</v>
      </c>
      <c r="J108" s="4">
        <v>1526</v>
      </c>
      <c r="K108" s="4">
        <v>1030</v>
      </c>
      <c r="L108" s="4">
        <v>496</v>
      </c>
      <c r="M108" s="4">
        <v>199</v>
      </c>
      <c r="N108" s="4">
        <v>2</v>
      </c>
      <c r="O108" s="4">
        <v>596</v>
      </c>
      <c r="P108" s="4">
        <v>8457</v>
      </c>
      <c r="Q108" s="4">
        <v>23578</v>
      </c>
      <c r="R108" s="4">
        <v>5042</v>
      </c>
      <c r="S108" s="4">
        <v>18536</v>
      </c>
      <c r="T108" s="4">
        <v>2540</v>
      </c>
      <c r="U108" s="4">
        <v>898</v>
      </c>
      <c r="V108" s="4">
        <v>7928</v>
      </c>
      <c r="W108" s="4">
        <v>175</v>
      </c>
      <c r="X108" s="4">
        <v>915</v>
      </c>
      <c r="Y108" s="4">
        <v>43335</v>
      </c>
      <c r="Z108" s="4">
        <v>512</v>
      </c>
      <c r="AA108" s="4">
        <v>3817</v>
      </c>
      <c r="AB108" s="4">
        <v>2310</v>
      </c>
      <c r="AC108" s="4">
        <v>8388</v>
      </c>
      <c r="AD108" s="4">
        <v>2</v>
      </c>
      <c r="AE108" s="4">
        <v>11452</v>
      </c>
      <c r="AF108" s="4">
        <v>36460</v>
      </c>
      <c r="AG108" s="4">
        <v>158756</v>
      </c>
      <c r="AH108" s="2">
        <f t="shared" si="1"/>
        <v>195216</v>
      </c>
      <c r="AI108" s="13">
        <f>assg!AI73*Sheet2!G3/100+assg!AI73</f>
        <v>62.199896283209085</v>
      </c>
      <c r="AJ108" s="4">
        <v>78414683.509878024</v>
      </c>
      <c r="AK108" s="4">
        <f>assg!AK73+[1]Sheet2!BE10</f>
        <v>982.99999999999989</v>
      </c>
      <c r="AL108" s="4">
        <v>275045</v>
      </c>
      <c r="AM108" s="14">
        <f>Table1[[#This Row],[TOTAL CRIME BOTH]]/Table1[[#This Row],[Population]]*100000</f>
        <v>248.9533736056058</v>
      </c>
    </row>
    <row r="109" spans="1:39" hidden="1" x14ac:dyDescent="0.25">
      <c r="A109" s="1" t="s">
        <v>3</v>
      </c>
      <c r="B109" s="2" t="s">
        <v>1</v>
      </c>
      <c r="C109" s="2">
        <v>2004</v>
      </c>
      <c r="D109" s="2">
        <v>67</v>
      </c>
      <c r="E109" s="2">
        <v>45</v>
      </c>
      <c r="F109" s="2">
        <v>1</v>
      </c>
      <c r="G109" s="2">
        <v>42</v>
      </c>
      <c r="H109" s="2">
        <v>0</v>
      </c>
      <c r="I109" s="2">
        <v>42</v>
      </c>
      <c r="J109" s="2">
        <v>65</v>
      </c>
      <c r="K109" s="2">
        <v>41</v>
      </c>
      <c r="L109" s="2">
        <v>24</v>
      </c>
      <c r="M109" s="2">
        <v>30</v>
      </c>
      <c r="N109" s="2">
        <v>2</v>
      </c>
      <c r="O109" s="2">
        <v>45</v>
      </c>
      <c r="P109" s="2">
        <v>215</v>
      </c>
      <c r="Q109" s="2">
        <v>388</v>
      </c>
      <c r="R109" s="2">
        <v>75</v>
      </c>
      <c r="S109" s="2">
        <v>313</v>
      </c>
      <c r="T109" s="2">
        <v>65</v>
      </c>
      <c r="U109" s="2">
        <v>26</v>
      </c>
      <c r="V109" s="2">
        <v>34</v>
      </c>
      <c r="W109" s="2">
        <v>1</v>
      </c>
      <c r="X109" s="2">
        <v>19</v>
      </c>
      <c r="Y109" s="2">
        <v>429</v>
      </c>
      <c r="Z109" s="2">
        <v>0</v>
      </c>
      <c r="AA109" s="2">
        <v>61</v>
      </c>
      <c r="AB109" s="2">
        <v>0</v>
      </c>
      <c r="AC109" s="2">
        <v>4</v>
      </c>
      <c r="AD109" s="2">
        <v>0</v>
      </c>
      <c r="AE109" s="2">
        <v>0</v>
      </c>
      <c r="AF109" s="2">
        <v>717</v>
      </c>
      <c r="AG109" s="2">
        <v>2256</v>
      </c>
      <c r="AH109" s="2">
        <f t="shared" si="1"/>
        <v>2973</v>
      </c>
      <c r="AI109" s="13">
        <f>assg!AI74*Sheet2!G4/100+assg!AI74</f>
        <v>56.505958017586885</v>
      </c>
      <c r="AJ109" s="4">
        <v>1181275.1620101172</v>
      </c>
      <c r="AK109" s="4">
        <f>assg!AK74+[1]Sheet2!BE11</f>
        <v>913.33333333333326</v>
      </c>
      <c r="AL109" s="4">
        <v>83743</v>
      </c>
      <c r="AM109" s="14">
        <f>Table1[[#This Row],[TOTAL CRIME BOTH]]/Table1[[#This Row],[Population]]*100000</f>
        <v>251.67717866352103</v>
      </c>
    </row>
    <row r="110" spans="1:39" hidden="1" x14ac:dyDescent="0.25">
      <c r="A110" s="3" t="s">
        <v>4</v>
      </c>
      <c r="B110" s="4" t="s">
        <v>1</v>
      </c>
      <c r="C110" s="4">
        <v>2004</v>
      </c>
      <c r="D110" s="4">
        <v>1214</v>
      </c>
      <c r="E110" s="4">
        <v>410</v>
      </c>
      <c r="F110" s="4">
        <v>63</v>
      </c>
      <c r="G110" s="4">
        <v>1171</v>
      </c>
      <c r="H110" s="4">
        <v>0</v>
      </c>
      <c r="I110" s="4">
        <v>1171</v>
      </c>
      <c r="J110" s="4">
        <v>1906</v>
      </c>
      <c r="K110" s="4">
        <v>1552</v>
      </c>
      <c r="L110" s="4">
        <v>354</v>
      </c>
      <c r="M110" s="4">
        <v>360</v>
      </c>
      <c r="N110" s="4">
        <v>31</v>
      </c>
      <c r="O110" s="4">
        <v>505</v>
      </c>
      <c r="P110" s="4">
        <v>2544</v>
      </c>
      <c r="Q110" s="4">
        <v>5866</v>
      </c>
      <c r="R110" s="4">
        <v>685</v>
      </c>
      <c r="S110" s="4">
        <v>5181</v>
      </c>
      <c r="T110" s="4">
        <v>3615</v>
      </c>
      <c r="U110" s="4">
        <v>586</v>
      </c>
      <c r="V110" s="4">
        <v>865</v>
      </c>
      <c r="W110" s="4">
        <v>57</v>
      </c>
      <c r="X110" s="4">
        <v>379</v>
      </c>
      <c r="Y110" s="4">
        <v>5911</v>
      </c>
      <c r="Z110" s="4">
        <v>74</v>
      </c>
      <c r="AA110" s="4">
        <v>883</v>
      </c>
      <c r="AB110" s="4">
        <v>11</v>
      </c>
      <c r="AC110" s="4">
        <v>1945</v>
      </c>
      <c r="AD110" s="4">
        <v>0</v>
      </c>
      <c r="AE110" s="4">
        <v>2239</v>
      </c>
      <c r="AF110" s="4">
        <v>10040</v>
      </c>
      <c r="AG110" s="4">
        <v>40675</v>
      </c>
      <c r="AH110" s="2">
        <f t="shared" si="1"/>
        <v>50715</v>
      </c>
      <c r="AI110" s="12">
        <f>assg!AI75*Sheet2!G5/100+assg!AI75</f>
        <v>65.817461845454773</v>
      </c>
      <c r="AJ110" s="2">
        <v>28032183.259608172</v>
      </c>
      <c r="AK110" s="2">
        <f>assg!AK75+[1]Sheet2!BE12</f>
        <v>940.66666666666674</v>
      </c>
      <c r="AL110" s="2">
        <v>78438</v>
      </c>
      <c r="AM110" s="14">
        <f>Table1[[#This Row],[TOTAL CRIME BOTH]]/Table1[[#This Row],[Population]]*100000</f>
        <v>180.91705355349794</v>
      </c>
    </row>
    <row r="111" spans="1:39" hidden="1" x14ac:dyDescent="0.25">
      <c r="A111" s="1" t="s">
        <v>5</v>
      </c>
      <c r="B111" s="2" t="s">
        <v>1</v>
      </c>
      <c r="C111" s="2">
        <v>2004</v>
      </c>
      <c r="D111" s="2">
        <v>3948</v>
      </c>
      <c r="E111" s="2">
        <v>2995</v>
      </c>
      <c r="F111" s="2">
        <v>280</v>
      </c>
      <c r="G111" s="2">
        <v>1390</v>
      </c>
      <c r="H111" s="2">
        <v>1</v>
      </c>
      <c r="I111" s="2">
        <v>1389</v>
      </c>
      <c r="J111" s="2">
        <v>3413</v>
      </c>
      <c r="K111" s="2">
        <v>997</v>
      </c>
      <c r="L111" s="2">
        <v>2416</v>
      </c>
      <c r="M111" s="2">
        <v>1319</v>
      </c>
      <c r="N111" s="2">
        <v>145</v>
      </c>
      <c r="O111" s="2">
        <v>2986</v>
      </c>
      <c r="P111" s="2">
        <v>3175</v>
      </c>
      <c r="Q111" s="2">
        <v>11113</v>
      </c>
      <c r="R111" s="2">
        <v>2083</v>
      </c>
      <c r="S111" s="2">
        <v>9030</v>
      </c>
      <c r="T111" s="2">
        <v>9793</v>
      </c>
      <c r="U111" s="2">
        <v>1701</v>
      </c>
      <c r="V111" s="2">
        <v>2764</v>
      </c>
      <c r="W111" s="2">
        <v>57</v>
      </c>
      <c r="X111" s="2">
        <v>707</v>
      </c>
      <c r="Y111" s="2">
        <v>11231</v>
      </c>
      <c r="Z111" s="2">
        <v>1029</v>
      </c>
      <c r="AA111" s="2">
        <v>704</v>
      </c>
      <c r="AB111" s="2">
        <v>13</v>
      </c>
      <c r="AC111" s="2">
        <v>2679</v>
      </c>
      <c r="AD111" s="2">
        <v>35</v>
      </c>
      <c r="AE111" s="2">
        <v>2405</v>
      </c>
      <c r="AF111" s="2">
        <v>44178</v>
      </c>
      <c r="AG111" s="2">
        <v>108060</v>
      </c>
      <c r="AH111" s="2">
        <f t="shared" si="1"/>
        <v>152238</v>
      </c>
      <c r="AI111" s="13">
        <f>assg!AI76*Sheet2!G6/100+assg!AI76</f>
        <v>49.593933429856683</v>
      </c>
      <c r="AJ111" s="4">
        <v>89409386.937769577</v>
      </c>
      <c r="AK111" s="4">
        <f>assg!AK76+[1]Sheet2!BE13</f>
        <v>919.99999999999989</v>
      </c>
      <c r="AL111" s="4">
        <v>94163</v>
      </c>
      <c r="AM111" s="14">
        <f>Table1[[#This Row],[TOTAL CRIME BOTH]]/Table1[[#This Row],[Population]]*100000</f>
        <v>170.27071229775927</v>
      </c>
    </row>
    <row r="112" spans="1:39" hidden="1" x14ac:dyDescent="0.25">
      <c r="A112" s="1" t="s">
        <v>6</v>
      </c>
      <c r="B112" s="2" t="s">
        <v>1</v>
      </c>
      <c r="C112" s="2">
        <v>2004</v>
      </c>
      <c r="D112" s="2">
        <v>22</v>
      </c>
      <c r="E112" s="2">
        <v>19</v>
      </c>
      <c r="F112" s="2">
        <v>10</v>
      </c>
      <c r="G112" s="2">
        <v>19</v>
      </c>
      <c r="H112" s="2">
        <v>0</v>
      </c>
      <c r="I112" s="2">
        <v>19</v>
      </c>
      <c r="J112" s="2">
        <v>54</v>
      </c>
      <c r="K112" s="2">
        <v>43</v>
      </c>
      <c r="L112" s="2">
        <v>11</v>
      </c>
      <c r="M112" s="2">
        <v>0</v>
      </c>
      <c r="N112" s="2">
        <v>2</v>
      </c>
      <c r="O112" s="2">
        <v>6</v>
      </c>
      <c r="P112" s="2">
        <v>186</v>
      </c>
      <c r="Q112" s="2">
        <v>1459</v>
      </c>
      <c r="R112" s="2">
        <v>653</v>
      </c>
      <c r="S112" s="2">
        <v>806</v>
      </c>
      <c r="T112" s="2">
        <v>43</v>
      </c>
      <c r="U112" s="2">
        <v>23</v>
      </c>
      <c r="V112" s="2">
        <v>135</v>
      </c>
      <c r="W112" s="2">
        <v>4</v>
      </c>
      <c r="X112" s="2">
        <v>0</v>
      </c>
      <c r="Y112" s="2">
        <v>65</v>
      </c>
      <c r="Z112" s="2">
        <v>6</v>
      </c>
      <c r="AA112" s="2">
        <v>20</v>
      </c>
      <c r="AB112" s="2">
        <v>18</v>
      </c>
      <c r="AC112" s="2">
        <v>73</v>
      </c>
      <c r="AD112" s="2">
        <v>0</v>
      </c>
      <c r="AE112" s="2">
        <v>5</v>
      </c>
      <c r="AF112" s="2">
        <v>720</v>
      </c>
      <c r="AG112" s="2">
        <v>2889</v>
      </c>
      <c r="AH112" s="2">
        <f t="shared" si="1"/>
        <v>3609</v>
      </c>
      <c r="AI112" s="12">
        <f>assg!AI77*Sheet2!G7/100+assg!AI77</f>
        <v>82.816771812893435</v>
      </c>
      <c r="AJ112" s="2">
        <v>948074.58520710526</v>
      </c>
      <c r="AK112" s="2">
        <f>assg!AK77+[1]Sheet2!BE14</f>
        <v>788</v>
      </c>
      <c r="AL112" s="2">
        <v>114</v>
      </c>
      <c r="AM112" s="14">
        <f>Table1[[#This Row],[TOTAL CRIME BOTH]]/Table1[[#This Row],[Population]]*100000</f>
        <v>380.66625308931998</v>
      </c>
    </row>
    <row r="113" spans="1:39" hidden="1" x14ac:dyDescent="0.25">
      <c r="A113" s="3" t="s">
        <v>7</v>
      </c>
      <c r="B113" s="4" t="s">
        <v>1</v>
      </c>
      <c r="C113" s="4">
        <v>2004</v>
      </c>
      <c r="D113" s="4">
        <v>927</v>
      </c>
      <c r="E113" s="4">
        <v>619</v>
      </c>
      <c r="F113" s="4">
        <v>25</v>
      </c>
      <c r="G113" s="4">
        <v>969</v>
      </c>
      <c r="H113" s="4">
        <v>0</v>
      </c>
      <c r="I113" s="4">
        <v>969</v>
      </c>
      <c r="J113" s="4">
        <v>214</v>
      </c>
      <c r="K113" s="4">
        <v>174</v>
      </c>
      <c r="L113" s="4">
        <v>40</v>
      </c>
      <c r="M113" s="4">
        <v>106</v>
      </c>
      <c r="N113" s="4">
        <v>8</v>
      </c>
      <c r="O113" s="4">
        <v>363</v>
      </c>
      <c r="P113" s="4">
        <v>3720</v>
      </c>
      <c r="Q113" s="4">
        <v>5014</v>
      </c>
      <c r="R113" s="4">
        <v>1316</v>
      </c>
      <c r="S113" s="4">
        <v>3698</v>
      </c>
      <c r="T113" s="4">
        <v>790</v>
      </c>
      <c r="U113" s="4">
        <v>101</v>
      </c>
      <c r="V113" s="4">
        <v>424</v>
      </c>
      <c r="W113" s="4">
        <v>42</v>
      </c>
      <c r="X113" s="4">
        <v>242</v>
      </c>
      <c r="Y113" s="4">
        <v>3899</v>
      </c>
      <c r="Z113" s="4">
        <v>71</v>
      </c>
      <c r="AA113" s="4">
        <v>1661</v>
      </c>
      <c r="AB113" s="4">
        <v>131</v>
      </c>
      <c r="AC113" s="4">
        <v>741</v>
      </c>
      <c r="AD113" s="4">
        <v>0</v>
      </c>
      <c r="AE113" s="4">
        <v>1717</v>
      </c>
      <c r="AF113" s="4">
        <v>20143</v>
      </c>
      <c r="AG113" s="4">
        <v>41927</v>
      </c>
      <c r="AH113" s="2">
        <f t="shared" si="1"/>
        <v>62070</v>
      </c>
      <c r="AI113" s="12">
        <f>assg!AI78*Sheet2!G8/100+assg!AI78</f>
        <v>66.182348641592185</v>
      </c>
      <c r="AJ113" s="2">
        <v>22253514.302009139</v>
      </c>
      <c r="AK113" s="2">
        <f>assg!AK78+[1]Sheet2!BE15</f>
        <v>990.33333333333326</v>
      </c>
      <c r="AL113" s="2">
        <v>135191</v>
      </c>
      <c r="AM113" s="14">
        <f>Table1[[#This Row],[TOTAL CRIME BOTH]]/Table1[[#This Row],[Population]]*100000</f>
        <v>278.92223743912695</v>
      </c>
    </row>
    <row r="114" spans="1:39" hidden="1" x14ac:dyDescent="0.25">
      <c r="A114" s="3" t="s">
        <v>8</v>
      </c>
      <c r="B114" s="4" t="s">
        <v>1</v>
      </c>
      <c r="C114" s="4">
        <v>2004</v>
      </c>
      <c r="D114" s="4">
        <v>11</v>
      </c>
      <c r="E114" s="4">
        <v>4</v>
      </c>
      <c r="F114" s="4">
        <v>0</v>
      </c>
      <c r="G114" s="4">
        <v>7</v>
      </c>
      <c r="H114" s="4">
        <v>0</v>
      </c>
      <c r="I114" s="4">
        <v>7</v>
      </c>
      <c r="J114" s="4">
        <v>12</v>
      </c>
      <c r="K114" s="4">
        <v>7</v>
      </c>
      <c r="L114" s="4">
        <v>5</v>
      </c>
      <c r="M114" s="4">
        <v>3</v>
      </c>
      <c r="N114" s="4">
        <v>0</v>
      </c>
      <c r="O114" s="4">
        <v>2</v>
      </c>
      <c r="P114" s="4">
        <v>20</v>
      </c>
      <c r="Q114" s="4">
        <v>53</v>
      </c>
      <c r="R114" s="4">
        <v>20</v>
      </c>
      <c r="S114" s="4">
        <v>33</v>
      </c>
      <c r="T114" s="4">
        <v>17</v>
      </c>
      <c r="U114" s="4">
        <v>12</v>
      </c>
      <c r="V114" s="4">
        <v>22</v>
      </c>
      <c r="W114" s="4">
        <v>0</v>
      </c>
      <c r="X114" s="4">
        <v>2</v>
      </c>
      <c r="Y114" s="4">
        <v>35</v>
      </c>
      <c r="Z114" s="4">
        <v>0</v>
      </c>
      <c r="AA114" s="4">
        <v>5</v>
      </c>
      <c r="AB114" s="4">
        <v>0</v>
      </c>
      <c r="AC114" s="4">
        <v>3</v>
      </c>
      <c r="AD114" s="4">
        <v>0</v>
      </c>
      <c r="AE114" s="4">
        <v>8</v>
      </c>
      <c r="AF114" s="4">
        <v>193</v>
      </c>
      <c r="AG114" s="4">
        <v>409</v>
      </c>
      <c r="AH114" s="2">
        <f t="shared" si="1"/>
        <v>602</v>
      </c>
      <c r="AI114" s="13">
        <f>assg!AI79*Sheet2!G9/100+assg!AI79</f>
        <v>62.996835778914843</v>
      </c>
      <c r="AJ114" s="4">
        <v>259534.40291238241</v>
      </c>
      <c r="AK114" s="4">
        <f>assg!AK79+[1]Sheet2!BE16</f>
        <v>798.66666666666674</v>
      </c>
      <c r="AL114" s="4">
        <v>491</v>
      </c>
      <c r="AM114" s="14">
        <f>Table1[[#This Row],[TOTAL CRIME BOTH]]/Table1[[#This Row],[Population]]*100000</f>
        <v>231.95383473043162</v>
      </c>
    </row>
    <row r="115" spans="1:39" hidden="1" x14ac:dyDescent="0.25">
      <c r="A115" s="1" t="s">
        <v>9</v>
      </c>
      <c r="B115" s="2" t="s">
        <v>1</v>
      </c>
      <c r="C115" s="2">
        <v>2004</v>
      </c>
      <c r="D115" s="2">
        <v>3</v>
      </c>
      <c r="E115" s="2">
        <v>1</v>
      </c>
      <c r="F115" s="2">
        <v>0</v>
      </c>
      <c r="G115" s="2">
        <v>1</v>
      </c>
      <c r="H115" s="2">
        <v>0</v>
      </c>
      <c r="I115" s="2">
        <v>1</v>
      </c>
      <c r="J115" s="2">
        <v>2</v>
      </c>
      <c r="K115" s="2">
        <v>0</v>
      </c>
      <c r="L115" s="2">
        <v>2</v>
      </c>
      <c r="M115" s="2">
        <v>0</v>
      </c>
      <c r="N115" s="2">
        <v>0</v>
      </c>
      <c r="O115" s="2">
        <v>1</v>
      </c>
      <c r="P115" s="2">
        <v>35</v>
      </c>
      <c r="Q115" s="2">
        <v>27</v>
      </c>
      <c r="R115" s="2">
        <v>12</v>
      </c>
      <c r="S115" s="2">
        <v>15</v>
      </c>
      <c r="T115" s="2">
        <v>19</v>
      </c>
      <c r="U115" s="2">
        <v>4</v>
      </c>
      <c r="V115" s="2">
        <v>5</v>
      </c>
      <c r="W115" s="2">
        <v>0</v>
      </c>
      <c r="X115" s="2">
        <v>2</v>
      </c>
      <c r="Y115" s="2">
        <v>17</v>
      </c>
      <c r="Z115" s="2">
        <v>0</v>
      </c>
      <c r="AA115" s="2">
        <v>1</v>
      </c>
      <c r="AB115" s="2">
        <v>0</v>
      </c>
      <c r="AC115" s="2">
        <v>4</v>
      </c>
      <c r="AD115" s="2">
        <v>0</v>
      </c>
      <c r="AE115" s="2">
        <v>25</v>
      </c>
      <c r="AF115" s="2">
        <v>51</v>
      </c>
      <c r="AG115" s="2">
        <v>198</v>
      </c>
      <c r="AH115" s="2">
        <f t="shared" si="1"/>
        <v>249</v>
      </c>
      <c r="AI115" s="13">
        <f>assg!AI80*Sheet2!G10/100+assg!AI80</f>
        <v>82.56085723989024</v>
      </c>
      <c r="AJ115" s="4">
        <v>185017.54169688476</v>
      </c>
      <c r="AK115" s="4">
        <f>assg!AK80+[1]Sheet2!BE17</f>
        <v>678.66666666666674</v>
      </c>
      <c r="AL115" s="4">
        <v>112</v>
      </c>
      <c r="AM115" s="14">
        <f>Table1[[#This Row],[TOTAL CRIME BOTH]]/Table1[[#This Row],[Population]]*100000</f>
        <v>134.58183354740387</v>
      </c>
    </row>
    <row r="116" spans="1:39" hidden="1" x14ac:dyDescent="0.25">
      <c r="A116" s="3" t="s">
        <v>10</v>
      </c>
      <c r="B116" s="4" t="s">
        <v>11</v>
      </c>
      <c r="C116" s="4">
        <v>2004</v>
      </c>
      <c r="D116" s="4">
        <v>481</v>
      </c>
      <c r="E116" s="4">
        <v>519</v>
      </c>
      <c r="F116" s="4">
        <v>80</v>
      </c>
      <c r="G116" s="4">
        <v>551</v>
      </c>
      <c r="H116" s="4">
        <v>0</v>
      </c>
      <c r="I116" s="4">
        <v>551</v>
      </c>
      <c r="J116" s="4">
        <v>1209</v>
      </c>
      <c r="K116" s="4">
        <v>881</v>
      </c>
      <c r="L116" s="4">
        <v>328</v>
      </c>
      <c r="M116" s="4">
        <v>30</v>
      </c>
      <c r="N116" s="4">
        <v>135</v>
      </c>
      <c r="O116" s="4">
        <v>461</v>
      </c>
      <c r="P116" s="4">
        <v>1875</v>
      </c>
      <c r="Q116" s="4">
        <v>18994</v>
      </c>
      <c r="R116" s="4">
        <v>8873</v>
      </c>
      <c r="S116" s="4">
        <v>10121</v>
      </c>
      <c r="T116" s="4">
        <v>67</v>
      </c>
      <c r="U116" s="4">
        <v>445</v>
      </c>
      <c r="V116" s="4">
        <v>2322</v>
      </c>
      <c r="W116" s="4">
        <v>44</v>
      </c>
      <c r="X116" s="4">
        <v>38</v>
      </c>
      <c r="Y116" s="4">
        <v>1780</v>
      </c>
      <c r="Z116" s="4">
        <v>126</v>
      </c>
      <c r="AA116" s="4">
        <v>601</v>
      </c>
      <c r="AB116" s="4">
        <v>130</v>
      </c>
      <c r="AC116" s="4">
        <v>1254</v>
      </c>
      <c r="AD116" s="4">
        <v>0</v>
      </c>
      <c r="AE116" s="4">
        <v>433</v>
      </c>
      <c r="AF116" s="4">
        <v>22048</v>
      </c>
      <c r="AG116" s="4">
        <v>53623</v>
      </c>
      <c r="AH116" s="2">
        <f t="shared" si="1"/>
        <v>75671</v>
      </c>
      <c r="AI116" s="12">
        <f>assg!AI81*Sheet2!G11/100+assg!AI81</f>
        <v>82.90230685200774</v>
      </c>
      <c r="AJ116" s="2">
        <v>14704262.612038944</v>
      </c>
      <c r="AK116" s="2">
        <f>assg!AK81+[1]Sheet2!BE18</f>
        <v>836.66666666666652</v>
      </c>
      <c r="AL116" s="2">
        <v>1484</v>
      </c>
      <c r="AM116" s="14">
        <f>Table1[[#This Row],[TOTAL CRIME BOTH]]/Table1[[#This Row],[Population]]*100000</f>
        <v>514.61948141517314</v>
      </c>
    </row>
    <row r="117" spans="1:39" hidden="1" x14ac:dyDescent="0.25">
      <c r="A117" s="1" t="s">
        <v>12</v>
      </c>
      <c r="B117" s="2" t="s">
        <v>1</v>
      </c>
      <c r="C117" s="2">
        <v>2004</v>
      </c>
      <c r="D117" s="2">
        <v>40</v>
      </c>
      <c r="E117" s="2">
        <v>6</v>
      </c>
      <c r="F117" s="2">
        <v>5</v>
      </c>
      <c r="G117" s="2">
        <v>37</v>
      </c>
      <c r="H117" s="2">
        <v>0</v>
      </c>
      <c r="I117" s="2">
        <v>37</v>
      </c>
      <c r="J117" s="2">
        <v>13</v>
      </c>
      <c r="K117" s="2">
        <v>10</v>
      </c>
      <c r="L117" s="2">
        <v>3</v>
      </c>
      <c r="M117" s="2">
        <v>5</v>
      </c>
      <c r="N117" s="2">
        <v>0</v>
      </c>
      <c r="O117" s="2">
        <v>18</v>
      </c>
      <c r="P117" s="2">
        <v>261</v>
      </c>
      <c r="Q117" s="2">
        <v>503</v>
      </c>
      <c r="R117" s="2">
        <v>120</v>
      </c>
      <c r="S117" s="2">
        <v>383</v>
      </c>
      <c r="T117" s="2">
        <v>33</v>
      </c>
      <c r="U117" s="2">
        <v>49</v>
      </c>
      <c r="V117" s="2">
        <v>61</v>
      </c>
      <c r="W117" s="2">
        <v>0</v>
      </c>
      <c r="X117" s="2">
        <v>7</v>
      </c>
      <c r="Y117" s="2">
        <v>170</v>
      </c>
      <c r="Z117" s="2">
        <v>2</v>
      </c>
      <c r="AA117" s="2">
        <v>23</v>
      </c>
      <c r="AB117" s="2">
        <v>15</v>
      </c>
      <c r="AC117" s="2">
        <v>17</v>
      </c>
      <c r="AD117" s="2">
        <v>0</v>
      </c>
      <c r="AE117" s="2">
        <v>216</v>
      </c>
      <c r="AF117" s="2">
        <v>646</v>
      </c>
      <c r="AG117" s="2">
        <v>2127</v>
      </c>
      <c r="AH117" s="2">
        <f t="shared" si="1"/>
        <v>2773</v>
      </c>
      <c r="AI117" s="13">
        <f>assg!AI82*Sheet2!G12/100+assg!AI82</f>
        <v>83.905678536640011</v>
      </c>
      <c r="AJ117" s="4">
        <v>1378655.8122982052</v>
      </c>
      <c r="AK117" s="4">
        <f>assg!AK82+[1]Sheet2!BE19</f>
        <v>964.33333333333337</v>
      </c>
      <c r="AL117" s="4">
        <v>3702</v>
      </c>
      <c r="AM117" s="14">
        <f>Table1[[#This Row],[TOTAL CRIME BOTH]]/Table1[[#This Row],[Population]]*100000</f>
        <v>201.13794721377462</v>
      </c>
    </row>
    <row r="118" spans="1:39" hidden="1" x14ac:dyDescent="0.25">
      <c r="A118" s="3" t="s">
        <v>13</v>
      </c>
      <c r="B118" s="4" t="s">
        <v>1</v>
      </c>
      <c r="C118" s="4">
        <v>2004</v>
      </c>
      <c r="D118" s="4">
        <v>1113</v>
      </c>
      <c r="E118" s="4">
        <v>469</v>
      </c>
      <c r="F118" s="4">
        <v>27</v>
      </c>
      <c r="G118" s="4">
        <v>339</v>
      </c>
      <c r="H118" s="4">
        <v>0</v>
      </c>
      <c r="I118" s="4">
        <v>339</v>
      </c>
      <c r="J118" s="4">
        <v>1133</v>
      </c>
      <c r="K118" s="4">
        <v>905</v>
      </c>
      <c r="L118" s="4">
        <v>228</v>
      </c>
      <c r="M118" s="4">
        <v>360</v>
      </c>
      <c r="N118" s="4">
        <v>15</v>
      </c>
      <c r="O118" s="4">
        <v>1136</v>
      </c>
      <c r="P118" s="4">
        <v>5828</v>
      </c>
      <c r="Q118" s="4">
        <v>18551</v>
      </c>
      <c r="R118" s="4">
        <v>6931</v>
      </c>
      <c r="S118" s="4">
        <v>11620</v>
      </c>
      <c r="T118" s="4">
        <v>1599</v>
      </c>
      <c r="U118" s="4">
        <v>1612</v>
      </c>
      <c r="V118" s="4">
        <v>1726</v>
      </c>
      <c r="W118" s="4">
        <v>122</v>
      </c>
      <c r="X118" s="4">
        <v>388</v>
      </c>
      <c r="Y118" s="4">
        <v>12262</v>
      </c>
      <c r="Z118" s="4">
        <v>58</v>
      </c>
      <c r="AA118" s="4">
        <v>757</v>
      </c>
      <c r="AB118" s="4">
        <v>164</v>
      </c>
      <c r="AC118" s="4">
        <v>3955</v>
      </c>
      <c r="AD118" s="4">
        <v>0</v>
      </c>
      <c r="AE118" s="4">
        <v>3958</v>
      </c>
      <c r="AF118" s="4">
        <v>49897</v>
      </c>
      <c r="AG118" s="4">
        <v>105469</v>
      </c>
      <c r="AH118" s="2">
        <f t="shared" si="1"/>
        <v>155366</v>
      </c>
      <c r="AI118" s="12">
        <f>assg!AI83*Sheet2!G13/100+assg!AI83</f>
        <v>71.675547746030929</v>
      </c>
      <c r="AJ118" s="2">
        <v>53607615.876548193</v>
      </c>
      <c r="AK118" s="2">
        <f>assg!AK83+[1]Sheet2!BE20</f>
        <v>920.33333333333348</v>
      </c>
      <c r="AL118" s="2">
        <v>196024</v>
      </c>
      <c r="AM118" s="14">
        <f>Table1[[#This Row],[TOTAL CRIME BOTH]]/Table1[[#This Row],[Population]]*100000</f>
        <v>289.82076046394036</v>
      </c>
    </row>
    <row r="119" spans="1:39" hidden="1" x14ac:dyDescent="0.25">
      <c r="A119" s="1" t="s">
        <v>14</v>
      </c>
      <c r="B119" s="2" t="s">
        <v>1</v>
      </c>
      <c r="C119" s="2">
        <v>2004</v>
      </c>
      <c r="D119" s="2">
        <v>733</v>
      </c>
      <c r="E119" s="2">
        <v>441</v>
      </c>
      <c r="F119" s="2">
        <v>65</v>
      </c>
      <c r="G119" s="2">
        <v>386</v>
      </c>
      <c r="H119" s="2">
        <v>0</v>
      </c>
      <c r="I119" s="2">
        <v>386</v>
      </c>
      <c r="J119" s="2">
        <v>423</v>
      </c>
      <c r="K119" s="2">
        <v>292</v>
      </c>
      <c r="L119" s="2">
        <v>131</v>
      </c>
      <c r="M119" s="2">
        <v>52</v>
      </c>
      <c r="N119" s="2">
        <v>145</v>
      </c>
      <c r="O119" s="2">
        <v>244</v>
      </c>
      <c r="P119" s="2">
        <v>2786</v>
      </c>
      <c r="Q119" s="2">
        <v>6558</v>
      </c>
      <c r="R119" s="2">
        <v>3735</v>
      </c>
      <c r="S119" s="2">
        <v>2823</v>
      </c>
      <c r="T119" s="2">
        <v>699</v>
      </c>
      <c r="U119" s="2">
        <v>534</v>
      </c>
      <c r="V119" s="2">
        <v>1089</v>
      </c>
      <c r="W119" s="2">
        <v>32</v>
      </c>
      <c r="X119" s="2">
        <v>95</v>
      </c>
      <c r="Y119" s="2">
        <v>4194</v>
      </c>
      <c r="Z119" s="2">
        <v>251</v>
      </c>
      <c r="AA119" s="2">
        <v>403</v>
      </c>
      <c r="AB119" s="2">
        <v>850</v>
      </c>
      <c r="AC119" s="2">
        <v>2026</v>
      </c>
      <c r="AD119" s="2">
        <v>0</v>
      </c>
      <c r="AE119" s="2">
        <v>981</v>
      </c>
      <c r="AF119" s="2">
        <v>16109</v>
      </c>
      <c r="AG119" s="2">
        <v>39096</v>
      </c>
      <c r="AH119" s="2">
        <f t="shared" si="1"/>
        <v>55205</v>
      </c>
      <c r="AI119" s="13">
        <f>assg!AI84*Sheet2!G14/100+assg!AI84</f>
        <v>70.032150153393033</v>
      </c>
      <c r="AJ119" s="4">
        <v>22389631.784239374</v>
      </c>
      <c r="AK119" s="4">
        <f>assg!AK84+[1]Sheet2!BE21</f>
        <v>867</v>
      </c>
      <c r="AL119" s="4">
        <v>44212</v>
      </c>
      <c r="AM119" s="14">
        <f>Table1[[#This Row],[TOTAL CRIME BOTH]]/Table1[[#This Row],[Population]]*100000</f>
        <v>246.56501961260565</v>
      </c>
    </row>
    <row r="120" spans="1:39" hidden="1" x14ac:dyDescent="0.25">
      <c r="A120" s="3" t="s">
        <v>15</v>
      </c>
      <c r="B120" s="4" t="s">
        <v>1</v>
      </c>
      <c r="C120" s="4">
        <v>2004</v>
      </c>
      <c r="D120" s="4">
        <v>110</v>
      </c>
      <c r="E120" s="4">
        <v>77</v>
      </c>
      <c r="F120" s="4">
        <v>12</v>
      </c>
      <c r="G120" s="4">
        <v>153</v>
      </c>
      <c r="H120" s="4">
        <v>0</v>
      </c>
      <c r="I120" s="4">
        <v>153</v>
      </c>
      <c r="J120" s="4">
        <v>123</v>
      </c>
      <c r="K120" s="4">
        <v>99</v>
      </c>
      <c r="L120" s="4">
        <v>24</v>
      </c>
      <c r="M120" s="4">
        <v>1</v>
      </c>
      <c r="N120" s="4">
        <v>0</v>
      </c>
      <c r="O120" s="4">
        <v>25</v>
      </c>
      <c r="P120" s="4">
        <v>766</v>
      </c>
      <c r="Q120" s="4">
        <v>643</v>
      </c>
      <c r="R120" s="4">
        <v>192</v>
      </c>
      <c r="S120" s="4">
        <v>451</v>
      </c>
      <c r="T120" s="4">
        <v>562</v>
      </c>
      <c r="U120" s="4">
        <v>97</v>
      </c>
      <c r="V120" s="4">
        <v>174</v>
      </c>
      <c r="W120" s="4">
        <v>6</v>
      </c>
      <c r="X120" s="4">
        <v>112</v>
      </c>
      <c r="Y120" s="4">
        <v>1421</v>
      </c>
      <c r="Z120" s="4">
        <v>8</v>
      </c>
      <c r="AA120" s="4">
        <v>284</v>
      </c>
      <c r="AB120" s="4">
        <v>16</v>
      </c>
      <c r="AC120" s="4">
        <v>252</v>
      </c>
      <c r="AD120" s="4">
        <v>0</v>
      </c>
      <c r="AE120" s="4">
        <v>469</v>
      </c>
      <c r="AF120" s="4">
        <v>7015</v>
      </c>
      <c r="AG120" s="4">
        <v>12326</v>
      </c>
      <c r="AH120" s="2">
        <f t="shared" si="1"/>
        <v>19341</v>
      </c>
      <c r="AI120" s="12">
        <f>assg!AI85*Sheet2!G15/100+assg!AI85</f>
        <v>78.449434293556209</v>
      </c>
      <c r="AJ120" s="2">
        <v>6316527.6480212053</v>
      </c>
      <c r="AK120" s="2">
        <f>assg!AK85+[1]Sheet2!BE22</f>
        <v>970.66666666666652</v>
      </c>
      <c r="AL120" s="2">
        <v>55673</v>
      </c>
      <c r="AM120" s="14">
        <f>Table1[[#This Row],[TOTAL CRIME BOTH]]/Table1[[#This Row],[Population]]*100000</f>
        <v>306.19671246209145</v>
      </c>
    </row>
    <row r="121" spans="1:39" hidden="1" x14ac:dyDescent="0.25">
      <c r="A121" s="1" t="s">
        <v>16</v>
      </c>
      <c r="B121" s="2" t="s">
        <v>1</v>
      </c>
      <c r="C121" s="2">
        <v>2004</v>
      </c>
      <c r="D121" s="2">
        <v>816</v>
      </c>
      <c r="E121" s="2">
        <v>1112</v>
      </c>
      <c r="F121" s="2">
        <v>29</v>
      </c>
      <c r="G121" s="2">
        <v>218</v>
      </c>
      <c r="H121" s="2">
        <v>0</v>
      </c>
      <c r="I121" s="2">
        <v>218</v>
      </c>
      <c r="J121" s="2">
        <v>735</v>
      </c>
      <c r="K121" s="2">
        <v>632</v>
      </c>
      <c r="L121" s="2">
        <v>103</v>
      </c>
      <c r="M121" s="2">
        <v>28</v>
      </c>
      <c r="N121" s="2">
        <v>0</v>
      </c>
      <c r="O121" s="2">
        <v>129</v>
      </c>
      <c r="P121" s="2">
        <v>1420</v>
      </c>
      <c r="Q121" s="2">
        <v>1939</v>
      </c>
      <c r="R121" s="2">
        <v>573</v>
      </c>
      <c r="S121" s="2">
        <v>1366</v>
      </c>
      <c r="T121" s="2">
        <v>1116</v>
      </c>
      <c r="U121" s="2">
        <v>105</v>
      </c>
      <c r="V121" s="2">
        <v>414</v>
      </c>
      <c r="W121" s="2">
        <v>32</v>
      </c>
      <c r="X121" s="2">
        <v>320</v>
      </c>
      <c r="Y121" s="2">
        <v>334</v>
      </c>
      <c r="Z121" s="2">
        <v>9</v>
      </c>
      <c r="AA121" s="2">
        <v>990</v>
      </c>
      <c r="AB121" s="2">
        <v>264</v>
      </c>
      <c r="AC121" s="2">
        <v>82</v>
      </c>
      <c r="AD121" s="2">
        <v>0</v>
      </c>
      <c r="AE121" s="2">
        <v>422</v>
      </c>
      <c r="AF121" s="2">
        <v>10677</v>
      </c>
      <c r="AG121" s="2">
        <v>21191</v>
      </c>
      <c r="AH121" s="2">
        <f t="shared" si="1"/>
        <v>31868</v>
      </c>
      <c r="AI121" s="13">
        <f>assg!AI86*Sheet2!G16/100+assg!AI86</f>
        <v>56.561389115138184</v>
      </c>
      <c r="AJ121" s="4">
        <v>10829677.367468741</v>
      </c>
      <c r="AK121" s="4">
        <f>assg!AK86+[1]Sheet2!BE23</f>
        <v>896.33333333333348</v>
      </c>
      <c r="AL121" s="4">
        <v>222236</v>
      </c>
      <c r="AM121" s="14">
        <f>Table1[[#This Row],[TOTAL CRIME BOTH]]/Table1[[#This Row],[Population]]*100000</f>
        <v>294.26546072118697</v>
      </c>
    </row>
    <row r="122" spans="1:39" hidden="1" x14ac:dyDescent="0.25">
      <c r="A122" s="3" t="s">
        <v>17</v>
      </c>
      <c r="B122" s="4" t="s">
        <v>1</v>
      </c>
      <c r="C122" s="4">
        <v>2004</v>
      </c>
      <c r="D122" s="4">
        <v>1488</v>
      </c>
      <c r="E122" s="4">
        <v>1143</v>
      </c>
      <c r="F122" s="4">
        <v>115</v>
      </c>
      <c r="G122" s="4">
        <v>797</v>
      </c>
      <c r="H122" s="4">
        <v>0</v>
      </c>
      <c r="I122" s="4">
        <v>797</v>
      </c>
      <c r="J122" s="4">
        <v>468</v>
      </c>
      <c r="K122" s="4">
        <v>178</v>
      </c>
      <c r="L122" s="4">
        <v>290</v>
      </c>
      <c r="M122" s="4">
        <v>580</v>
      </c>
      <c r="N122" s="4">
        <v>55</v>
      </c>
      <c r="O122" s="4">
        <v>780</v>
      </c>
      <c r="P122" s="4">
        <v>1419</v>
      </c>
      <c r="Q122" s="4">
        <v>4374</v>
      </c>
      <c r="R122" s="4">
        <v>560</v>
      </c>
      <c r="S122" s="4">
        <v>3814</v>
      </c>
      <c r="T122" s="4">
        <v>2281</v>
      </c>
      <c r="U122" s="4">
        <v>333</v>
      </c>
      <c r="V122" s="4">
        <v>441</v>
      </c>
      <c r="W122" s="4">
        <v>6</v>
      </c>
      <c r="X122" s="4">
        <v>167</v>
      </c>
      <c r="Y122" s="4">
        <v>2294</v>
      </c>
      <c r="Z122" s="4">
        <v>275</v>
      </c>
      <c r="AA122" s="4">
        <v>411</v>
      </c>
      <c r="AB122" s="4">
        <v>3</v>
      </c>
      <c r="AC122" s="4">
        <v>588</v>
      </c>
      <c r="AD122" s="4">
        <v>36</v>
      </c>
      <c r="AE122" s="4">
        <v>416</v>
      </c>
      <c r="AF122" s="4">
        <v>12969</v>
      </c>
      <c r="AG122" s="4">
        <v>31439</v>
      </c>
      <c r="AH122" s="2">
        <f t="shared" si="1"/>
        <v>44408</v>
      </c>
      <c r="AI122" s="12">
        <f>assg!AI87*Sheet2!G17/100+assg!AI87</f>
        <v>56.148737590345576</v>
      </c>
      <c r="AJ122" s="2">
        <v>28774544.471556704</v>
      </c>
      <c r="AK122" s="2">
        <f>assg!AK87+[1]Sheet2!BE24</f>
        <v>943.33333333333348</v>
      </c>
      <c r="AL122" s="2">
        <v>79714</v>
      </c>
      <c r="AM122" s="14">
        <f>Table1[[#This Row],[TOTAL CRIME BOTH]]/Table1[[#This Row],[Population]]*100000</f>
        <v>154.33085324390376</v>
      </c>
    </row>
    <row r="123" spans="1:39" hidden="1" x14ac:dyDescent="0.25">
      <c r="A123" s="1" t="s">
        <v>18</v>
      </c>
      <c r="B123" s="2" t="s">
        <v>1</v>
      </c>
      <c r="C123" s="2">
        <v>2004</v>
      </c>
      <c r="D123" s="2">
        <v>1519</v>
      </c>
      <c r="E123" s="2">
        <v>1387</v>
      </c>
      <c r="F123" s="2">
        <v>57</v>
      </c>
      <c r="G123" s="2">
        <v>291</v>
      </c>
      <c r="H123" s="2">
        <v>1</v>
      </c>
      <c r="I123" s="2">
        <v>290</v>
      </c>
      <c r="J123" s="2">
        <v>592</v>
      </c>
      <c r="K123" s="2">
        <v>286</v>
      </c>
      <c r="L123" s="2">
        <v>306</v>
      </c>
      <c r="M123" s="2">
        <v>177</v>
      </c>
      <c r="N123" s="2">
        <v>109</v>
      </c>
      <c r="O123" s="2">
        <v>1024</v>
      </c>
      <c r="P123" s="2">
        <v>6093</v>
      </c>
      <c r="Q123" s="2">
        <v>16093</v>
      </c>
      <c r="R123" s="2">
        <v>5185</v>
      </c>
      <c r="S123" s="2">
        <v>10908</v>
      </c>
      <c r="T123" s="2">
        <v>6237</v>
      </c>
      <c r="U123" s="2">
        <v>423</v>
      </c>
      <c r="V123" s="2">
        <v>2759</v>
      </c>
      <c r="W123" s="2">
        <v>65</v>
      </c>
      <c r="X123" s="2">
        <v>248</v>
      </c>
      <c r="Y123" s="2">
        <v>21232</v>
      </c>
      <c r="Z123" s="2">
        <v>259</v>
      </c>
      <c r="AA123" s="2">
        <v>1435</v>
      </c>
      <c r="AB123" s="2">
        <v>57</v>
      </c>
      <c r="AC123" s="2">
        <v>1588</v>
      </c>
      <c r="AD123" s="2">
        <v>0</v>
      </c>
      <c r="AE123" s="2">
        <v>277</v>
      </c>
      <c r="AF123" s="2">
        <v>52518</v>
      </c>
      <c r="AG123" s="2">
        <v>114440</v>
      </c>
      <c r="AH123" s="2">
        <f t="shared" si="1"/>
        <v>166958</v>
      </c>
      <c r="AI123" s="13">
        <f>assg!AI88*Sheet2!G18/100+assg!AI88</f>
        <v>68.727279019459871</v>
      </c>
      <c r="AJ123" s="4">
        <v>55282342.375540018</v>
      </c>
      <c r="AK123" s="4">
        <f>assg!AK88+[1]Sheet2!BE25</f>
        <v>967</v>
      </c>
      <c r="AL123" s="4">
        <v>191791</v>
      </c>
      <c r="AM123" s="14">
        <f>Table1[[#This Row],[TOTAL CRIME BOTH]]/Table1[[#This Row],[Population]]*100000</f>
        <v>302.00963422612045</v>
      </c>
    </row>
    <row r="124" spans="1:39" hidden="1" x14ac:dyDescent="0.25">
      <c r="A124" s="3" t="s">
        <v>19</v>
      </c>
      <c r="B124" s="4" t="s">
        <v>1</v>
      </c>
      <c r="C124" s="4">
        <v>2004</v>
      </c>
      <c r="D124" s="4">
        <v>417</v>
      </c>
      <c r="E124" s="4">
        <v>391</v>
      </c>
      <c r="F124" s="4">
        <v>473</v>
      </c>
      <c r="G124" s="4">
        <v>480</v>
      </c>
      <c r="H124" s="4">
        <v>0</v>
      </c>
      <c r="I124" s="4">
        <v>480</v>
      </c>
      <c r="J124" s="4">
        <v>232</v>
      </c>
      <c r="K124" s="4">
        <v>142</v>
      </c>
      <c r="L124" s="4">
        <v>90</v>
      </c>
      <c r="M124" s="4">
        <v>129</v>
      </c>
      <c r="N124" s="4">
        <v>15</v>
      </c>
      <c r="O124" s="4">
        <v>639</v>
      </c>
      <c r="P124" s="4">
        <v>4580</v>
      </c>
      <c r="Q124" s="4">
        <v>5240</v>
      </c>
      <c r="R124" s="4">
        <v>1717</v>
      </c>
      <c r="S124" s="4">
        <v>3523</v>
      </c>
      <c r="T124" s="4">
        <v>6461</v>
      </c>
      <c r="U124" s="4">
        <v>336</v>
      </c>
      <c r="V124" s="4">
        <v>3755</v>
      </c>
      <c r="W124" s="4">
        <v>99</v>
      </c>
      <c r="X124" s="4">
        <v>374</v>
      </c>
      <c r="Y124" s="4">
        <v>20610</v>
      </c>
      <c r="Z124" s="4">
        <v>31</v>
      </c>
      <c r="AA124" s="4">
        <v>2260</v>
      </c>
      <c r="AB124" s="4">
        <v>133</v>
      </c>
      <c r="AC124" s="4">
        <v>3222</v>
      </c>
      <c r="AD124" s="4">
        <v>0</v>
      </c>
      <c r="AE124" s="4">
        <v>42</v>
      </c>
      <c r="AF124" s="4">
        <v>54106</v>
      </c>
      <c r="AG124" s="4">
        <v>104025</v>
      </c>
      <c r="AH124" s="2">
        <f t="shared" si="1"/>
        <v>158131</v>
      </c>
      <c r="AI124" s="12">
        <f>assg!AI89*Sheet2!G19/100+assg!AI89</f>
        <v>91.762690966974745</v>
      </c>
      <c r="AJ124" s="2">
        <v>32311170.393622797</v>
      </c>
      <c r="AK124" s="2">
        <f>assg!AK89+[1]Sheet2!BE26</f>
        <v>1066.6666666666667</v>
      </c>
      <c r="AL124" s="2">
        <v>38863</v>
      </c>
      <c r="AM124" s="14">
        <f>Table1[[#This Row],[TOTAL CRIME BOTH]]/Table1[[#This Row],[Population]]*100000</f>
        <v>489.40040881716266</v>
      </c>
    </row>
    <row r="125" spans="1:39" hidden="1" x14ac:dyDescent="0.25">
      <c r="A125" s="1" t="s">
        <v>20</v>
      </c>
      <c r="B125" s="2" t="s">
        <v>1</v>
      </c>
      <c r="C125" s="2">
        <v>2004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2</v>
      </c>
      <c r="Q125" s="2">
        <v>5</v>
      </c>
      <c r="R125" s="2">
        <v>0</v>
      </c>
      <c r="S125" s="2">
        <v>5</v>
      </c>
      <c r="T125" s="2">
        <v>37</v>
      </c>
      <c r="U125" s="2">
        <v>0</v>
      </c>
      <c r="V125" s="2">
        <v>0</v>
      </c>
      <c r="W125" s="2">
        <v>1</v>
      </c>
      <c r="X125" s="2">
        <v>0</v>
      </c>
      <c r="Y125" s="2">
        <v>6</v>
      </c>
      <c r="Z125" s="2">
        <v>0</v>
      </c>
      <c r="AA125" s="2">
        <v>0</v>
      </c>
      <c r="AB125" s="2">
        <v>0</v>
      </c>
      <c r="AC125" s="2">
        <v>1</v>
      </c>
      <c r="AD125" s="2">
        <v>0</v>
      </c>
      <c r="AE125" s="2">
        <v>0</v>
      </c>
      <c r="AF125" s="2">
        <v>18</v>
      </c>
      <c r="AG125" s="2">
        <v>70</v>
      </c>
      <c r="AH125" s="2">
        <f t="shared" si="1"/>
        <v>88</v>
      </c>
      <c r="AI125" s="13">
        <f>assg!AI90*Sheet2!G20/100+assg!AI90</f>
        <v>88.661814616297136</v>
      </c>
      <c r="AJ125" s="4">
        <v>61765.861490035837</v>
      </c>
      <c r="AK125" s="4">
        <f>assg!AK90+[1]Sheet2!BE27</f>
        <v>946.66666666666674</v>
      </c>
      <c r="AL125" s="4">
        <v>32</v>
      </c>
      <c r="AM125" s="14">
        <f>Table1[[#This Row],[TOTAL CRIME BOTH]]/Table1[[#This Row],[Population]]*100000</f>
        <v>142.47352481952558</v>
      </c>
    </row>
    <row r="126" spans="1:39" hidden="1" x14ac:dyDescent="0.25">
      <c r="A126" s="1" t="s">
        <v>21</v>
      </c>
      <c r="B126" s="2" t="s">
        <v>1</v>
      </c>
      <c r="C126" s="2">
        <v>2004</v>
      </c>
      <c r="D126" s="2">
        <v>2379</v>
      </c>
      <c r="E126" s="2">
        <v>2563</v>
      </c>
      <c r="F126" s="2">
        <v>188</v>
      </c>
      <c r="G126" s="2">
        <v>2875</v>
      </c>
      <c r="H126" s="2">
        <v>0</v>
      </c>
      <c r="I126" s="2">
        <v>2875</v>
      </c>
      <c r="J126" s="2">
        <v>832</v>
      </c>
      <c r="K126" s="2">
        <v>584</v>
      </c>
      <c r="L126" s="2">
        <v>248</v>
      </c>
      <c r="M126" s="2">
        <v>147</v>
      </c>
      <c r="N126" s="2">
        <v>134</v>
      </c>
      <c r="O126" s="2">
        <v>1526</v>
      </c>
      <c r="P126" s="2">
        <v>12308</v>
      </c>
      <c r="Q126" s="2">
        <v>22586</v>
      </c>
      <c r="R126" s="2">
        <v>6148</v>
      </c>
      <c r="S126" s="2">
        <v>16438</v>
      </c>
      <c r="T126" s="2">
        <v>2479</v>
      </c>
      <c r="U126" s="2">
        <v>548</v>
      </c>
      <c r="V126" s="2">
        <v>1287</v>
      </c>
      <c r="W126" s="2">
        <v>36</v>
      </c>
      <c r="X126" s="2">
        <v>893</v>
      </c>
      <c r="Y126" s="2">
        <v>33285</v>
      </c>
      <c r="Z126" s="2">
        <v>751</v>
      </c>
      <c r="AA126" s="2">
        <v>6690</v>
      </c>
      <c r="AB126" s="2">
        <v>804</v>
      </c>
      <c r="AC126" s="2">
        <v>3436</v>
      </c>
      <c r="AD126" s="2">
        <v>0</v>
      </c>
      <c r="AE126" s="2">
        <v>4209</v>
      </c>
      <c r="AF126" s="2">
        <v>96911</v>
      </c>
      <c r="AG126" s="2">
        <v>196867</v>
      </c>
      <c r="AH126" s="2">
        <f t="shared" si="1"/>
        <v>293778</v>
      </c>
      <c r="AI126" s="12">
        <f>assg!AI91*Sheet2!G21/100+assg!AI91</f>
        <v>65.117268991237978</v>
      </c>
      <c r="AJ126" s="2">
        <v>64132580.033290267</v>
      </c>
      <c r="AK126" s="2">
        <f>assg!AK91+[1]Sheet2!BE28</f>
        <v>923.66666666666652</v>
      </c>
      <c r="AL126" s="2">
        <v>308245</v>
      </c>
      <c r="AM126" s="14">
        <f>Table1[[#This Row],[TOTAL CRIME BOTH]]/Table1[[#This Row],[Population]]*100000</f>
        <v>458.07918509984194</v>
      </c>
    </row>
    <row r="127" spans="1:39" hidden="1" x14ac:dyDescent="0.25">
      <c r="A127" s="3" t="s">
        <v>22</v>
      </c>
      <c r="B127" s="4" t="s">
        <v>1</v>
      </c>
      <c r="C127" s="4">
        <v>2004</v>
      </c>
      <c r="D127" s="4">
        <v>2696</v>
      </c>
      <c r="E127" s="4">
        <v>1463</v>
      </c>
      <c r="F127" s="4">
        <v>115</v>
      </c>
      <c r="G127" s="4">
        <v>1388</v>
      </c>
      <c r="H127" s="4">
        <v>0</v>
      </c>
      <c r="I127" s="4">
        <v>1388</v>
      </c>
      <c r="J127" s="4">
        <v>1045</v>
      </c>
      <c r="K127" s="4">
        <v>787</v>
      </c>
      <c r="L127" s="4">
        <v>258</v>
      </c>
      <c r="M127" s="4">
        <v>629</v>
      </c>
      <c r="N127" s="4">
        <v>315</v>
      </c>
      <c r="O127" s="4">
        <v>2229</v>
      </c>
      <c r="P127" s="4">
        <v>14659</v>
      </c>
      <c r="Q127" s="4">
        <v>43952</v>
      </c>
      <c r="R127" s="4">
        <v>11307</v>
      </c>
      <c r="S127" s="4">
        <v>32645</v>
      </c>
      <c r="T127" s="4">
        <v>5980</v>
      </c>
      <c r="U127" s="4">
        <v>1528</v>
      </c>
      <c r="V127" s="4">
        <v>5167</v>
      </c>
      <c r="W127" s="4">
        <v>218</v>
      </c>
      <c r="X127" s="4">
        <v>1149</v>
      </c>
      <c r="Y127" s="4">
        <v>30122</v>
      </c>
      <c r="Z127" s="4">
        <v>314</v>
      </c>
      <c r="AA127" s="4">
        <v>2831</v>
      </c>
      <c r="AB127" s="4">
        <v>862</v>
      </c>
      <c r="AC127" s="4">
        <v>5646</v>
      </c>
      <c r="AD127" s="4">
        <v>0</v>
      </c>
      <c r="AE127" s="4">
        <v>9574</v>
      </c>
      <c r="AF127" s="4">
        <v>44420</v>
      </c>
      <c r="AG127" s="4">
        <v>176302</v>
      </c>
      <c r="AH127" s="2">
        <f t="shared" si="1"/>
        <v>220722</v>
      </c>
      <c r="AI127" s="12">
        <f>assg!AI92*Sheet2!G22/100+assg!AI92</f>
        <v>78.451245422992343</v>
      </c>
      <c r="AJ127" s="2">
        <v>101514952.60985152</v>
      </c>
      <c r="AK127" s="2">
        <f>assg!AK92+[1]Sheet2!BE29</f>
        <v>924.33333333333348</v>
      </c>
      <c r="AL127" s="2">
        <v>307713</v>
      </c>
      <c r="AM127" s="14">
        <f>Table1[[#This Row],[TOTAL CRIME BOTH]]/Table1[[#This Row],[Population]]*100000</f>
        <v>217.42806781213037</v>
      </c>
    </row>
    <row r="128" spans="1:39" hidden="1" x14ac:dyDescent="0.25">
      <c r="A128" s="1" t="s">
        <v>23</v>
      </c>
      <c r="B128" s="2" t="s">
        <v>1</v>
      </c>
      <c r="C128" s="2">
        <v>2004</v>
      </c>
      <c r="D128" s="2">
        <v>159</v>
      </c>
      <c r="E128" s="2">
        <v>227</v>
      </c>
      <c r="F128" s="2">
        <v>3</v>
      </c>
      <c r="G128" s="2">
        <v>31</v>
      </c>
      <c r="H128" s="2">
        <v>0</v>
      </c>
      <c r="I128" s="2">
        <v>31</v>
      </c>
      <c r="J128" s="2">
        <v>128</v>
      </c>
      <c r="K128" s="2">
        <v>71</v>
      </c>
      <c r="L128" s="2">
        <v>57</v>
      </c>
      <c r="M128" s="2">
        <v>2</v>
      </c>
      <c r="N128" s="2">
        <v>2</v>
      </c>
      <c r="O128" s="2">
        <v>3</v>
      </c>
      <c r="P128" s="2">
        <v>66</v>
      </c>
      <c r="Q128" s="2">
        <v>244</v>
      </c>
      <c r="R128" s="2">
        <v>108</v>
      </c>
      <c r="S128" s="2">
        <v>136</v>
      </c>
      <c r="T128" s="2">
        <v>115</v>
      </c>
      <c r="U128" s="2">
        <v>25</v>
      </c>
      <c r="V128" s="2">
        <v>142</v>
      </c>
      <c r="W128" s="2">
        <v>4</v>
      </c>
      <c r="X128" s="2">
        <v>85</v>
      </c>
      <c r="Y128" s="2">
        <v>233</v>
      </c>
      <c r="Z128" s="2">
        <v>0</v>
      </c>
      <c r="AA128" s="2">
        <v>30</v>
      </c>
      <c r="AB128" s="2">
        <v>0</v>
      </c>
      <c r="AC128" s="2">
        <v>2</v>
      </c>
      <c r="AD128" s="2">
        <v>0</v>
      </c>
      <c r="AE128" s="2">
        <v>35</v>
      </c>
      <c r="AF128" s="2">
        <v>999</v>
      </c>
      <c r="AG128" s="2">
        <v>2535</v>
      </c>
      <c r="AH128" s="2">
        <f t="shared" si="1"/>
        <v>3534</v>
      </c>
      <c r="AI128" s="13">
        <f>assg!AI93*Sheet2!G23/100+assg!AI93</f>
        <v>71.02851336840402</v>
      </c>
      <c r="AJ128" s="4">
        <v>2489970.8078443445</v>
      </c>
      <c r="AK128" s="4">
        <f>assg!AK93+[1]Sheet2!BE30</f>
        <v>982.66666666666663</v>
      </c>
      <c r="AL128" s="4">
        <v>22327</v>
      </c>
      <c r="AM128" s="14">
        <f>Table1[[#This Row],[TOTAL CRIME BOTH]]/Table1[[#This Row],[Population]]*100000</f>
        <v>141.92937478891605</v>
      </c>
    </row>
    <row r="129" spans="1:39" hidden="1" x14ac:dyDescent="0.25">
      <c r="A129" s="3" t="s">
        <v>24</v>
      </c>
      <c r="B129" s="4" t="s">
        <v>1</v>
      </c>
      <c r="C129" s="4">
        <v>2004</v>
      </c>
      <c r="D129" s="4">
        <v>124</v>
      </c>
      <c r="E129" s="4">
        <v>42</v>
      </c>
      <c r="F129" s="4">
        <v>7</v>
      </c>
      <c r="G129" s="4">
        <v>54</v>
      </c>
      <c r="H129" s="4">
        <v>0</v>
      </c>
      <c r="I129" s="4">
        <v>54</v>
      </c>
      <c r="J129" s="4">
        <v>54</v>
      </c>
      <c r="K129" s="4">
        <v>18</v>
      </c>
      <c r="L129" s="4">
        <v>36</v>
      </c>
      <c r="M129" s="4">
        <v>91</v>
      </c>
      <c r="N129" s="4">
        <v>2</v>
      </c>
      <c r="O129" s="4">
        <v>81</v>
      </c>
      <c r="P129" s="4">
        <v>142</v>
      </c>
      <c r="Q129" s="4">
        <v>418</v>
      </c>
      <c r="R129" s="4">
        <v>138</v>
      </c>
      <c r="S129" s="4">
        <v>280</v>
      </c>
      <c r="T129" s="4">
        <v>2</v>
      </c>
      <c r="U129" s="4">
        <v>25</v>
      </c>
      <c r="V129" s="4">
        <v>44</v>
      </c>
      <c r="W129" s="4">
        <v>2</v>
      </c>
      <c r="X129" s="4">
        <v>15</v>
      </c>
      <c r="Y129" s="4">
        <v>123</v>
      </c>
      <c r="Z129" s="4">
        <v>2</v>
      </c>
      <c r="AA129" s="4">
        <v>34</v>
      </c>
      <c r="AB129" s="4">
        <v>0</v>
      </c>
      <c r="AC129" s="4">
        <v>5</v>
      </c>
      <c r="AD129" s="4">
        <v>0</v>
      </c>
      <c r="AE129" s="4">
        <v>51</v>
      </c>
      <c r="AF129" s="4">
        <v>434</v>
      </c>
      <c r="AG129" s="4">
        <v>1752</v>
      </c>
      <c r="AH129" s="2">
        <f t="shared" si="1"/>
        <v>2186</v>
      </c>
      <c r="AI129" s="12">
        <f>assg!AI94*Sheet2!G24/100+assg!AI94</f>
        <v>65.445594333779923</v>
      </c>
      <c r="AJ129" s="2">
        <v>2510050.1392012001</v>
      </c>
      <c r="AK129" s="2">
        <f>assg!AK94+[1]Sheet2!BE31</f>
        <v>979.66666666666663</v>
      </c>
      <c r="AL129" s="2">
        <v>22429</v>
      </c>
      <c r="AM129" s="14">
        <f>Table1[[#This Row],[TOTAL CRIME BOTH]]/Table1[[#This Row],[Population]]*100000</f>
        <v>87.089893777806125</v>
      </c>
    </row>
    <row r="130" spans="1:39" hidden="1" x14ac:dyDescent="0.25">
      <c r="A130" s="1" t="s">
        <v>25</v>
      </c>
      <c r="B130" s="2" t="s">
        <v>1</v>
      </c>
      <c r="C130" s="2">
        <v>2004</v>
      </c>
      <c r="D130" s="2">
        <v>35</v>
      </c>
      <c r="E130" s="2">
        <v>21</v>
      </c>
      <c r="F130" s="2">
        <v>2</v>
      </c>
      <c r="G130" s="2">
        <v>20</v>
      </c>
      <c r="H130" s="2">
        <v>0</v>
      </c>
      <c r="I130" s="2">
        <v>20</v>
      </c>
      <c r="J130" s="2">
        <v>15</v>
      </c>
      <c r="K130" s="2">
        <v>0</v>
      </c>
      <c r="L130" s="2">
        <v>15</v>
      </c>
      <c r="M130" s="2">
        <v>10</v>
      </c>
      <c r="N130" s="2">
        <v>0</v>
      </c>
      <c r="O130" s="2">
        <v>6</v>
      </c>
      <c r="P130" s="2">
        <v>250</v>
      </c>
      <c r="Q130" s="2">
        <v>610</v>
      </c>
      <c r="R130" s="2">
        <v>0</v>
      </c>
      <c r="S130" s="2">
        <v>610</v>
      </c>
      <c r="T130" s="2">
        <v>2</v>
      </c>
      <c r="U130" s="2">
        <v>30</v>
      </c>
      <c r="V130" s="2">
        <v>20</v>
      </c>
      <c r="W130" s="2">
        <v>6</v>
      </c>
      <c r="X130" s="2">
        <v>22</v>
      </c>
      <c r="Y130" s="2">
        <v>80</v>
      </c>
      <c r="Z130" s="2">
        <v>0</v>
      </c>
      <c r="AA130" s="2">
        <v>66</v>
      </c>
      <c r="AB130" s="2">
        <v>0</v>
      </c>
      <c r="AC130" s="2">
        <v>0</v>
      </c>
      <c r="AD130" s="2">
        <v>0</v>
      </c>
      <c r="AE130" s="2">
        <v>0</v>
      </c>
      <c r="AF130" s="2">
        <v>320</v>
      </c>
      <c r="AG130" s="2">
        <v>1515</v>
      </c>
      <c r="AH130" s="2">
        <f t="shared" si="1"/>
        <v>1835</v>
      </c>
      <c r="AI130" s="13">
        <f>assg!AI95*Sheet2!G25/100+assg!AI95</f>
        <v>89.24607800181083</v>
      </c>
      <c r="AJ130" s="4">
        <v>954344.21602115093</v>
      </c>
      <c r="AK130" s="4">
        <f>assg!AK95+[1]Sheet2!BE32</f>
        <v>950.66666666666652</v>
      </c>
      <c r="AL130" s="4">
        <v>21081</v>
      </c>
      <c r="AM130" s="14">
        <f>Table1[[#This Row],[TOTAL CRIME BOTH]]/Table1[[#This Row],[Population]]*100000</f>
        <v>192.27863167133515</v>
      </c>
    </row>
    <row r="131" spans="1:39" hidden="1" x14ac:dyDescent="0.25">
      <c r="A131" s="3" t="s">
        <v>26</v>
      </c>
      <c r="B131" s="4" t="s">
        <v>1</v>
      </c>
      <c r="C131" s="4">
        <v>2004</v>
      </c>
      <c r="D131" s="4">
        <v>70</v>
      </c>
      <c r="E131" s="4">
        <v>33</v>
      </c>
      <c r="F131" s="4">
        <v>5</v>
      </c>
      <c r="G131" s="4">
        <v>18</v>
      </c>
      <c r="H131" s="4">
        <v>0</v>
      </c>
      <c r="I131" s="4">
        <v>18</v>
      </c>
      <c r="J131" s="4">
        <v>23</v>
      </c>
      <c r="K131" s="4">
        <v>4</v>
      </c>
      <c r="L131" s="4">
        <v>19</v>
      </c>
      <c r="M131" s="4">
        <v>14</v>
      </c>
      <c r="N131" s="4">
        <v>0</v>
      </c>
      <c r="O131" s="4">
        <v>117</v>
      </c>
      <c r="P131" s="4">
        <v>70</v>
      </c>
      <c r="Q131" s="4">
        <v>255</v>
      </c>
      <c r="R131" s="4">
        <v>26</v>
      </c>
      <c r="S131" s="4">
        <v>229</v>
      </c>
      <c r="T131" s="4">
        <v>6</v>
      </c>
      <c r="U131" s="4">
        <v>11</v>
      </c>
      <c r="V131" s="4">
        <v>28</v>
      </c>
      <c r="W131" s="4">
        <v>0</v>
      </c>
      <c r="X131" s="4">
        <v>5</v>
      </c>
      <c r="Y131" s="4">
        <v>52</v>
      </c>
      <c r="Z131" s="4">
        <v>0</v>
      </c>
      <c r="AA131" s="4">
        <v>3</v>
      </c>
      <c r="AB131" s="4">
        <v>1</v>
      </c>
      <c r="AC131" s="4">
        <v>0</v>
      </c>
      <c r="AD131" s="4">
        <v>0</v>
      </c>
      <c r="AE131" s="4">
        <v>34</v>
      </c>
      <c r="AF131" s="4">
        <v>239</v>
      </c>
      <c r="AG131" s="4">
        <v>984</v>
      </c>
      <c r="AH131" s="2">
        <f t="shared" ref="AH131:AH194" si="2">AG131+AF131</f>
        <v>1223</v>
      </c>
      <c r="AI131" s="12">
        <f>assg!AI96*Sheet2!G26/100+assg!AI96</f>
        <v>69.64583093808335</v>
      </c>
      <c r="AJ131" s="2">
        <v>1985597.3490091378</v>
      </c>
      <c r="AK131" s="2">
        <f>assg!AK96+[1]Sheet2!BE33</f>
        <v>916.33333333333337</v>
      </c>
      <c r="AL131" s="2">
        <v>16579</v>
      </c>
      <c r="AM131" s="14">
        <f>Table1[[#This Row],[TOTAL CRIME BOTH]]/Table1[[#This Row],[Population]]*100000</f>
        <v>61.593555239701907</v>
      </c>
    </row>
    <row r="132" spans="1:39" hidden="1" x14ac:dyDescent="0.25">
      <c r="A132" s="1" t="s">
        <v>27</v>
      </c>
      <c r="B132" s="2" t="s">
        <v>1</v>
      </c>
      <c r="C132" s="2">
        <v>2004</v>
      </c>
      <c r="D132" s="2">
        <v>1066</v>
      </c>
      <c r="E132" s="2">
        <v>1197</v>
      </c>
      <c r="F132" s="2">
        <v>25</v>
      </c>
      <c r="G132" s="2">
        <v>770</v>
      </c>
      <c r="H132" s="2">
        <v>0</v>
      </c>
      <c r="I132" s="2">
        <v>770</v>
      </c>
      <c r="J132" s="2">
        <v>526</v>
      </c>
      <c r="K132" s="2">
        <v>423</v>
      </c>
      <c r="L132" s="2">
        <v>103</v>
      </c>
      <c r="M132" s="2">
        <v>238</v>
      </c>
      <c r="N132" s="2">
        <v>0</v>
      </c>
      <c r="O132" s="2">
        <v>952</v>
      </c>
      <c r="P132" s="2">
        <v>2992</v>
      </c>
      <c r="Q132" s="2">
        <v>5967</v>
      </c>
      <c r="R132" s="2">
        <v>1401</v>
      </c>
      <c r="S132" s="2">
        <v>4566</v>
      </c>
      <c r="T132" s="2">
        <v>1433</v>
      </c>
      <c r="U132" s="2">
        <v>271</v>
      </c>
      <c r="V132" s="2">
        <v>805</v>
      </c>
      <c r="W132" s="2">
        <v>14</v>
      </c>
      <c r="X132" s="2">
        <v>343</v>
      </c>
      <c r="Y132" s="2">
        <v>4938</v>
      </c>
      <c r="Z132" s="2">
        <v>319</v>
      </c>
      <c r="AA132" s="2">
        <v>1811</v>
      </c>
      <c r="AB132" s="2">
        <v>170</v>
      </c>
      <c r="AC132" s="2">
        <v>1192</v>
      </c>
      <c r="AD132" s="2">
        <v>0</v>
      </c>
      <c r="AE132" s="2">
        <v>2652</v>
      </c>
      <c r="AF132" s="2">
        <v>21058</v>
      </c>
      <c r="AG132" s="2">
        <v>48739</v>
      </c>
      <c r="AH132" s="2">
        <f t="shared" si="2"/>
        <v>69797</v>
      </c>
      <c r="AI132" s="13">
        <f>assg!AI97*Sheet2!G27/100+assg!AI97</f>
        <v>65.393499522296779</v>
      </c>
      <c r="AJ132" s="4">
        <v>38309892.953140996</v>
      </c>
      <c r="AK132" s="4">
        <f>assg!AK97+[1]Sheet2!BE34</f>
        <v>974.33333333333348</v>
      </c>
      <c r="AL132" s="4">
        <v>155707</v>
      </c>
      <c r="AM132" s="14">
        <f>Table1[[#This Row],[TOTAL CRIME BOTH]]/Table1[[#This Row],[Population]]*100000</f>
        <v>182.19053779495721</v>
      </c>
    </row>
    <row r="133" spans="1:39" hidden="1" x14ac:dyDescent="0.25">
      <c r="A133" s="3" t="s">
        <v>28</v>
      </c>
      <c r="B133" s="4" t="s">
        <v>1</v>
      </c>
      <c r="C133" s="4">
        <v>2004</v>
      </c>
      <c r="D133" s="4">
        <v>25</v>
      </c>
      <c r="E133" s="4">
        <v>18</v>
      </c>
      <c r="F133" s="4">
        <v>14</v>
      </c>
      <c r="G133" s="4">
        <v>4</v>
      </c>
      <c r="H133" s="4">
        <v>0</v>
      </c>
      <c r="I133" s="4">
        <v>4</v>
      </c>
      <c r="J133" s="4">
        <v>10</v>
      </c>
      <c r="K133" s="4">
        <v>8</v>
      </c>
      <c r="L133" s="4">
        <v>2</v>
      </c>
      <c r="M133" s="4">
        <v>0</v>
      </c>
      <c r="N133" s="4">
        <v>0</v>
      </c>
      <c r="O133" s="4">
        <v>1</v>
      </c>
      <c r="P133" s="4">
        <v>86</v>
      </c>
      <c r="Q133" s="4">
        <v>634</v>
      </c>
      <c r="R133" s="4">
        <v>322</v>
      </c>
      <c r="S133" s="4">
        <v>312</v>
      </c>
      <c r="T133" s="4">
        <v>147</v>
      </c>
      <c r="U133" s="4">
        <v>7</v>
      </c>
      <c r="V133" s="4">
        <v>35</v>
      </c>
      <c r="W133" s="4">
        <v>2</v>
      </c>
      <c r="X133" s="4">
        <v>9</v>
      </c>
      <c r="Y133" s="4">
        <v>974</v>
      </c>
      <c r="Z133" s="4">
        <v>6</v>
      </c>
      <c r="AA133" s="4">
        <v>50</v>
      </c>
      <c r="AB133" s="4">
        <v>30</v>
      </c>
      <c r="AC133" s="4">
        <v>2</v>
      </c>
      <c r="AD133" s="4">
        <v>0</v>
      </c>
      <c r="AE133" s="4">
        <v>176</v>
      </c>
      <c r="AF133" s="4">
        <v>2390</v>
      </c>
      <c r="AG133" s="4">
        <v>4620</v>
      </c>
      <c r="AH133" s="2">
        <f t="shared" si="2"/>
        <v>7010</v>
      </c>
      <c r="AI133" s="12">
        <f>assg!AI98*Sheet2!G28/100+assg!AI98</f>
        <v>82.560543230954451</v>
      </c>
      <c r="AJ133" s="2">
        <v>1058402.8231280425</v>
      </c>
      <c r="AK133" s="2">
        <f>assg!AK98+[1]Sheet2!BE35</f>
        <v>1013</v>
      </c>
      <c r="AL133" s="2">
        <v>479</v>
      </c>
      <c r="AM133" s="14">
        <f>Table1[[#This Row],[TOTAL CRIME BOTH]]/Table1[[#This Row],[Population]]*100000</f>
        <v>662.31871711021984</v>
      </c>
    </row>
    <row r="134" spans="1:39" hidden="1" x14ac:dyDescent="0.25">
      <c r="A134" s="3" t="s">
        <v>29</v>
      </c>
      <c r="B134" s="4" t="s">
        <v>1</v>
      </c>
      <c r="C134" s="4">
        <v>2004</v>
      </c>
      <c r="D134" s="4">
        <v>775</v>
      </c>
      <c r="E134" s="4">
        <v>716</v>
      </c>
      <c r="F134" s="4">
        <v>148</v>
      </c>
      <c r="G134" s="4">
        <v>390</v>
      </c>
      <c r="H134" s="4">
        <v>0</v>
      </c>
      <c r="I134" s="4">
        <v>390</v>
      </c>
      <c r="J134" s="4">
        <v>463</v>
      </c>
      <c r="K134" s="4">
        <v>311</v>
      </c>
      <c r="L134" s="4">
        <v>152</v>
      </c>
      <c r="M134" s="4">
        <v>17</v>
      </c>
      <c r="N134" s="4">
        <v>79</v>
      </c>
      <c r="O134" s="4">
        <v>86</v>
      </c>
      <c r="P134" s="4">
        <v>1766</v>
      </c>
      <c r="Q134" s="4">
        <v>2587</v>
      </c>
      <c r="R134" s="4">
        <v>1132</v>
      </c>
      <c r="S134" s="4">
        <v>1455</v>
      </c>
      <c r="T134" s="4">
        <v>16</v>
      </c>
      <c r="U134" s="4">
        <v>313</v>
      </c>
      <c r="V134" s="4">
        <v>2729</v>
      </c>
      <c r="W134" s="4">
        <v>60</v>
      </c>
      <c r="X134" s="4">
        <v>52</v>
      </c>
      <c r="Y134" s="4">
        <v>4402</v>
      </c>
      <c r="Z134" s="4">
        <v>113</v>
      </c>
      <c r="AA134" s="4">
        <v>261</v>
      </c>
      <c r="AB134" s="4">
        <v>38</v>
      </c>
      <c r="AC134" s="4">
        <v>801</v>
      </c>
      <c r="AD134" s="4">
        <v>0</v>
      </c>
      <c r="AE134" s="4">
        <v>2181</v>
      </c>
      <c r="AF134" s="4">
        <v>7637</v>
      </c>
      <c r="AG134" s="4">
        <v>25630</v>
      </c>
      <c r="AH134" s="2">
        <f t="shared" si="2"/>
        <v>33267</v>
      </c>
      <c r="AI134" s="13">
        <f>assg!AI99*Sheet2!G29/100+assg!AI99</f>
        <v>71.193310930521008</v>
      </c>
      <c r="AJ134" s="4">
        <v>25340313.83515469</v>
      </c>
      <c r="AK134" s="4">
        <f>assg!AK99+[1]Sheet2!BE36</f>
        <v>881.00000000000011</v>
      </c>
      <c r="AL134" s="4">
        <v>50362</v>
      </c>
      <c r="AM134" s="14">
        <f>Table1[[#This Row],[TOTAL CRIME BOTH]]/Table1[[#This Row],[Population]]*100000</f>
        <v>131.28093131131072</v>
      </c>
    </row>
    <row r="135" spans="1:39" hidden="1" x14ac:dyDescent="0.25">
      <c r="A135" s="1" t="s">
        <v>30</v>
      </c>
      <c r="B135" s="2" t="s">
        <v>1</v>
      </c>
      <c r="C135" s="2">
        <v>2004</v>
      </c>
      <c r="D135" s="2">
        <v>1279</v>
      </c>
      <c r="E135" s="2">
        <v>2030</v>
      </c>
      <c r="F135" s="2">
        <v>59</v>
      </c>
      <c r="G135" s="2">
        <v>1038</v>
      </c>
      <c r="H135" s="2">
        <v>0</v>
      </c>
      <c r="I135" s="2">
        <v>1038</v>
      </c>
      <c r="J135" s="2">
        <v>2384</v>
      </c>
      <c r="K135" s="2">
        <v>1881</v>
      </c>
      <c r="L135" s="2">
        <v>503</v>
      </c>
      <c r="M135" s="2">
        <v>58</v>
      </c>
      <c r="N135" s="2">
        <v>46</v>
      </c>
      <c r="O135" s="2">
        <v>673</v>
      </c>
      <c r="P135" s="2">
        <v>5911</v>
      </c>
      <c r="Q135" s="2">
        <v>18842</v>
      </c>
      <c r="R135" s="2">
        <v>6648</v>
      </c>
      <c r="S135" s="2">
        <v>12194</v>
      </c>
      <c r="T135" s="2">
        <v>3101</v>
      </c>
      <c r="U135" s="2">
        <v>885</v>
      </c>
      <c r="V135" s="2">
        <v>8333</v>
      </c>
      <c r="W135" s="2">
        <v>65</v>
      </c>
      <c r="X135" s="2">
        <v>835</v>
      </c>
      <c r="Y135" s="2">
        <v>25947</v>
      </c>
      <c r="Z135" s="2">
        <v>379</v>
      </c>
      <c r="AA135" s="2">
        <v>2825</v>
      </c>
      <c r="AB135" s="2">
        <v>41</v>
      </c>
      <c r="AC135" s="2">
        <v>6781</v>
      </c>
      <c r="AD135" s="2">
        <v>1</v>
      </c>
      <c r="AE135" s="2">
        <v>5579</v>
      </c>
      <c r="AF135" s="2">
        <v>67767</v>
      </c>
      <c r="AG135" s="2">
        <v>154859</v>
      </c>
      <c r="AH135" s="2">
        <f t="shared" si="2"/>
        <v>222626</v>
      </c>
      <c r="AI135" s="13">
        <f>assg!AI100*Sheet2!G30/100+assg!AI100</f>
        <v>61.964830094596124</v>
      </c>
      <c r="AJ135" s="4">
        <v>60173728.396614812</v>
      </c>
      <c r="AK135" s="4">
        <f>assg!AK100+[1]Sheet2!BE37</f>
        <v>923.99999999999989</v>
      </c>
      <c r="AL135" s="4">
        <v>342239</v>
      </c>
      <c r="AM135" s="14">
        <f>Table1[[#This Row],[TOTAL CRIME BOTH]]/Table1[[#This Row],[Population]]*100000</f>
        <v>369.97208903632475</v>
      </c>
    </row>
    <row r="136" spans="1:39" hidden="1" x14ac:dyDescent="0.25">
      <c r="A136" s="3" t="s">
        <v>31</v>
      </c>
      <c r="B136" s="4" t="s">
        <v>1</v>
      </c>
      <c r="C136" s="4">
        <v>2004</v>
      </c>
      <c r="D136" s="4">
        <v>16</v>
      </c>
      <c r="E136" s="4">
        <v>8</v>
      </c>
      <c r="F136" s="4">
        <v>3</v>
      </c>
      <c r="G136" s="4">
        <v>3</v>
      </c>
      <c r="H136" s="4">
        <v>0</v>
      </c>
      <c r="I136" s="4">
        <v>3</v>
      </c>
      <c r="J136" s="4">
        <v>5</v>
      </c>
      <c r="K136" s="4">
        <v>4</v>
      </c>
      <c r="L136" s="4">
        <v>1</v>
      </c>
      <c r="M136" s="4">
        <v>0</v>
      </c>
      <c r="N136" s="4">
        <v>0</v>
      </c>
      <c r="O136" s="4">
        <v>5</v>
      </c>
      <c r="P136" s="4">
        <v>64</v>
      </c>
      <c r="Q136" s="4">
        <v>73</v>
      </c>
      <c r="R136" s="4">
        <v>6</v>
      </c>
      <c r="S136" s="4">
        <v>67</v>
      </c>
      <c r="T136" s="4">
        <v>76</v>
      </c>
      <c r="U136" s="4">
        <v>4</v>
      </c>
      <c r="V136" s="4">
        <v>22</v>
      </c>
      <c r="W136" s="4">
        <v>1</v>
      </c>
      <c r="X136" s="4">
        <v>7</v>
      </c>
      <c r="Y136" s="4">
        <v>78</v>
      </c>
      <c r="Z136" s="4">
        <v>0</v>
      </c>
      <c r="AA136" s="4">
        <v>40</v>
      </c>
      <c r="AB136" s="4">
        <v>0</v>
      </c>
      <c r="AC136" s="4">
        <v>1</v>
      </c>
      <c r="AD136" s="4">
        <v>0</v>
      </c>
      <c r="AE136" s="4">
        <v>29</v>
      </c>
      <c r="AF136" s="4">
        <v>196</v>
      </c>
      <c r="AG136" s="4">
        <v>631</v>
      </c>
      <c r="AH136" s="2">
        <f t="shared" si="2"/>
        <v>827</v>
      </c>
      <c r="AI136" s="12">
        <f>assg!AI101*Sheet2!G31/100+assg!AI101</f>
        <v>72.163053830434961</v>
      </c>
      <c r="AJ136" s="2">
        <v>561792.00540509704</v>
      </c>
      <c r="AK136" s="2">
        <f>assg!AK101+[1]Sheet2!BE38</f>
        <v>879.99999999999989</v>
      </c>
      <c r="AL136" s="2">
        <v>7096</v>
      </c>
      <c r="AM136" s="14">
        <f>Table1[[#This Row],[TOTAL CRIME BOTH]]/Table1[[#This Row],[Population]]*100000</f>
        <v>147.20750598856719</v>
      </c>
    </row>
    <row r="137" spans="1:39" hidden="1" x14ac:dyDescent="0.25">
      <c r="A137" s="1" t="s">
        <v>32</v>
      </c>
      <c r="B137" s="2" t="s">
        <v>1</v>
      </c>
      <c r="C137" s="2">
        <v>2004</v>
      </c>
      <c r="D137" s="2">
        <v>1479</v>
      </c>
      <c r="E137" s="2">
        <v>1772</v>
      </c>
      <c r="F137" s="2">
        <v>26</v>
      </c>
      <c r="G137" s="2">
        <v>618</v>
      </c>
      <c r="H137" s="2">
        <v>0</v>
      </c>
      <c r="I137" s="2">
        <v>618</v>
      </c>
      <c r="J137" s="2">
        <v>870</v>
      </c>
      <c r="K137" s="2">
        <v>692</v>
      </c>
      <c r="L137" s="2">
        <v>178</v>
      </c>
      <c r="M137" s="2">
        <v>72</v>
      </c>
      <c r="N137" s="2">
        <v>54</v>
      </c>
      <c r="O137" s="2">
        <v>464</v>
      </c>
      <c r="P137" s="2">
        <v>4147</v>
      </c>
      <c r="Q137" s="2">
        <v>17530</v>
      </c>
      <c r="R137" s="2">
        <v>3996</v>
      </c>
      <c r="S137" s="2">
        <v>13534</v>
      </c>
      <c r="T137" s="2">
        <v>3433</v>
      </c>
      <c r="U137" s="2">
        <v>268</v>
      </c>
      <c r="V137" s="2">
        <v>2121</v>
      </c>
      <c r="W137" s="2">
        <v>40</v>
      </c>
      <c r="X137" s="2">
        <v>662</v>
      </c>
      <c r="Y137" s="2">
        <v>30855</v>
      </c>
      <c r="Z137" s="2">
        <v>225</v>
      </c>
      <c r="AA137" s="2">
        <v>1861</v>
      </c>
      <c r="AB137" s="2">
        <v>1081</v>
      </c>
      <c r="AC137" s="2">
        <v>1437</v>
      </c>
      <c r="AD137" s="2">
        <v>0</v>
      </c>
      <c r="AE137" s="2">
        <v>9152</v>
      </c>
      <c r="AF137" s="2">
        <v>88439</v>
      </c>
      <c r="AG137" s="2">
        <v>166606</v>
      </c>
      <c r="AH137" s="2">
        <f t="shared" si="2"/>
        <v>255045</v>
      </c>
      <c r="AI137" s="13">
        <f>assg!AI102*Sheet2!G32/100+assg!AI102</f>
        <v>74.938794850938791</v>
      </c>
      <c r="AJ137" s="4">
        <v>65170609.334031314</v>
      </c>
      <c r="AK137" s="4">
        <f>assg!AK102+[1]Sheet2!BE39</f>
        <v>989.33333333333326</v>
      </c>
      <c r="AL137" s="4">
        <v>130058</v>
      </c>
      <c r="AM137" s="14">
        <f>Table1[[#This Row],[TOTAL CRIME BOTH]]/Table1[[#This Row],[Population]]*100000</f>
        <v>391.34972437156352</v>
      </c>
    </row>
    <row r="138" spans="1:39" hidden="1" x14ac:dyDescent="0.25">
      <c r="A138" s="3" t="s">
        <v>33</v>
      </c>
      <c r="B138" s="4" t="s">
        <v>1</v>
      </c>
      <c r="C138" s="4">
        <v>2004</v>
      </c>
      <c r="D138" s="4">
        <v>189</v>
      </c>
      <c r="E138" s="4">
        <v>36</v>
      </c>
      <c r="F138" s="4">
        <v>0</v>
      </c>
      <c r="G138" s="4">
        <v>160</v>
      </c>
      <c r="H138" s="4">
        <v>0</v>
      </c>
      <c r="I138" s="4">
        <v>160</v>
      </c>
      <c r="J138" s="4">
        <v>99</v>
      </c>
      <c r="K138" s="4">
        <v>54</v>
      </c>
      <c r="L138" s="4">
        <v>45</v>
      </c>
      <c r="M138" s="4">
        <v>27</v>
      </c>
      <c r="N138" s="4">
        <v>2</v>
      </c>
      <c r="O138" s="4">
        <v>46</v>
      </c>
      <c r="P138" s="4">
        <v>166</v>
      </c>
      <c r="Q138" s="4">
        <v>260</v>
      </c>
      <c r="R138" s="4">
        <v>49</v>
      </c>
      <c r="S138" s="4">
        <v>211</v>
      </c>
      <c r="T138" s="4">
        <v>148</v>
      </c>
      <c r="U138" s="4">
        <v>17</v>
      </c>
      <c r="V138" s="4">
        <v>34</v>
      </c>
      <c r="W138" s="4">
        <v>12</v>
      </c>
      <c r="X138" s="4">
        <v>24</v>
      </c>
      <c r="Y138" s="4">
        <v>452</v>
      </c>
      <c r="Z138" s="4">
        <v>20</v>
      </c>
      <c r="AA138" s="4">
        <v>134</v>
      </c>
      <c r="AB138" s="4">
        <v>0</v>
      </c>
      <c r="AC138" s="4">
        <v>302</v>
      </c>
      <c r="AD138" s="4">
        <v>0</v>
      </c>
      <c r="AE138" s="4">
        <v>85</v>
      </c>
      <c r="AF138" s="4">
        <v>868</v>
      </c>
      <c r="AG138" s="4">
        <v>3081</v>
      </c>
      <c r="AH138" s="2">
        <f t="shared" si="2"/>
        <v>3949</v>
      </c>
      <c r="AI138" s="12">
        <f>assg!AI103*Sheet2!G33/100+assg!AI103</f>
        <v>76.697304846522329</v>
      </c>
      <c r="AJ138" s="2">
        <v>3338194.606137055</v>
      </c>
      <c r="AK138" s="2">
        <f>assg!AK103+[1]Sheet2!BE40</f>
        <v>953.33333333333326</v>
      </c>
      <c r="AL138" s="2">
        <v>10486</v>
      </c>
      <c r="AM138" s="14">
        <f>Table1[[#This Row],[TOTAL CRIME BOTH]]/Table1[[#This Row],[Population]]*100000</f>
        <v>118.29747710753648</v>
      </c>
    </row>
    <row r="139" spans="1:39" hidden="1" x14ac:dyDescent="0.25">
      <c r="A139" s="1" t="s">
        <v>34</v>
      </c>
      <c r="B139" s="2" t="s">
        <v>1</v>
      </c>
      <c r="C139" s="2">
        <v>2004</v>
      </c>
      <c r="D139" s="2">
        <v>6126</v>
      </c>
      <c r="E139" s="2">
        <v>5580</v>
      </c>
      <c r="F139" s="2">
        <v>1436</v>
      </c>
      <c r="G139" s="2">
        <v>1397</v>
      </c>
      <c r="H139" s="2">
        <v>0</v>
      </c>
      <c r="I139" s="2">
        <v>1397</v>
      </c>
      <c r="J139" s="2">
        <v>3337</v>
      </c>
      <c r="K139" s="2">
        <v>2324</v>
      </c>
      <c r="L139" s="2">
        <v>1013</v>
      </c>
      <c r="M139" s="2">
        <v>378</v>
      </c>
      <c r="N139" s="2">
        <v>98</v>
      </c>
      <c r="O139" s="2">
        <v>2606</v>
      </c>
      <c r="P139" s="2">
        <v>5299</v>
      </c>
      <c r="Q139" s="2">
        <v>22524</v>
      </c>
      <c r="R139" s="2">
        <v>8452</v>
      </c>
      <c r="S139" s="2">
        <v>14072</v>
      </c>
      <c r="T139" s="2">
        <v>3915</v>
      </c>
      <c r="U139" s="2">
        <v>2377</v>
      </c>
      <c r="V139" s="2">
        <v>4184</v>
      </c>
      <c r="W139" s="2">
        <v>188</v>
      </c>
      <c r="X139" s="2">
        <v>381</v>
      </c>
      <c r="Y139" s="2">
        <v>11265</v>
      </c>
      <c r="Z139" s="2">
        <v>1708</v>
      </c>
      <c r="AA139" s="2">
        <v>1900</v>
      </c>
      <c r="AB139" s="2">
        <v>2682</v>
      </c>
      <c r="AC139" s="2">
        <v>4950</v>
      </c>
      <c r="AD139" s="2">
        <v>3</v>
      </c>
      <c r="AE139" s="2">
        <v>7136</v>
      </c>
      <c r="AF139" s="2">
        <v>40711</v>
      </c>
      <c r="AG139" s="2">
        <v>130181</v>
      </c>
      <c r="AH139" s="2">
        <f t="shared" si="2"/>
        <v>170892</v>
      </c>
      <c r="AI139" s="13">
        <f>assg!AI104*Sheet2!G34/100+assg!AI104</f>
        <v>59.154255577641493</v>
      </c>
      <c r="AJ139" s="4">
        <v>176388003.774901</v>
      </c>
      <c r="AK139" s="4">
        <f>assg!AK104+[1]Sheet2!BE41</f>
        <v>902.66666666666663</v>
      </c>
      <c r="AL139" s="4">
        <v>240928</v>
      </c>
      <c r="AM139" s="14">
        <f>Table1[[#This Row],[TOTAL CRIME BOTH]]/Table1[[#This Row],[Population]]*100000</f>
        <v>96.88413970492303</v>
      </c>
    </row>
    <row r="140" spans="1:39" hidden="1" x14ac:dyDescent="0.25">
      <c r="A140" s="3" t="s">
        <v>35</v>
      </c>
      <c r="B140" s="4" t="s">
        <v>1</v>
      </c>
      <c r="C140" s="4">
        <v>2004</v>
      </c>
      <c r="D140" s="4">
        <v>262</v>
      </c>
      <c r="E140" s="4">
        <v>247</v>
      </c>
      <c r="F140" s="4">
        <v>29</v>
      </c>
      <c r="G140" s="4">
        <v>115</v>
      </c>
      <c r="H140" s="4">
        <v>0</v>
      </c>
      <c r="I140" s="4">
        <v>115</v>
      </c>
      <c r="J140" s="4">
        <v>213</v>
      </c>
      <c r="K140" s="4">
        <v>127</v>
      </c>
      <c r="L140" s="4">
        <v>86</v>
      </c>
      <c r="M140" s="4">
        <v>37</v>
      </c>
      <c r="N140" s="4">
        <v>1</v>
      </c>
      <c r="O140" s="4">
        <v>165</v>
      </c>
      <c r="P140" s="4">
        <v>566</v>
      </c>
      <c r="Q140" s="4">
        <v>1597</v>
      </c>
      <c r="R140" s="4">
        <v>500</v>
      </c>
      <c r="S140" s="4">
        <v>1097</v>
      </c>
      <c r="T140" s="4">
        <v>444</v>
      </c>
      <c r="U140" s="4">
        <v>157</v>
      </c>
      <c r="V140" s="4">
        <v>372</v>
      </c>
      <c r="W140" s="4">
        <v>13</v>
      </c>
      <c r="X140" s="4">
        <v>28</v>
      </c>
      <c r="Y140" s="4">
        <v>865</v>
      </c>
      <c r="Z140" s="4">
        <v>82</v>
      </c>
      <c r="AA140" s="4">
        <v>143</v>
      </c>
      <c r="AB140" s="4">
        <v>110</v>
      </c>
      <c r="AC140" s="4">
        <v>405</v>
      </c>
      <c r="AD140" s="4">
        <v>0</v>
      </c>
      <c r="AE140" s="4">
        <v>464</v>
      </c>
      <c r="AF140" s="4">
        <v>2319</v>
      </c>
      <c r="AG140" s="4">
        <v>8634</v>
      </c>
      <c r="AH140" s="2">
        <f t="shared" si="2"/>
        <v>10953</v>
      </c>
      <c r="AI140" s="12">
        <f>assg!AI105*Sheet2!G35/100+assg!AI105</f>
        <v>73.885516938785301</v>
      </c>
      <c r="AJ140" s="2">
        <v>8970772.1119570248</v>
      </c>
      <c r="AK140" s="2">
        <f>assg!AK105+[1]Sheet2!BE42</f>
        <v>963.66666666666674</v>
      </c>
      <c r="AL140" s="2">
        <v>53483</v>
      </c>
      <c r="AM140" s="14">
        <f>Table1[[#This Row],[TOTAL CRIME BOTH]]/Table1[[#This Row],[Population]]*100000</f>
        <v>122.09651369251584</v>
      </c>
    </row>
    <row r="141" spans="1:39" hidden="1" x14ac:dyDescent="0.25">
      <c r="A141" s="1" t="s">
        <v>36</v>
      </c>
      <c r="B141" s="2" t="s">
        <v>1</v>
      </c>
      <c r="C141" s="2">
        <v>2004</v>
      </c>
      <c r="D141" s="2">
        <v>1425</v>
      </c>
      <c r="E141" s="2">
        <v>390</v>
      </c>
      <c r="F141" s="2">
        <v>468</v>
      </c>
      <c r="G141" s="2">
        <v>1475</v>
      </c>
      <c r="H141" s="2">
        <v>0</v>
      </c>
      <c r="I141" s="2">
        <v>1475</v>
      </c>
      <c r="J141" s="2">
        <v>1200</v>
      </c>
      <c r="K141" s="2">
        <v>1018</v>
      </c>
      <c r="L141" s="2">
        <v>182</v>
      </c>
      <c r="M141" s="2">
        <v>212</v>
      </c>
      <c r="N141" s="2">
        <v>943</v>
      </c>
      <c r="O141" s="2">
        <v>535</v>
      </c>
      <c r="P141" s="2">
        <v>547</v>
      </c>
      <c r="Q141" s="2">
        <v>14465</v>
      </c>
      <c r="R141" s="2">
        <v>2668</v>
      </c>
      <c r="S141" s="2">
        <v>11797</v>
      </c>
      <c r="T141" s="2">
        <v>2691</v>
      </c>
      <c r="U141" s="2">
        <v>425</v>
      </c>
      <c r="V141" s="2">
        <v>1686</v>
      </c>
      <c r="W141" s="2">
        <v>125</v>
      </c>
      <c r="X141" s="2">
        <v>103</v>
      </c>
      <c r="Y141" s="2">
        <v>3867</v>
      </c>
      <c r="Z141" s="2">
        <v>396</v>
      </c>
      <c r="AA141" s="2">
        <v>1566</v>
      </c>
      <c r="AB141" s="2">
        <v>64</v>
      </c>
      <c r="AC141" s="2">
        <v>6334</v>
      </c>
      <c r="AD141" s="2">
        <v>12</v>
      </c>
      <c r="AE141" s="2">
        <v>2995</v>
      </c>
      <c r="AF141" s="2">
        <v>27426</v>
      </c>
      <c r="AG141" s="2">
        <v>69350</v>
      </c>
      <c r="AH141" s="2">
        <f t="shared" si="2"/>
        <v>96776</v>
      </c>
      <c r="AI141" s="13">
        <f>assg!AI106*Sheet2!G36/100+assg!AI106</f>
        <v>70.692242513659821</v>
      </c>
      <c r="AJ141" s="4">
        <v>83583567.205937192</v>
      </c>
      <c r="AK141" s="4">
        <f>assg!AK106+[1]Sheet2!BE43</f>
        <v>939.33333333333348</v>
      </c>
      <c r="AL141" s="4">
        <v>88752</v>
      </c>
      <c r="AM141" s="14">
        <f>Table1[[#This Row],[TOTAL CRIME BOTH]]/Table1[[#This Row],[Population]]*100000</f>
        <v>115.78352448341749</v>
      </c>
    </row>
    <row r="142" spans="1:39" hidden="1" x14ac:dyDescent="0.25">
      <c r="A142" s="1" t="s">
        <v>0</v>
      </c>
      <c r="B142" s="2" t="s">
        <v>1</v>
      </c>
      <c r="C142" s="2">
        <v>2005</v>
      </c>
      <c r="D142" s="2">
        <v>14</v>
      </c>
      <c r="E142" s="2">
        <v>3</v>
      </c>
      <c r="F142" s="2">
        <v>3</v>
      </c>
      <c r="G142" s="2">
        <v>4</v>
      </c>
      <c r="H142" s="2">
        <v>0</v>
      </c>
      <c r="I142" s="2">
        <v>4</v>
      </c>
      <c r="J142" s="2">
        <v>2</v>
      </c>
      <c r="K142" s="2">
        <v>1</v>
      </c>
      <c r="L142" s="2">
        <v>1</v>
      </c>
      <c r="M142" s="2">
        <v>0</v>
      </c>
      <c r="N142" s="2">
        <v>0</v>
      </c>
      <c r="O142" s="2">
        <v>4</v>
      </c>
      <c r="P142" s="2">
        <v>68</v>
      </c>
      <c r="Q142" s="2">
        <v>92</v>
      </c>
      <c r="R142" s="2">
        <v>6</v>
      </c>
      <c r="S142" s="2">
        <v>86</v>
      </c>
      <c r="T142" s="2">
        <v>4</v>
      </c>
      <c r="U142" s="2">
        <v>8</v>
      </c>
      <c r="V142" s="2">
        <v>13</v>
      </c>
      <c r="W142" s="2">
        <v>0</v>
      </c>
      <c r="X142" s="2">
        <v>6</v>
      </c>
      <c r="Y142" s="2">
        <v>79</v>
      </c>
      <c r="Z142" s="2">
        <v>0</v>
      </c>
      <c r="AA142" s="2">
        <v>11</v>
      </c>
      <c r="AB142" s="2">
        <v>1</v>
      </c>
      <c r="AC142" s="2">
        <v>5</v>
      </c>
      <c r="AD142" s="2">
        <v>0</v>
      </c>
      <c r="AE142" s="2">
        <v>3</v>
      </c>
      <c r="AF142" s="2">
        <v>362</v>
      </c>
      <c r="AG142" s="2">
        <v>682</v>
      </c>
      <c r="AH142" s="2">
        <f t="shared" si="2"/>
        <v>1044</v>
      </c>
      <c r="AI142" s="12">
        <f>assg!AI107*Sheet2!G2/100+assg!AI107</f>
        <v>82.964244130547229</v>
      </c>
      <c r="AJ142" s="2">
        <v>366091.43163091404</v>
      </c>
      <c r="AK142" s="2">
        <f>assg!AK107+[1]Sheet2!BE9</f>
        <v>859.33333333333348</v>
      </c>
      <c r="AL142" s="2">
        <v>8249</v>
      </c>
      <c r="AM142" s="14">
        <f>Table1[[#This Row],[TOTAL CRIME BOTH]]/Table1[[#This Row],[Population]]*100000</f>
        <v>285.17466124488254</v>
      </c>
    </row>
    <row r="143" spans="1:39" hidden="1" x14ac:dyDescent="0.25">
      <c r="A143" s="1" t="s">
        <v>2</v>
      </c>
      <c r="B143" s="2" t="s">
        <v>1</v>
      </c>
      <c r="C143" s="2">
        <v>2005</v>
      </c>
      <c r="D143" s="2">
        <v>2750</v>
      </c>
      <c r="E143" s="2">
        <v>1724</v>
      </c>
      <c r="F143" s="2">
        <v>111</v>
      </c>
      <c r="G143" s="2">
        <v>935</v>
      </c>
      <c r="H143" s="2">
        <v>1</v>
      </c>
      <c r="I143" s="2">
        <v>934</v>
      </c>
      <c r="J143" s="2">
        <v>1612</v>
      </c>
      <c r="K143" s="2">
        <v>995</v>
      </c>
      <c r="L143" s="2">
        <v>617</v>
      </c>
      <c r="M143" s="2">
        <v>250</v>
      </c>
      <c r="N143" s="2">
        <v>4</v>
      </c>
      <c r="O143" s="2">
        <v>794</v>
      </c>
      <c r="P143" s="2">
        <v>7954</v>
      </c>
      <c r="Q143" s="2">
        <v>23778</v>
      </c>
      <c r="R143" s="2">
        <v>5465</v>
      </c>
      <c r="S143" s="2">
        <v>18313</v>
      </c>
      <c r="T143" s="2">
        <v>2026</v>
      </c>
      <c r="U143" s="2">
        <v>948</v>
      </c>
      <c r="V143" s="2">
        <v>7909</v>
      </c>
      <c r="W143" s="2">
        <v>257</v>
      </c>
      <c r="X143" s="2">
        <v>967</v>
      </c>
      <c r="Y143" s="2">
        <v>42179</v>
      </c>
      <c r="Z143" s="2">
        <v>443</v>
      </c>
      <c r="AA143" s="2">
        <v>3595</v>
      </c>
      <c r="AB143" s="2">
        <v>2508</v>
      </c>
      <c r="AC143" s="2">
        <v>8696</v>
      </c>
      <c r="AD143" s="2">
        <v>3</v>
      </c>
      <c r="AE143" s="2">
        <v>9973</v>
      </c>
      <c r="AF143" s="2">
        <v>37707</v>
      </c>
      <c r="AG143" s="2">
        <v>157123</v>
      </c>
      <c r="AH143" s="2">
        <f t="shared" si="2"/>
        <v>194830</v>
      </c>
      <c r="AI143" s="12">
        <f>assg!AI108*Sheet2!G3/100+assg!AI108</f>
        <v>62.567497670242851</v>
      </c>
      <c r="AJ143" s="2">
        <v>79331422.241666839</v>
      </c>
      <c r="AK143" s="2">
        <f>assg!AK108+[1]Sheet2!BE10</f>
        <v>984.66666666666652</v>
      </c>
      <c r="AL143" s="2">
        <v>275045</v>
      </c>
      <c r="AM143" s="14">
        <f>Table1[[#This Row],[TOTAL CRIME BOTH]]/Table1[[#This Row],[Population]]*100000</f>
        <v>245.58994972570963</v>
      </c>
    </row>
    <row r="144" spans="1:39" hidden="1" x14ac:dyDescent="0.25">
      <c r="A144" s="3" t="s">
        <v>3</v>
      </c>
      <c r="B144" s="4" t="s">
        <v>1</v>
      </c>
      <c r="C144" s="4">
        <v>2005</v>
      </c>
      <c r="D144" s="4">
        <v>81</v>
      </c>
      <c r="E144" s="4">
        <v>37</v>
      </c>
      <c r="F144" s="4">
        <v>5</v>
      </c>
      <c r="G144" s="4">
        <v>35</v>
      </c>
      <c r="H144" s="4">
        <v>0</v>
      </c>
      <c r="I144" s="4">
        <v>35</v>
      </c>
      <c r="J144" s="4">
        <v>58</v>
      </c>
      <c r="K144" s="4">
        <v>39</v>
      </c>
      <c r="L144" s="4">
        <v>19</v>
      </c>
      <c r="M144" s="4">
        <v>23</v>
      </c>
      <c r="N144" s="4">
        <v>0</v>
      </c>
      <c r="O144" s="4">
        <v>77</v>
      </c>
      <c r="P144" s="4">
        <v>263</v>
      </c>
      <c r="Q144" s="4">
        <v>531</v>
      </c>
      <c r="R144" s="4">
        <v>119</v>
      </c>
      <c r="S144" s="4">
        <v>412</v>
      </c>
      <c r="T144" s="4">
        <v>23</v>
      </c>
      <c r="U144" s="4">
        <v>36</v>
      </c>
      <c r="V144" s="4">
        <v>28</v>
      </c>
      <c r="W144" s="4">
        <v>4</v>
      </c>
      <c r="X144" s="4">
        <v>13</v>
      </c>
      <c r="Y144" s="4">
        <v>383</v>
      </c>
      <c r="Z144" s="4">
        <v>0</v>
      </c>
      <c r="AA144" s="4">
        <v>67</v>
      </c>
      <c r="AB144" s="4">
        <v>0</v>
      </c>
      <c r="AC144" s="4">
        <v>9</v>
      </c>
      <c r="AD144" s="4">
        <v>0</v>
      </c>
      <c r="AE144" s="4">
        <v>69</v>
      </c>
      <c r="AF144" s="4">
        <v>562</v>
      </c>
      <c r="AG144" s="4">
        <v>2304</v>
      </c>
      <c r="AH144" s="2">
        <f t="shared" si="2"/>
        <v>2866</v>
      </c>
      <c r="AI144" s="12">
        <f>assg!AI109*Sheet2!G4/100+assg!AI109</f>
        <v>57.107181410894007</v>
      </c>
      <c r="AJ144" s="2">
        <v>1212953.9760287586</v>
      </c>
      <c r="AK144" s="2">
        <f>assg!AK109+[1]Sheet2!BE11</f>
        <v>917.44444444444434</v>
      </c>
      <c r="AL144" s="2">
        <v>83743</v>
      </c>
      <c r="AM144" s="14">
        <f>Table1[[#This Row],[TOTAL CRIME BOTH]]/Table1[[#This Row],[Population]]*100000</f>
        <v>236.28266666665746</v>
      </c>
    </row>
    <row r="145" spans="1:39" hidden="1" x14ac:dyDescent="0.25">
      <c r="A145" s="1" t="s">
        <v>4</v>
      </c>
      <c r="B145" s="2" t="s">
        <v>1</v>
      </c>
      <c r="C145" s="2">
        <v>2005</v>
      </c>
      <c r="D145" s="2">
        <v>1194</v>
      </c>
      <c r="E145" s="2">
        <v>503</v>
      </c>
      <c r="F145" s="2">
        <v>117</v>
      </c>
      <c r="G145" s="2">
        <v>1238</v>
      </c>
      <c r="H145" s="2">
        <v>0</v>
      </c>
      <c r="I145" s="2">
        <v>1238</v>
      </c>
      <c r="J145" s="2">
        <v>1751</v>
      </c>
      <c r="K145" s="2">
        <v>1456</v>
      </c>
      <c r="L145" s="2">
        <v>295</v>
      </c>
      <c r="M145" s="2">
        <v>334</v>
      </c>
      <c r="N145" s="2">
        <v>22</v>
      </c>
      <c r="O145" s="2">
        <v>451</v>
      </c>
      <c r="P145" s="2">
        <v>2255</v>
      </c>
      <c r="Q145" s="2">
        <v>6369</v>
      </c>
      <c r="R145" s="2">
        <v>955</v>
      </c>
      <c r="S145" s="2">
        <v>5414</v>
      </c>
      <c r="T145" s="2">
        <v>2760</v>
      </c>
      <c r="U145" s="2">
        <v>487</v>
      </c>
      <c r="V145" s="2">
        <v>873</v>
      </c>
      <c r="W145" s="2">
        <v>103</v>
      </c>
      <c r="X145" s="2">
        <v>423</v>
      </c>
      <c r="Y145" s="2">
        <v>5906</v>
      </c>
      <c r="Z145" s="2">
        <v>99</v>
      </c>
      <c r="AA145" s="2">
        <v>899</v>
      </c>
      <c r="AB145" s="2">
        <v>19</v>
      </c>
      <c r="AC145" s="2">
        <v>2206</v>
      </c>
      <c r="AD145" s="2">
        <v>3</v>
      </c>
      <c r="AE145" s="2">
        <v>2695</v>
      </c>
      <c r="AF145" s="2">
        <v>11299</v>
      </c>
      <c r="AG145" s="2">
        <v>42006</v>
      </c>
      <c r="AH145" s="2">
        <f t="shared" si="2"/>
        <v>53305</v>
      </c>
      <c r="AI145" s="13">
        <f>assg!AI110*Sheet2!G5/100+assg!AI110</f>
        <v>66.338077968652314</v>
      </c>
      <c r="AJ145" s="4">
        <v>28512796.527457114</v>
      </c>
      <c r="AK145" s="4">
        <f>assg!AK110+[1]Sheet2!BE12</f>
        <v>943.55555555555566</v>
      </c>
      <c r="AL145" s="4">
        <v>78438</v>
      </c>
      <c r="AM145" s="14">
        <f>Table1[[#This Row],[TOTAL CRIME BOTH]]/Table1[[#This Row],[Population]]*100000</f>
        <v>186.95114647442108</v>
      </c>
    </row>
    <row r="146" spans="1:39" hidden="1" x14ac:dyDescent="0.25">
      <c r="A146" s="3" t="s">
        <v>5</v>
      </c>
      <c r="B146" s="4" t="s">
        <v>1</v>
      </c>
      <c r="C146" s="4">
        <v>2005</v>
      </c>
      <c r="D146" s="4">
        <v>3471</v>
      </c>
      <c r="E146" s="4">
        <v>3307</v>
      </c>
      <c r="F146" s="4">
        <v>259</v>
      </c>
      <c r="G146" s="4">
        <v>1147</v>
      </c>
      <c r="H146" s="4">
        <v>0</v>
      </c>
      <c r="I146" s="4">
        <v>1147</v>
      </c>
      <c r="J146" s="4">
        <v>2693</v>
      </c>
      <c r="K146" s="4">
        <v>929</v>
      </c>
      <c r="L146" s="4">
        <v>1764</v>
      </c>
      <c r="M146" s="4">
        <v>1212</v>
      </c>
      <c r="N146" s="4">
        <v>165</v>
      </c>
      <c r="O146" s="4">
        <v>2374</v>
      </c>
      <c r="P146" s="4">
        <v>3117</v>
      </c>
      <c r="Q146" s="4">
        <v>10812</v>
      </c>
      <c r="R146" s="4">
        <v>2134</v>
      </c>
      <c r="S146" s="4">
        <v>8678</v>
      </c>
      <c r="T146" s="4">
        <v>7671</v>
      </c>
      <c r="U146" s="4">
        <v>1181</v>
      </c>
      <c r="V146" s="4">
        <v>1829</v>
      </c>
      <c r="W146" s="4">
        <v>50</v>
      </c>
      <c r="X146" s="4">
        <v>760</v>
      </c>
      <c r="Y146" s="4">
        <v>11939</v>
      </c>
      <c r="Z146" s="4">
        <v>1014</v>
      </c>
      <c r="AA146" s="4">
        <v>451</v>
      </c>
      <c r="AB146" s="4">
        <v>13</v>
      </c>
      <c r="AC146" s="4">
        <v>1574</v>
      </c>
      <c r="AD146" s="4">
        <v>74</v>
      </c>
      <c r="AE146" s="4">
        <v>2680</v>
      </c>
      <c r="AF146" s="4">
        <v>40057</v>
      </c>
      <c r="AG146" s="4">
        <v>97850</v>
      </c>
      <c r="AH146" s="2">
        <f t="shared" si="2"/>
        <v>137907</v>
      </c>
      <c r="AI146" s="12">
        <f>assg!AI111*Sheet2!G6/100+assg!AI111</f>
        <v>50.301638859900741</v>
      </c>
      <c r="AJ146" s="2">
        <v>91698664.696313873</v>
      </c>
      <c r="AK146" s="2">
        <f>assg!AK111+[1]Sheet2!BE13</f>
        <v>919.66666666666652</v>
      </c>
      <c r="AL146" s="2">
        <v>94163</v>
      </c>
      <c r="AM146" s="14">
        <f>Table1[[#This Row],[TOTAL CRIME BOTH]]/Table1[[#This Row],[Population]]*100000</f>
        <v>150.3915029261529</v>
      </c>
    </row>
    <row r="147" spans="1:39" hidden="1" x14ac:dyDescent="0.25">
      <c r="A147" s="3" t="s">
        <v>6</v>
      </c>
      <c r="B147" s="4" t="s">
        <v>1</v>
      </c>
      <c r="C147" s="4">
        <v>2005</v>
      </c>
      <c r="D147" s="4">
        <v>18</v>
      </c>
      <c r="E147" s="4">
        <v>15</v>
      </c>
      <c r="F147" s="4">
        <v>4</v>
      </c>
      <c r="G147" s="4">
        <v>33</v>
      </c>
      <c r="H147" s="4">
        <v>0</v>
      </c>
      <c r="I147" s="4">
        <v>33</v>
      </c>
      <c r="J147" s="4">
        <v>54</v>
      </c>
      <c r="K147" s="4">
        <v>45</v>
      </c>
      <c r="L147" s="4">
        <v>9</v>
      </c>
      <c r="M147" s="4">
        <v>0</v>
      </c>
      <c r="N147" s="4">
        <v>2</v>
      </c>
      <c r="O147" s="4">
        <v>12</v>
      </c>
      <c r="P147" s="4">
        <v>223</v>
      </c>
      <c r="Q147" s="4">
        <v>1373</v>
      </c>
      <c r="R147" s="4">
        <v>579</v>
      </c>
      <c r="S147" s="4">
        <v>794</v>
      </c>
      <c r="T147" s="4">
        <v>43</v>
      </c>
      <c r="U147" s="4">
        <v>41</v>
      </c>
      <c r="V147" s="4">
        <v>161</v>
      </c>
      <c r="W147" s="4">
        <v>0</v>
      </c>
      <c r="X147" s="4">
        <v>1</v>
      </c>
      <c r="Y147" s="4">
        <v>57</v>
      </c>
      <c r="Z147" s="4">
        <v>3</v>
      </c>
      <c r="AA147" s="4">
        <v>31</v>
      </c>
      <c r="AB147" s="4">
        <v>9</v>
      </c>
      <c r="AC147" s="4">
        <v>75</v>
      </c>
      <c r="AD147" s="4">
        <v>0</v>
      </c>
      <c r="AE147" s="4">
        <v>9</v>
      </c>
      <c r="AF147" s="4">
        <v>969</v>
      </c>
      <c r="AG147" s="4">
        <v>3133</v>
      </c>
      <c r="AH147" s="2">
        <f t="shared" si="2"/>
        <v>4102</v>
      </c>
      <c r="AI147" s="13">
        <f>assg!AI112*Sheet2!G7/100+assg!AI112</f>
        <v>83.172055763970747</v>
      </c>
      <c r="AJ147" s="4">
        <v>964337.14235457603</v>
      </c>
      <c r="AK147" s="4">
        <f>assg!AK112+[1]Sheet2!BE14</f>
        <v>793</v>
      </c>
      <c r="AL147" s="4">
        <v>114</v>
      </c>
      <c r="AM147" s="14">
        <f>Table1[[#This Row],[TOTAL CRIME BOTH]]/Table1[[#This Row],[Population]]*100000</f>
        <v>425.36990641927804</v>
      </c>
    </row>
    <row r="148" spans="1:39" hidden="1" x14ac:dyDescent="0.25">
      <c r="A148" s="1" t="s">
        <v>7</v>
      </c>
      <c r="B148" s="2" t="s">
        <v>1</v>
      </c>
      <c r="C148" s="2">
        <v>2005</v>
      </c>
      <c r="D148" s="2">
        <v>1013</v>
      </c>
      <c r="E148" s="2">
        <v>660</v>
      </c>
      <c r="F148" s="2">
        <v>41</v>
      </c>
      <c r="G148" s="2">
        <v>990</v>
      </c>
      <c r="H148" s="2">
        <v>0</v>
      </c>
      <c r="I148" s="2">
        <v>990</v>
      </c>
      <c r="J148" s="2">
        <v>246</v>
      </c>
      <c r="K148" s="2">
        <v>184</v>
      </c>
      <c r="L148" s="2">
        <v>62</v>
      </c>
      <c r="M148" s="2">
        <v>204</v>
      </c>
      <c r="N148" s="2">
        <v>25</v>
      </c>
      <c r="O148" s="2">
        <v>401</v>
      </c>
      <c r="P148" s="2">
        <v>3621</v>
      </c>
      <c r="Q148" s="2">
        <v>5600</v>
      </c>
      <c r="R148" s="2">
        <v>1619</v>
      </c>
      <c r="S148" s="2">
        <v>3981</v>
      </c>
      <c r="T148" s="2">
        <v>893</v>
      </c>
      <c r="U148" s="2">
        <v>110</v>
      </c>
      <c r="V148" s="2">
        <v>431</v>
      </c>
      <c r="W148" s="2">
        <v>73</v>
      </c>
      <c r="X148" s="2">
        <v>214</v>
      </c>
      <c r="Y148" s="2">
        <v>3734</v>
      </c>
      <c r="Z148" s="2">
        <v>100</v>
      </c>
      <c r="AA148" s="2">
        <v>1450</v>
      </c>
      <c r="AB148" s="2">
        <v>132</v>
      </c>
      <c r="AC148" s="2">
        <v>732</v>
      </c>
      <c r="AD148" s="2">
        <v>0</v>
      </c>
      <c r="AE148" s="2">
        <v>2004</v>
      </c>
      <c r="AF148" s="2">
        <v>20959</v>
      </c>
      <c r="AG148" s="2">
        <v>43633</v>
      </c>
      <c r="AH148" s="2">
        <f t="shared" si="2"/>
        <v>64592</v>
      </c>
      <c r="AI148" s="13">
        <f>assg!AI113*Sheet2!G8/100+assg!AI113</f>
        <v>66.519878619664311</v>
      </c>
      <c r="AJ148" s="4">
        <v>22761725.248265721</v>
      </c>
      <c r="AK148" s="4">
        <f>assg!AK113+[1]Sheet2!BE15</f>
        <v>990.44444444444434</v>
      </c>
      <c r="AL148" s="4">
        <v>135191</v>
      </c>
      <c r="AM148" s="14">
        <f>Table1[[#This Row],[TOTAL CRIME BOTH]]/Table1[[#This Row],[Population]]*100000</f>
        <v>283.7746229492048</v>
      </c>
    </row>
    <row r="149" spans="1:39" hidden="1" x14ac:dyDescent="0.25">
      <c r="A149" s="1" t="s">
        <v>8</v>
      </c>
      <c r="B149" s="2" t="s">
        <v>1</v>
      </c>
      <c r="C149" s="2">
        <v>2005</v>
      </c>
      <c r="D149" s="2">
        <v>7</v>
      </c>
      <c r="E149" s="2">
        <v>5</v>
      </c>
      <c r="F149" s="2">
        <v>0</v>
      </c>
      <c r="G149" s="2">
        <v>5</v>
      </c>
      <c r="H149" s="2">
        <v>0</v>
      </c>
      <c r="I149" s="2">
        <v>5</v>
      </c>
      <c r="J149" s="2">
        <v>13</v>
      </c>
      <c r="K149" s="2">
        <v>9</v>
      </c>
      <c r="L149" s="2">
        <v>4</v>
      </c>
      <c r="M149" s="2">
        <v>3</v>
      </c>
      <c r="N149" s="2">
        <v>0</v>
      </c>
      <c r="O149" s="2">
        <v>2</v>
      </c>
      <c r="P149" s="2">
        <v>25</v>
      </c>
      <c r="Q149" s="2">
        <v>74</v>
      </c>
      <c r="R149" s="2">
        <v>17</v>
      </c>
      <c r="S149" s="2">
        <v>57</v>
      </c>
      <c r="T149" s="2">
        <v>18</v>
      </c>
      <c r="U149" s="2">
        <v>12</v>
      </c>
      <c r="V149" s="2">
        <v>10</v>
      </c>
      <c r="W149" s="2">
        <v>4</v>
      </c>
      <c r="X149" s="2">
        <v>1</v>
      </c>
      <c r="Y149" s="2">
        <v>33</v>
      </c>
      <c r="Z149" s="2">
        <v>0</v>
      </c>
      <c r="AA149" s="2">
        <v>5</v>
      </c>
      <c r="AB149" s="2">
        <v>0</v>
      </c>
      <c r="AC149" s="2">
        <v>5</v>
      </c>
      <c r="AD149" s="2">
        <v>0</v>
      </c>
      <c r="AE149" s="2">
        <v>17</v>
      </c>
      <c r="AF149" s="2">
        <v>195</v>
      </c>
      <c r="AG149" s="2">
        <v>434</v>
      </c>
      <c r="AH149" s="2">
        <f t="shared" si="2"/>
        <v>629</v>
      </c>
      <c r="AI149" s="12">
        <f>assg!AI114*Sheet2!G9/100+assg!AI114</f>
        <v>64.018014486891047</v>
      </c>
      <c r="AJ149" s="2">
        <v>274045.4241525557</v>
      </c>
      <c r="AK149" s="2">
        <f>assg!AK114+[1]Sheet2!BE16</f>
        <v>794.55555555555566</v>
      </c>
      <c r="AL149" s="2">
        <v>491</v>
      </c>
      <c r="AM149" s="14">
        <f>Table1[[#This Row],[TOTAL CRIME BOTH]]/Table1[[#This Row],[Population]]*100000</f>
        <v>229.52399294572717</v>
      </c>
    </row>
    <row r="150" spans="1:39" hidden="1" x14ac:dyDescent="0.25">
      <c r="A150" s="3" t="s">
        <v>9</v>
      </c>
      <c r="B150" s="4" t="s">
        <v>1</v>
      </c>
      <c r="C150" s="4">
        <v>2005</v>
      </c>
      <c r="D150" s="4">
        <v>5</v>
      </c>
      <c r="E150" s="4">
        <v>2</v>
      </c>
      <c r="F150" s="4">
        <v>0</v>
      </c>
      <c r="G150" s="4">
        <v>2</v>
      </c>
      <c r="H150" s="4">
        <v>0</v>
      </c>
      <c r="I150" s="4">
        <v>2</v>
      </c>
      <c r="J150" s="4">
        <v>4</v>
      </c>
      <c r="K150" s="4">
        <v>2</v>
      </c>
      <c r="L150" s="4">
        <v>2</v>
      </c>
      <c r="M150" s="4">
        <v>4</v>
      </c>
      <c r="N150" s="4">
        <v>0</v>
      </c>
      <c r="O150" s="4">
        <v>0</v>
      </c>
      <c r="P150" s="4">
        <v>37</v>
      </c>
      <c r="Q150" s="4">
        <v>50</v>
      </c>
      <c r="R150" s="4">
        <v>27</v>
      </c>
      <c r="S150" s="4">
        <v>23</v>
      </c>
      <c r="T150" s="4">
        <v>19</v>
      </c>
      <c r="U150" s="4">
        <v>6</v>
      </c>
      <c r="V150" s="4">
        <v>3</v>
      </c>
      <c r="W150" s="4">
        <v>7</v>
      </c>
      <c r="X150" s="4">
        <v>1</v>
      </c>
      <c r="Y150" s="4">
        <v>16</v>
      </c>
      <c r="Z150" s="4">
        <v>1</v>
      </c>
      <c r="AA150" s="4">
        <v>1</v>
      </c>
      <c r="AB150" s="4">
        <v>0</v>
      </c>
      <c r="AC150" s="4">
        <v>3</v>
      </c>
      <c r="AD150" s="4">
        <v>0</v>
      </c>
      <c r="AE150" s="4">
        <v>24</v>
      </c>
      <c r="AF150" s="4">
        <v>58</v>
      </c>
      <c r="AG150" s="4">
        <v>243</v>
      </c>
      <c r="AH150" s="2">
        <f t="shared" si="2"/>
        <v>301</v>
      </c>
      <c r="AI150" s="12">
        <f>assg!AI115*Sheet2!G10/100+assg!AI115</f>
        <v>83.057047991901982</v>
      </c>
      <c r="AJ150" s="2">
        <v>194989.30815249577</v>
      </c>
      <c r="AK150" s="2">
        <f>assg!AK115+[1]Sheet2!BE17</f>
        <v>668.55555555555566</v>
      </c>
      <c r="AL150" s="2">
        <v>112</v>
      </c>
      <c r="AM150" s="14">
        <f>Table1[[#This Row],[TOTAL CRIME BOTH]]/Table1[[#This Row],[Population]]*100000</f>
        <v>154.36743832364192</v>
      </c>
    </row>
    <row r="151" spans="1:39" hidden="1" x14ac:dyDescent="0.25">
      <c r="A151" s="1" t="s">
        <v>10</v>
      </c>
      <c r="B151" s="2" t="s">
        <v>11</v>
      </c>
      <c r="C151" s="2">
        <v>2005</v>
      </c>
      <c r="D151" s="2">
        <v>455</v>
      </c>
      <c r="E151" s="2">
        <v>467</v>
      </c>
      <c r="F151" s="2">
        <v>64</v>
      </c>
      <c r="G151" s="2">
        <v>658</v>
      </c>
      <c r="H151" s="2">
        <v>0</v>
      </c>
      <c r="I151" s="2">
        <v>658</v>
      </c>
      <c r="J151" s="2">
        <v>1590</v>
      </c>
      <c r="K151" s="2">
        <v>1106</v>
      </c>
      <c r="L151" s="2">
        <v>484</v>
      </c>
      <c r="M151" s="2">
        <v>27</v>
      </c>
      <c r="N151" s="2">
        <v>157</v>
      </c>
      <c r="O151" s="2">
        <v>510</v>
      </c>
      <c r="P151" s="2">
        <v>2093</v>
      </c>
      <c r="Q151" s="2">
        <v>17955</v>
      </c>
      <c r="R151" s="2">
        <v>8862</v>
      </c>
      <c r="S151" s="2">
        <v>9093</v>
      </c>
      <c r="T151" s="2">
        <v>61</v>
      </c>
      <c r="U151" s="2">
        <v>394</v>
      </c>
      <c r="V151" s="2">
        <v>2378</v>
      </c>
      <c r="W151" s="2">
        <v>36</v>
      </c>
      <c r="X151" s="2">
        <v>47</v>
      </c>
      <c r="Y151" s="2">
        <v>1814</v>
      </c>
      <c r="Z151" s="2">
        <v>114</v>
      </c>
      <c r="AA151" s="2">
        <v>762</v>
      </c>
      <c r="AB151" s="2">
        <v>225</v>
      </c>
      <c r="AC151" s="2">
        <v>1324</v>
      </c>
      <c r="AD151" s="2">
        <v>1</v>
      </c>
      <c r="AE151" s="2">
        <v>634</v>
      </c>
      <c r="AF151" s="2">
        <v>24299</v>
      </c>
      <c r="AG151" s="2">
        <v>56065</v>
      </c>
      <c r="AH151" s="2">
        <f t="shared" si="2"/>
        <v>80364</v>
      </c>
      <c r="AI151" s="13">
        <f>assg!AI116*Sheet2!G11/100+assg!AI116</f>
        <v>83.26624797908805</v>
      </c>
      <c r="AJ151" s="4">
        <v>15024845.006581208</v>
      </c>
      <c r="AK151" s="4">
        <f>assg!AK116+[1]Sheet2!BE18</f>
        <v>841.88888888888869</v>
      </c>
      <c r="AL151" s="4">
        <v>1484</v>
      </c>
      <c r="AM151" s="14">
        <f>Table1[[#This Row],[TOTAL CRIME BOTH]]/Table1[[#This Row],[Population]]*100000</f>
        <v>534.87407001402562</v>
      </c>
    </row>
    <row r="152" spans="1:39" hidden="1" x14ac:dyDescent="0.25">
      <c r="A152" s="3" t="s">
        <v>12</v>
      </c>
      <c r="B152" s="4" t="s">
        <v>1</v>
      </c>
      <c r="C152" s="4">
        <v>2005</v>
      </c>
      <c r="D152" s="4">
        <v>45</v>
      </c>
      <c r="E152" s="4">
        <v>15</v>
      </c>
      <c r="F152" s="4">
        <v>5</v>
      </c>
      <c r="G152" s="4">
        <v>20</v>
      </c>
      <c r="H152" s="4">
        <v>0</v>
      </c>
      <c r="I152" s="4">
        <v>20</v>
      </c>
      <c r="J152" s="4">
        <v>17</v>
      </c>
      <c r="K152" s="4">
        <v>12</v>
      </c>
      <c r="L152" s="4">
        <v>5</v>
      </c>
      <c r="M152" s="4">
        <v>2</v>
      </c>
      <c r="N152" s="4">
        <v>0</v>
      </c>
      <c r="O152" s="4">
        <v>28</v>
      </c>
      <c r="P152" s="4">
        <v>265</v>
      </c>
      <c r="Q152" s="4">
        <v>495</v>
      </c>
      <c r="R152" s="4">
        <v>185</v>
      </c>
      <c r="S152" s="4">
        <v>310</v>
      </c>
      <c r="T152" s="4">
        <v>45</v>
      </c>
      <c r="U152" s="4">
        <v>50</v>
      </c>
      <c r="V152" s="4">
        <v>58</v>
      </c>
      <c r="W152" s="4">
        <v>6</v>
      </c>
      <c r="X152" s="4">
        <v>12</v>
      </c>
      <c r="Y152" s="4">
        <v>155</v>
      </c>
      <c r="Z152" s="4">
        <v>2</v>
      </c>
      <c r="AA152" s="4">
        <v>30</v>
      </c>
      <c r="AB152" s="4">
        <v>8</v>
      </c>
      <c r="AC152" s="4">
        <v>11</v>
      </c>
      <c r="AD152" s="4">
        <v>0</v>
      </c>
      <c r="AE152" s="4">
        <v>209</v>
      </c>
      <c r="AF152" s="4">
        <v>641</v>
      </c>
      <c r="AG152" s="4">
        <v>2119</v>
      </c>
      <c r="AH152" s="2">
        <f t="shared" si="2"/>
        <v>2760</v>
      </c>
      <c r="AI152" s="12">
        <f>assg!AI117*Sheet2!G12/100+assg!AI117</f>
        <v>84.440996765703773</v>
      </c>
      <c r="AJ152" s="2">
        <v>1390405.8958051242</v>
      </c>
      <c r="AK152" s="2">
        <f>assg!AK117+[1]Sheet2!BE19</f>
        <v>965.77777777777783</v>
      </c>
      <c r="AL152" s="2">
        <v>3702</v>
      </c>
      <c r="AM152" s="14">
        <f>Table1[[#This Row],[TOTAL CRIME BOTH]]/Table1[[#This Row],[Population]]*100000</f>
        <v>198.50318589175737</v>
      </c>
    </row>
    <row r="153" spans="1:39" hidden="1" x14ac:dyDescent="0.25">
      <c r="A153" s="1" t="s">
        <v>13</v>
      </c>
      <c r="B153" s="2" t="s">
        <v>1</v>
      </c>
      <c r="C153" s="2">
        <v>2005</v>
      </c>
      <c r="D153" s="2">
        <v>1033</v>
      </c>
      <c r="E153" s="2">
        <v>452</v>
      </c>
      <c r="F153" s="2">
        <v>27</v>
      </c>
      <c r="G153" s="2">
        <v>324</v>
      </c>
      <c r="H153" s="2">
        <v>0</v>
      </c>
      <c r="I153" s="2">
        <v>324</v>
      </c>
      <c r="J153" s="2">
        <v>1164</v>
      </c>
      <c r="K153" s="2">
        <v>916</v>
      </c>
      <c r="L153" s="2">
        <v>248</v>
      </c>
      <c r="M153" s="2">
        <v>282</v>
      </c>
      <c r="N153" s="2">
        <v>15</v>
      </c>
      <c r="O153" s="2">
        <v>966</v>
      </c>
      <c r="P153" s="2">
        <v>5332</v>
      </c>
      <c r="Q153" s="2">
        <v>17964</v>
      </c>
      <c r="R153" s="2">
        <v>7083</v>
      </c>
      <c r="S153" s="2">
        <v>10881</v>
      </c>
      <c r="T153" s="2">
        <v>1628</v>
      </c>
      <c r="U153" s="2">
        <v>1370</v>
      </c>
      <c r="V153" s="2">
        <v>1541</v>
      </c>
      <c r="W153" s="2">
        <v>447</v>
      </c>
      <c r="X153" s="2">
        <v>320</v>
      </c>
      <c r="Y153" s="2">
        <v>10503</v>
      </c>
      <c r="Z153" s="2">
        <v>48</v>
      </c>
      <c r="AA153" s="2">
        <v>802</v>
      </c>
      <c r="AB153" s="2">
        <v>104</v>
      </c>
      <c r="AC153" s="2">
        <v>4090</v>
      </c>
      <c r="AD153" s="2">
        <v>0</v>
      </c>
      <c r="AE153" s="2">
        <v>4120</v>
      </c>
      <c r="AF153" s="2">
        <v>60882</v>
      </c>
      <c r="AG153" s="2">
        <v>113414</v>
      </c>
      <c r="AH153" s="2">
        <f t="shared" si="2"/>
        <v>174296</v>
      </c>
      <c r="AI153" s="13">
        <f>assg!AI118*Sheet2!G13/100+assg!AI118</f>
        <v>72.253252660863936</v>
      </c>
      <c r="AJ153" s="4">
        <v>54650451.942352466</v>
      </c>
      <c r="AK153" s="4">
        <f>assg!AK118+[1]Sheet2!BE20</f>
        <v>920.11111111111131</v>
      </c>
      <c r="AL153" s="4">
        <v>196024</v>
      </c>
      <c r="AM153" s="14">
        <f>Table1[[#This Row],[TOTAL CRIME BOTH]]/Table1[[#This Row],[Population]]*100000</f>
        <v>318.92874405476931</v>
      </c>
    </row>
    <row r="154" spans="1:39" hidden="1" x14ac:dyDescent="0.25">
      <c r="A154" s="3" t="s">
        <v>14</v>
      </c>
      <c r="B154" s="4" t="s">
        <v>1</v>
      </c>
      <c r="C154" s="4">
        <v>2005</v>
      </c>
      <c r="D154" s="4">
        <v>784</v>
      </c>
      <c r="E154" s="4">
        <v>513</v>
      </c>
      <c r="F154" s="4">
        <v>57</v>
      </c>
      <c r="G154" s="4">
        <v>461</v>
      </c>
      <c r="H154" s="4">
        <v>0</v>
      </c>
      <c r="I154" s="4">
        <v>461</v>
      </c>
      <c r="J154" s="4">
        <v>492</v>
      </c>
      <c r="K154" s="4">
        <v>344</v>
      </c>
      <c r="L154" s="4">
        <v>148</v>
      </c>
      <c r="M154" s="4">
        <v>88</v>
      </c>
      <c r="N154" s="4">
        <v>138</v>
      </c>
      <c r="O154" s="4">
        <v>390</v>
      </c>
      <c r="P154" s="4">
        <v>3437</v>
      </c>
      <c r="Q154" s="4">
        <v>8694</v>
      </c>
      <c r="R154" s="4">
        <v>5034</v>
      </c>
      <c r="S154" s="4">
        <v>3660</v>
      </c>
      <c r="T154" s="4">
        <v>899</v>
      </c>
      <c r="U154" s="4">
        <v>562</v>
      </c>
      <c r="V154" s="4">
        <v>1204</v>
      </c>
      <c r="W154" s="4">
        <v>31</v>
      </c>
      <c r="X154" s="4">
        <v>119</v>
      </c>
      <c r="Y154" s="4">
        <v>4569</v>
      </c>
      <c r="Z154" s="4">
        <v>212</v>
      </c>
      <c r="AA154" s="4">
        <v>380</v>
      </c>
      <c r="AB154" s="4">
        <v>597</v>
      </c>
      <c r="AC154" s="4">
        <v>2075</v>
      </c>
      <c r="AD154" s="4">
        <v>0</v>
      </c>
      <c r="AE154" s="4">
        <v>1083</v>
      </c>
      <c r="AF154" s="4">
        <v>15879</v>
      </c>
      <c r="AG154" s="4">
        <v>42664</v>
      </c>
      <c r="AH154" s="2">
        <f t="shared" si="2"/>
        <v>58543</v>
      </c>
      <c r="AI154" s="12">
        <f>assg!AI119*Sheet2!G14/100+assg!AI119</f>
        <v>70.519573918460651</v>
      </c>
      <c r="AJ154" s="2">
        <v>22842933.442514524</v>
      </c>
      <c r="AK154" s="2">
        <f>assg!AK119+[1]Sheet2!BE21</f>
        <v>869</v>
      </c>
      <c r="AL154" s="2">
        <v>44212</v>
      </c>
      <c r="AM154" s="14">
        <f>Table1[[#This Row],[TOTAL CRIME BOTH]]/Table1[[#This Row],[Population]]*100000</f>
        <v>256.28494758489154</v>
      </c>
    </row>
    <row r="155" spans="1:39" hidden="1" x14ac:dyDescent="0.25">
      <c r="A155" s="1" t="s">
        <v>15</v>
      </c>
      <c r="B155" s="2" t="s">
        <v>1</v>
      </c>
      <c r="C155" s="2">
        <v>2005</v>
      </c>
      <c r="D155" s="2">
        <v>110</v>
      </c>
      <c r="E155" s="2">
        <v>79</v>
      </c>
      <c r="F155" s="2">
        <v>22</v>
      </c>
      <c r="G155" s="2">
        <v>141</v>
      </c>
      <c r="H155" s="2">
        <v>0</v>
      </c>
      <c r="I155" s="2">
        <v>141</v>
      </c>
      <c r="J155" s="2">
        <v>118</v>
      </c>
      <c r="K155" s="2">
        <v>102</v>
      </c>
      <c r="L155" s="2">
        <v>16</v>
      </c>
      <c r="M155" s="2">
        <v>6</v>
      </c>
      <c r="N155" s="2">
        <v>0</v>
      </c>
      <c r="O155" s="2">
        <v>22</v>
      </c>
      <c r="P155" s="2">
        <v>696</v>
      </c>
      <c r="Q155" s="2">
        <v>696</v>
      </c>
      <c r="R155" s="2">
        <v>166</v>
      </c>
      <c r="S155" s="2">
        <v>530</v>
      </c>
      <c r="T155" s="2">
        <v>558</v>
      </c>
      <c r="U155" s="2">
        <v>82</v>
      </c>
      <c r="V155" s="2">
        <v>163</v>
      </c>
      <c r="W155" s="2">
        <v>6</v>
      </c>
      <c r="X155" s="2">
        <v>97</v>
      </c>
      <c r="Y155" s="2">
        <v>1359</v>
      </c>
      <c r="Z155" s="2">
        <v>2</v>
      </c>
      <c r="AA155" s="2">
        <v>286</v>
      </c>
      <c r="AB155" s="2">
        <v>29</v>
      </c>
      <c r="AC155" s="2">
        <v>228</v>
      </c>
      <c r="AD155" s="2">
        <v>0</v>
      </c>
      <c r="AE155" s="2">
        <v>480</v>
      </c>
      <c r="AF155" s="2">
        <v>7165</v>
      </c>
      <c r="AG155" s="2">
        <v>12345</v>
      </c>
      <c r="AH155" s="2">
        <f t="shared" si="2"/>
        <v>19510</v>
      </c>
      <c r="AI155" s="13">
        <f>assg!AI120*Sheet2!G15/100+assg!AI120</f>
        <v>78.894242586000672</v>
      </c>
      <c r="AJ155" s="4">
        <v>6398363.0990309399</v>
      </c>
      <c r="AK155" s="4">
        <f>assg!AK120+[1]Sheet2!BE22</f>
        <v>970.88888888888869</v>
      </c>
      <c r="AL155" s="4">
        <v>55673</v>
      </c>
      <c r="AM155" s="14">
        <f>Table1[[#This Row],[TOTAL CRIME BOTH]]/Table1[[#This Row],[Population]]*100000</f>
        <v>304.92173854520502</v>
      </c>
    </row>
    <row r="156" spans="1:39" hidden="1" x14ac:dyDescent="0.25">
      <c r="A156" s="3" t="s">
        <v>16</v>
      </c>
      <c r="B156" s="4" t="s">
        <v>1</v>
      </c>
      <c r="C156" s="4">
        <v>2005</v>
      </c>
      <c r="D156" s="4">
        <v>647</v>
      </c>
      <c r="E156" s="4">
        <v>905</v>
      </c>
      <c r="F156" s="4">
        <v>37</v>
      </c>
      <c r="G156" s="4">
        <v>201</v>
      </c>
      <c r="H156" s="4">
        <v>0</v>
      </c>
      <c r="I156" s="4">
        <v>201</v>
      </c>
      <c r="J156" s="4">
        <v>748</v>
      </c>
      <c r="K156" s="4">
        <v>658</v>
      </c>
      <c r="L156" s="4">
        <v>90</v>
      </c>
      <c r="M156" s="4">
        <v>13</v>
      </c>
      <c r="N156" s="4">
        <v>0</v>
      </c>
      <c r="O156" s="4">
        <v>116</v>
      </c>
      <c r="P156" s="4">
        <v>1397</v>
      </c>
      <c r="Q156" s="4">
        <v>1901</v>
      </c>
      <c r="R156" s="4">
        <v>504</v>
      </c>
      <c r="S156" s="4">
        <v>1397</v>
      </c>
      <c r="T156" s="4">
        <v>1222</v>
      </c>
      <c r="U156" s="4">
        <v>117</v>
      </c>
      <c r="V156" s="4">
        <v>403</v>
      </c>
      <c r="W156" s="4">
        <v>29</v>
      </c>
      <c r="X156" s="4">
        <v>240</v>
      </c>
      <c r="Y156" s="4">
        <v>355</v>
      </c>
      <c r="Z156" s="4">
        <v>5</v>
      </c>
      <c r="AA156" s="4">
        <v>830</v>
      </c>
      <c r="AB156" s="4">
        <v>371</v>
      </c>
      <c r="AC156" s="4">
        <v>76</v>
      </c>
      <c r="AD156" s="4">
        <v>0</v>
      </c>
      <c r="AE156" s="4">
        <v>462</v>
      </c>
      <c r="AF156" s="4">
        <v>10040</v>
      </c>
      <c r="AG156" s="4">
        <v>20115</v>
      </c>
      <c r="AH156" s="2">
        <f t="shared" si="2"/>
        <v>30155</v>
      </c>
      <c r="AI156" s="12">
        <f>assg!AI121*Sheet2!G16/100+assg!AI121</f>
        <v>57.279718756900436</v>
      </c>
      <c r="AJ156" s="2">
        <v>11095462.102345917</v>
      </c>
      <c r="AK156" s="2">
        <f>assg!AK121+[1]Sheet2!BE23</f>
        <v>895.11111111111131</v>
      </c>
      <c r="AL156" s="2">
        <v>222236</v>
      </c>
      <c r="AM156" s="14">
        <f>Table1[[#This Row],[TOTAL CRIME BOTH]]/Table1[[#This Row],[Population]]*100000</f>
        <v>271.77777475013244</v>
      </c>
    </row>
    <row r="157" spans="1:39" hidden="1" x14ac:dyDescent="0.25">
      <c r="A157" s="1" t="s">
        <v>17</v>
      </c>
      <c r="B157" s="2" t="s">
        <v>1</v>
      </c>
      <c r="C157" s="2">
        <v>2005</v>
      </c>
      <c r="D157" s="2">
        <v>1523</v>
      </c>
      <c r="E157" s="2">
        <v>1084</v>
      </c>
      <c r="F157" s="2">
        <v>87</v>
      </c>
      <c r="G157" s="2">
        <v>753</v>
      </c>
      <c r="H157" s="2">
        <v>5</v>
      </c>
      <c r="I157" s="2">
        <v>748</v>
      </c>
      <c r="J157" s="2">
        <v>621</v>
      </c>
      <c r="K157" s="2">
        <v>283</v>
      </c>
      <c r="L157" s="2">
        <v>338</v>
      </c>
      <c r="M157" s="2">
        <v>592</v>
      </c>
      <c r="N157" s="2">
        <v>49</v>
      </c>
      <c r="O157" s="2">
        <v>732</v>
      </c>
      <c r="P157" s="2">
        <v>1610</v>
      </c>
      <c r="Q157" s="2">
        <v>6195</v>
      </c>
      <c r="R157" s="2">
        <v>1181</v>
      </c>
      <c r="S157" s="2">
        <v>5014</v>
      </c>
      <c r="T157" s="2">
        <v>2524</v>
      </c>
      <c r="U157" s="2">
        <v>243</v>
      </c>
      <c r="V157" s="2">
        <v>643</v>
      </c>
      <c r="W157" s="2">
        <v>19</v>
      </c>
      <c r="X157" s="2">
        <v>202</v>
      </c>
      <c r="Y157" s="2">
        <v>3078</v>
      </c>
      <c r="Z157" s="2">
        <v>257</v>
      </c>
      <c r="AA157" s="2">
        <v>293</v>
      </c>
      <c r="AB157" s="2">
        <v>36</v>
      </c>
      <c r="AC157" s="2">
        <v>590</v>
      </c>
      <c r="AD157" s="2">
        <v>4</v>
      </c>
      <c r="AE157" s="2">
        <v>1490</v>
      </c>
      <c r="AF157" s="2">
        <v>12550</v>
      </c>
      <c r="AG157" s="2">
        <v>35175</v>
      </c>
      <c r="AH157" s="2">
        <f t="shared" si="2"/>
        <v>47725</v>
      </c>
      <c r="AI157" s="13">
        <f>assg!AI122*Sheet2!G17/100+assg!AI122</f>
        <v>56.838244087955019</v>
      </c>
      <c r="AJ157" s="4">
        <v>29424547.125372007</v>
      </c>
      <c r="AK157" s="4">
        <f>assg!AK122+[1]Sheet2!BE24</f>
        <v>944.11111111111131</v>
      </c>
      <c r="AL157" s="4">
        <v>79714</v>
      </c>
      <c r="AM157" s="14">
        <f>Table1[[#This Row],[TOTAL CRIME BOTH]]/Table1[[#This Row],[Population]]*100000</f>
        <v>162.19450989900878</v>
      </c>
    </row>
    <row r="158" spans="1:39" hidden="1" x14ac:dyDescent="0.25">
      <c r="A158" s="3" t="s">
        <v>18</v>
      </c>
      <c r="B158" s="4" t="s">
        <v>1</v>
      </c>
      <c r="C158" s="4">
        <v>2005</v>
      </c>
      <c r="D158" s="4">
        <v>1609</v>
      </c>
      <c r="E158" s="4">
        <v>1406</v>
      </c>
      <c r="F158" s="4">
        <v>80</v>
      </c>
      <c r="G158" s="4">
        <v>343</v>
      </c>
      <c r="H158" s="4">
        <v>0</v>
      </c>
      <c r="I158" s="4">
        <v>343</v>
      </c>
      <c r="J158" s="4">
        <v>589</v>
      </c>
      <c r="K158" s="4">
        <v>312</v>
      </c>
      <c r="L158" s="4">
        <v>277</v>
      </c>
      <c r="M158" s="4">
        <v>208</v>
      </c>
      <c r="N158" s="4">
        <v>119</v>
      </c>
      <c r="O158" s="4">
        <v>1202</v>
      </c>
      <c r="P158" s="4">
        <v>5986</v>
      </c>
      <c r="Q158" s="4">
        <v>17008</v>
      </c>
      <c r="R158" s="4">
        <v>5920</v>
      </c>
      <c r="S158" s="4">
        <v>11088</v>
      </c>
      <c r="T158" s="4">
        <v>6151</v>
      </c>
      <c r="U158" s="4">
        <v>434</v>
      </c>
      <c r="V158" s="4">
        <v>2909</v>
      </c>
      <c r="W158" s="4">
        <v>133</v>
      </c>
      <c r="X158" s="4">
        <v>238</v>
      </c>
      <c r="Y158" s="4">
        <v>20883</v>
      </c>
      <c r="Z158" s="4">
        <v>261</v>
      </c>
      <c r="AA158" s="4">
        <v>1585</v>
      </c>
      <c r="AB158" s="4">
        <v>71</v>
      </c>
      <c r="AC158" s="4">
        <v>1883</v>
      </c>
      <c r="AD158" s="4">
        <v>0</v>
      </c>
      <c r="AE158" s="4">
        <v>243</v>
      </c>
      <c r="AF158" s="4">
        <v>54239</v>
      </c>
      <c r="AG158" s="4">
        <v>117580</v>
      </c>
      <c r="AH158" s="2">
        <f t="shared" si="2"/>
        <v>171819</v>
      </c>
      <c r="AI158" s="12">
        <f>assg!AI123*Sheet2!G18/100+assg!AI123</f>
        <v>69.299089980901783</v>
      </c>
      <c r="AJ158" s="2">
        <v>56158882.697652683</v>
      </c>
      <c r="AK158" s="2">
        <f>assg!AK123+[1]Sheet2!BE25</f>
        <v>968</v>
      </c>
      <c r="AL158" s="2">
        <v>191791</v>
      </c>
      <c r="AM158" s="14">
        <f>Table1[[#This Row],[TOTAL CRIME BOTH]]/Table1[[#This Row],[Population]]*100000</f>
        <v>305.95159972294402</v>
      </c>
    </row>
    <row r="159" spans="1:39" hidden="1" x14ac:dyDescent="0.25">
      <c r="A159" s="1" t="s">
        <v>19</v>
      </c>
      <c r="B159" s="2" t="s">
        <v>1</v>
      </c>
      <c r="C159" s="2">
        <v>2005</v>
      </c>
      <c r="D159" s="2">
        <v>388</v>
      </c>
      <c r="E159" s="2">
        <v>341</v>
      </c>
      <c r="F159" s="2">
        <v>88</v>
      </c>
      <c r="G159" s="2">
        <v>478</v>
      </c>
      <c r="H159" s="2">
        <v>0</v>
      </c>
      <c r="I159" s="2">
        <v>478</v>
      </c>
      <c r="J159" s="2">
        <v>226</v>
      </c>
      <c r="K159" s="2">
        <v>129</v>
      </c>
      <c r="L159" s="2">
        <v>97</v>
      </c>
      <c r="M159" s="2">
        <v>110</v>
      </c>
      <c r="N159" s="2">
        <v>158</v>
      </c>
      <c r="O159" s="2">
        <v>621</v>
      </c>
      <c r="P159" s="2">
        <v>4110</v>
      </c>
      <c r="Q159" s="2">
        <v>5454</v>
      </c>
      <c r="R159" s="2">
        <v>1969</v>
      </c>
      <c r="S159" s="2">
        <v>3485</v>
      </c>
      <c r="T159" s="2">
        <v>6535</v>
      </c>
      <c r="U159" s="2">
        <v>361</v>
      </c>
      <c r="V159" s="2">
        <v>3261</v>
      </c>
      <c r="W159" s="2">
        <v>79</v>
      </c>
      <c r="X159" s="2">
        <v>456</v>
      </c>
      <c r="Y159" s="2">
        <v>18302</v>
      </c>
      <c r="Z159" s="2">
        <v>21</v>
      </c>
      <c r="AA159" s="2">
        <v>2339</v>
      </c>
      <c r="AB159" s="2">
        <v>175</v>
      </c>
      <c r="AC159" s="2">
        <v>3283</v>
      </c>
      <c r="AD159" s="2">
        <v>0</v>
      </c>
      <c r="AE159" s="2">
        <v>34</v>
      </c>
      <c r="AF159" s="2">
        <v>57530</v>
      </c>
      <c r="AG159" s="2">
        <v>104350</v>
      </c>
      <c r="AH159" s="2">
        <f t="shared" si="2"/>
        <v>161880</v>
      </c>
      <c r="AI159" s="13">
        <f>assg!AI124*Sheet2!G19/100+assg!AI124</f>
        <v>92.045320055153027</v>
      </c>
      <c r="AJ159" s="4">
        <v>32470241.003890537</v>
      </c>
      <c r="AK159" s="4">
        <f>assg!AK124+[1]Sheet2!BE26</f>
        <v>1069.5555555555557</v>
      </c>
      <c r="AL159" s="4">
        <v>38863</v>
      </c>
      <c r="AM159" s="14">
        <f>Table1[[#This Row],[TOTAL CRIME BOTH]]/Table1[[#This Row],[Population]]*100000</f>
        <v>498.54880960262585</v>
      </c>
    </row>
    <row r="160" spans="1:39" hidden="1" x14ac:dyDescent="0.25">
      <c r="A160" s="3" t="s">
        <v>20</v>
      </c>
      <c r="B160" s="4" t="s">
        <v>1</v>
      </c>
      <c r="C160" s="4">
        <v>2005</v>
      </c>
      <c r="D160" s="4">
        <v>1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2</v>
      </c>
      <c r="Q160" s="4">
        <v>7</v>
      </c>
      <c r="R160" s="4">
        <v>0</v>
      </c>
      <c r="S160" s="4">
        <v>7</v>
      </c>
      <c r="T160" s="4">
        <v>6</v>
      </c>
      <c r="U160" s="4">
        <v>0</v>
      </c>
      <c r="V160" s="4">
        <v>0</v>
      </c>
      <c r="W160" s="4">
        <v>0</v>
      </c>
      <c r="X160" s="4">
        <v>0</v>
      </c>
      <c r="Y160" s="4">
        <v>4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22</v>
      </c>
      <c r="AG160" s="4">
        <v>42</v>
      </c>
      <c r="AH160" s="2">
        <f t="shared" si="2"/>
        <v>64</v>
      </c>
      <c r="AI160" s="12">
        <f>assg!AI125*Sheet2!G20/100+assg!AI125</f>
        <v>89.045720273585701</v>
      </c>
      <c r="AJ160" s="2">
        <v>62161.15484899014</v>
      </c>
      <c r="AK160" s="2">
        <f>assg!AK125+[1]Sheet2!BE27</f>
        <v>946.55555555555566</v>
      </c>
      <c r="AL160" s="2">
        <v>32</v>
      </c>
      <c r="AM160" s="14">
        <f>Table1[[#This Row],[TOTAL CRIME BOTH]]/Table1[[#This Row],[Population]]*100000</f>
        <v>102.95819013574798</v>
      </c>
    </row>
    <row r="161" spans="1:39" hidden="1" x14ac:dyDescent="0.25">
      <c r="A161" s="3" t="s">
        <v>21</v>
      </c>
      <c r="B161" s="4" t="s">
        <v>1</v>
      </c>
      <c r="C161" s="4">
        <v>2005</v>
      </c>
      <c r="D161" s="4">
        <v>2405</v>
      </c>
      <c r="E161" s="4">
        <v>2512</v>
      </c>
      <c r="F161" s="4">
        <v>134</v>
      </c>
      <c r="G161" s="4">
        <v>2921</v>
      </c>
      <c r="H161" s="4">
        <v>0</v>
      </c>
      <c r="I161" s="4">
        <v>2921</v>
      </c>
      <c r="J161" s="4">
        <v>847</v>
      </c>
      <c r="K161" s="4">
        <v>604</v>
      </c>
      <c r="L161" s="4">
        <v>243</v>
      </c>
      <c r="M161" s="4">
        <v>147</v>
      </c>
      <c r="N161" s="4">
        <v>130</v>
      </c>
      <c r="O161" s="4">
        <v>1557</v>
      </c>
      <c r="P161" s="4">
        <v>11192</v>
      </c>
      <c r="Q161" s="4">
        <v>20685</v>
      </c>
      <c r="R161" s="4">
        <v>6390</v>
      </c>
      <c r="S161" s="4">
        <v>14295</v>
      </c>
      <c r="T161" s="4">
        <v>2573</v>
      </c>
      <c r="U161" s="4">
        <v>613</v>
      </c>
      <c r="V161" s="4">
        <v>1292</v>
      </c>
      <c r="W161" s="4">
        <v>51</v>
      </c>
      <c r="X161" s="4">
        <v>817</v>
      </c>
      <c r="Y161" s="4">
        <v>33803</v>
      </c>
      <c r="Z161" s="4">
        <v>739</v>
      </c>
      <c r="AA161" s="4">
        <v>6426</v>
      </c>
      <c r="AB161" s="4">
        <v>792</v>
      </c>
      <c r="AC161" s="4">
        <v>2989</v>
      </c>
      <c r="AD161" s="4">
        <v>3</v>
      </c>
      <c r="AE161" s="4">
        <v>4593</v>
      </c>
      <c r="AF161" s="4">
        <v>91951</v>
      </c>
      <c r="AG161" s="4">
        <v>189172</v>
      </c>
      <c r="AH161" s="2">
        <f t="shared" si="2"/>
        <v>281123</v>
      </c>
      <c r="AI161" s="13">
        <f>assg!AI126*Sheet2!G21/100+assg!AI126</f>
        <v>65.456529962682325</v>
      </c>
      <c r="AJ161" s="4">
        <v>65432720.289371759</v>
      </c>
      <c r="AK161" s="4">
        <f>assg!AK126+[1]Sheet2!BE28</f>
        <v>924.88888888888869</v>
      </c>
      <c r="AL161" s="4">
        <v>308245</v>
      </c>
      <c r="AM161" s="14">
        <f>Table1[[#This Row],[TOTAL CRIME BOTH]]/Table1[[#This Row],[Population]]*100000</f>
        <v>429.63673030366556</v>
      </c>
    </row>
    <row r="162" spans="1:39" hidden="1" x14ac:dyDescent="0.25">
      <c r="A162" s="1" t="s">
        <v>22</v>
      </c>
      <c r="B162" s="2" t="s">
        <v>1</v>
      </c>
      <c r="C162" s="2">
        <v>2005</v>
      </c>
      <c r="D162" s="2">
        <v>2621</v>
      </c>
      <c r="E162" s="2">
        <v>1614</v>
      </c>
      <c r="F162" s="2">
        <v>98</v>
      </c>
      <c r="G162" s="2">
        <v>1545</v>
      </c>
      <c r="H162" s="2">
        <v>0</v>
      </c>
      <c r="I162" s="2">
        <v>1545</v>
      </c>
      <c r="J162" s="2">
        <v>1194</v>
      </c>
      <c r="K162" s="2">
        <v>851</v>
      </c>
      <c r="L162" s="2">
        <v>343</v>
      </c>
      <c r="M162" s="2">
        <v>641</v>
      </c>
      <c r="N162" s="2">
        <v>307</v>
      </c>
      <c r="O162" s="2">
        <v>2411</v>
      </c>
      <c r="P162" s="2">
        <v>15615</v>
      </c>
      <c r="Q162" s="2">
        <v>46851</v>
      </c>
      <c r="R162" s="2">
        <v>12189</v>
      </c>
      <c r="S162" s="2">
        <v>34662</v>
      </c>
      <c r="T162" s="2">
        <v>6779</v>
      </c>
      <c r="U162" s="2">
        <v>1720</v>
      </c>
      <c r="V162" s="2">
        <v>6391</v>
      </c>
      <c r="W162" s="2">
        <v>385</v>
      </c>
      <c r="X162" s="2">
        <v>1123</v>
      </c>
      <c r="Y162" s="2">
        <v>30017</v>
      </c>
      <c r="Z162" s="2">
        <v>341</v>
      </c>
      <c r="AA162" s="2">
        <v>3228</v>
      </c>
      <c r="AB162" s="2">
        <v>919</v>
      </c>
      <c r="AC162" s="2">
        <v>6233</v>
      </c>
      <c r="AD162" s="2">
        <v>0</v>
      </c>
      <c r="AE162" s="2">
        <v>9608</v>
      </c>
      <c r="AF162" s="2">
        <v>47386</v>
      </c>
      <c r="AG162" s="2">
        <v>187027</v>
      </c>
      <c r="AH162" s="2">
        <f t="shared" si="2"/>
        <v>234413</v>
      </c>
      <c r="AI162" s="13">
        <f>assg!AI127*Sheet2!G22/100+assg!AI127</f>
        <v>78.848993237286919</v>
      </c>
      <c r="AJ162" s="4">
        <v>103154062.15937653</v>
      </c>
      <c r="AK162" s="4">
        <f>assg!AK127+[1]Sheet2!BE29</f>
        <v>925.11111111111131</v>
      </c>
      <c r="AL162" s="4">
        <v>307713</v>
      </c>
      <c r="AM162" s="14">
        <f>Table1[[#This Row],[TOTAL CRIME BOTH]]/Table1[[#This Row],[Population]]*100000</f>
        <v>227.24553458478829</v>
      </c>
    </row>
    <row r="163" spans="1:39" hidden="1" x14ac:dyDescent="0.25">
      <c r="A163" s="3" t="s">
        <v>23</v>
      </c>
      <c r="B163" s="4" t="s">
        <v>1</v>
      </c>
      <c r="C163" s="4">
        <v>2005</v>
      </c>
      <c r="D163" s="4">
        <v>256</v>
      </c>
      <c r="E163" s="4">
        <v>252</v>
      </c>
      <c r="F163" s="4">
        <v>4</v>
      </c>
      <c r="G163" s="4">
        <v>25</v>
      </c>
      <c r="H163" s="4">
        <v>0</v>
      </c>
      <c r="I163" s="4">
        <v>25</v>
      </c>
      <c r="J163" s="4">
        <v>106</v>
      </c>
      <c r="K163" s="4">
        <v>69</v>
      </c>
      <c r="L163" s="4">
        <v>37</v>
      </c>
      <c r="M163" s="4">
        <v>4</v>
      </c>
      <c r="N163" s="4">
        <v>0</v>
      </c>
      <c r="O163" s="4">
        <v>8</v>
      </c>
      <c r="P163" s="4">
        <v>62</v>
      </c>
      <c r="Q163" s="4">
        <v>243</v>
      </c>
      <c r="R163" s="4">
        <v>92</v>
      </c>
      <c r="S163" s="4">
        <v>151</v>
      </c>
      <c r="T163" s="4">
        <v>35</v>
      </c>
      <c r="U163" s="4">
        <v>52</v>
      </c>
      <c r="V163" s="4">
        <v>122</v>
      </c>
      <c r="W163" s="4">
        <v>10</v>
      </c>
      <c r="X163" s="4">
        <v>155</v>
      </c>
      <c r="Y163" s="4">
        <v>295</v>
      </c>
      <c r="Z163" s="4">
        <v>0</v>
      </c>
      <c r="AA163" s="4">
        <v>25</v>
      </c>
      <c r="AB163" s="4">
        <v>0</v>
      </c>
      <c r="AC163" s="4">
        <v>20</v>
      </c>
      <c r="AD163" s="4">
        <v>0</v>
      </c>
      <c r="AE163" s="4">
        <v>5</v>
      </c>
      <c r="AF163" s="4">
        <v>1234</v>
      </c>
      <c r="AG163" s="4">
        <v>2913</v>
      </c>
      <c r="AH163" s="2">
        <f t="shared" si="2"/>
        <v>4147</v>
      </c>
      <c r="AI163" s="12">
        <f>assg!AI128*Sheet2!G23/100+assg!AI128</f>
        <v>71.762948196633317</v>
      </c>
      <c r="AJ163" s="2">
        <v>2524696.2641281756</v>
      </c>
      <c r="AK163" s="2">
        <f>assg!AK128+[1]Sheet2!BE30</f>
        <v>984.22222222222217</v>
      </c>
      <c r="AL163" s="2">
        <v>22327</v>
      </c>
      <c r="AM163" s="14">
        <f>Table1[[#This Row],[TOTAL CRIME BOTH]]/Table1[[#This Row],[Population]]*100000</f>
        <v>164.25738251852786</v>
      </c>
    </row>
    <row r="164" spans="1:39" hidden="1" x14ac:dyDescent="0.25">
      <c r="A164" s="1" t="s">
        <v>24</v>
      </c>
      <c r="B164" s="2" t="s">
        <v>1</v>
      </c>
      <c r="C164" s="2">
        <v>2005</v>
      </c>
      <c r="D164" s="2">
        <v>134</v>
      </c>
      <c r="E164" s="2">
        <v>35</v>
      </c>
      <c r="F164" s="2">
        <v>2</v>
      </c>
      <c r="G164" s="2">
        <v>63</v>
      </c>
      <c r="H164" s="2">
        <v>0</v>
      </c>
      <c r="I164" s="2">
        <v>63</v>
      </c>
      <c r="J164" s="2">
        <v>48</v>
      </c>
      <c r="K164" s="2">
        <v>19</v>
      </c>
      <c r="L164" s="2">
        <v>29</v>
      </c>
      <c r="M164" s="2">
        <v>81</v>
      </c>
      <c r="N164" s="2">
        <v>1</v>
      </c>
      <c r="O164" s="2">
        <v>95</v>
      </c>
      <c r="P164" s="2">
        <v>148</v>
      </c>
      <c r="Q164" s="2">
        <v>476</v>
      </c>
      <c r="R164" s="2">
        <v>116</v>
      </c>
      <c r="S164" s="2">
        <v>360</v>
      </c>
      <c r="T164" s="2">
        <v>42</v>
      </c>
      <c r="U164" s="2">
        <v>18</v>
      </c>
      <c r="V164" s="2">
        <v>39</v>
      </c>
      <c r="W164" s="2">
        <v>3</v>
      </c>
      <c r="X164" s="2">
        <v>70</v>
      </c>
      <c r="Y164" s="2">
        <v>135</v>
      </c>
      <c r="Z164" s="2">
        <v>1</v>
      </c>
      <c r="AA164" s="2">
        <v>44</v>
      </c>
      <c r="AB164" s="2">
        <v>0</v>
      </c>
      <c r="AC164" s="2">
        <v>3</v>
      </c>
      <c r="AD164" s="2">
        <v>0</v>
      </c>
      <c r="AE164" s="2">
        <v>61</v>
      </c>
      <c r="AF164" s="2">
        <v>381</v>
      </c>
      <c r="AG164" s="2">
        <v>1880</v>
      </c>
      <c r="AH164" s="2">
        <f t="shared" si="2"/>
        <v>2261</v>
      </c>
      <c r="AI164" s="13">
        <f>assg!AI129*Sheet2!G24/100+assg!AI129</f>
        <v>66.173349342771559</v>
      </c>
      <c r="AJ164" s="4">
        <v>2581977.3596350611</v>
      </c>
      <c r="AK164" s="4">
        <f>assg!AK129+[1]Sheet2!BE31</f>
        <v>981.22222222222217</v>
      </c>
      <c r="AL164" s="4">
        <v>22429</v>
      </c>
      <c r="AM164" s="14">
        <f>Table1[[#This Row],[TOTAL CRIME BOTH]]/Table1[[#This Row],[Population]]*100000</f>
        <v>87.568544765224885</v>
      </c>
    </row>
    <row r="165" spans="1:39" hidden="1" x14ac:dyDescent="0.25">
      <c r="A165" s="3" t="s">
        <v>25</v>
      </c>
      <c r="B165" s="4" t="s">
        <v>1</v>
      </c>
      <c r="C165" s="4">
        <v>2005</v>
      </c>
      <c r="D165" s="4">
        <v>24</v>
      </c>
      <c r="E165" s="4">
        <v>24</v>
      </c>
      <c r="F165" s="4">
        <v>5</v>
      </c>
      <c r="G165" s="4">
        <v>37</v>
      </c>
      <c r="H165" s="4">
        <v>0</v>
      </c>
      <c r="I165" s="4">
        <v>37</v>
      </c>
      <c r="J165" s="4">
        <v>13</v>
      </c>
      <c r="K165" s="4">
        <v>0</v>
      </c>
      <c r="L165" s="4">
        <v>13</v>
      </c>
      <c r="M165" s="4">
        <v>3</v>
      </c>
      <c r="N165" s="4">
        <v>0</v>
      </c>
      <c r="O165" s="4">
        <v>6</v>
      </c>
      <c r="P165" s="4">
        <v>442</v>
      </c>
      <c r="Q165" s="4">
        <v>777</v>
      </c>
      <c r="R165" s="4">
        <v>0</v>
      </c>
      <c r="S165" s="4">
        <v>777</v>
      </c>
      <c r="T165" s="4">
        <v>35</v>
      </c>
      <c r="U165" s="4">
        <v>11</v>
      </c>
      <c r="V165" s="4">
        <v>58</v>
      </c>
      <c r="W165" s="4">
        <v>5</v>
      </c>
      <c r="X165" s="4">
        <v>20</v>
      </c>
      <c r="Y165" s="4">
        <v>77</v>
      </c>
      <c r="Z165" s="4">
        <v>4</v>
      </c>
      <c r="AA165" s="4">
        <v>49</v>
      </c>
      <c r="AB165" s="4">
        <v>4</v>
      </c>
      <c r="AC165" s="4">
        <v>0</v>
      </c>
      <c r="AD165" s="4">
        <v>0</v>
      </c>
      <c r="AE165" s="4">
        <v>4</v>
      </c>
      <c r="AF165" s="4">
        <v>558</v>
      </c>
      <c r="AG165" s="4">
        <v>2156</v>
      </c>
      <c r="AH165" s="2">
        <f t="shared" si="2"/>
        <v>2714</v>
      </c>
      <c r="AI165" s="12">
        <f>assg!AI130*Sheet2!G25/100+assg!AI130</f>
        <v>89.499536863335976</v>
      </c>
      <c r="AJ165" s="2">
        <v>976423.15492797049</v>
      </c>
      <c r="AK165" s="2">
        <f>assg!AK130+[1]Sheet2!BE32</f>
        <v>954.88888888888869</v>
      </c>
      <c r="AL165" s="2">
        <v>21081</v>
      </c>
      <c r="AM165" s="14">
        <f>Table1[[#This Row],[TOTAL CRIME BOTH]]/Table1[[#This Row],[Population]]*100000</f>
        <v>277.95326097118294</v>
      </c>
    </row>
    <row r="166" spans="1:39" hidden="1" x14ac:dyDescent="0.25">
      <c r="A166" s="1" t="s">
        <v>26</v>
      </c>
      <c r="B166" s="2" t="s">
        <v>1</v>
      </c>
      <c r="C166" s="2">
        <v>2005</v>
      </c>
      <c r="D166" s="2">
        <v>87</v>
      </c>
      <c r="E166" s="2">
        <v>26</v>
      </c>
      <c r="F166" s="2">
        <v>8</v>
      </c>
      <c r="G166" s="2">
        <v>17</v>
      </c>
      <c r="H166" s="2">
        <v>0</v>
      </c>
      <c r="I166" s="2">
        <v>17</v>
      </c>
      <c r="J166" s="2">
        <v>26</v>
      </c>
      <c r="K166" s="2">
        <v>9</v>
      </c>
      <c r="L166" s="2">
        <v>17</v>
      </c>
      <c r="M166" s="2">
        <v>12</v>
      </c>
      <c r="N166" s="2">
        <v>0</v>
      </c>
      <c r="O166" s="2">
        <v>80</v>
      </c>
      <c r="P166" s="2">
        <v>93</v>
      </c>
      <c r="Q166" s="2">
        <v>294</v>
      </c>
      <c r="R166" s="2">
        <v>97</v>
      </c>
      <c r="S166" s="2">
        <v>197</v>
      </c>
      <c r="T166" s="2">
        <v>8</v>
      </c>
      <c r="U166" s="2">
        <v>17</v>
      </c>
      <c r="V166" s="2">
        <v>41</v>
      </c>
      <c r="W166" s="2">
        <v>5</v>
      </c>
      <c r="X166" s="2">
        <v>4</v>
      </c>
      <c r="Y166" s="2">
        <v>35</v>
      </c>
      <c r="Z166" s="2">
        <v>0</v>
      </c>
      <c r="AA166" s="2">
        <v>7</v>
      </c>
      <c r="AB166" s="2">
        <v>0</v>
      </c>
      <c r="AC166" s="2">
        <v>0</v>
      </c>
      <c r="AD166" s="2">
        <v>0</v>
      </c>
      <c r="AE166" s="2">
        <v>37</v>
      </c>
      <c r="AF166" s="2">
        <v>252</v>
      </c>
      <c r="AG166" s="2">
        <v>1049</v>
      </c>
      <c r="AH166" s="2">
        <f t="shared" si="2"/>
        <v>1301</v>
      </c>
      <c r="AI166" s="13">
        <f>assg!AI131*Sheet2!G26/100+assg!AI131</f>
        <v>70.512225074953108</v>
      </c>
      <c r="AJ166" s="4">
        <v>1984585.497492075</v>
      </c>
      <c r="AK166" s="4">
        <f>assg!AK131+[1]Sheet2!BE33</f>
        <v>918.77777777777783</v>
      </c>
      <c r="AL166" s="4">
        <v>16579</v>
      </c>
      <c r="AM166" s="14">
        <f>Table1[[#This Row],[TOTAL CRIME BOTH]]/Table1[[#This Row],[Population]]*100000</f>
        <v>65.555250788846166</v>
      </c>
    </row>
    <row r="167" spans="1:39" hidden="1" x14ac:dyDescent="0.25">
      <c r="A167" s="3" t="s">
        <v>27</v>
      </c>
      <c r="B167" s="4" t="s">
        <v>1</v>
      </c>
      <c r="C167" s="4">
        <v>2005</v>
      </c>
      <c r="D167" s="4">
        <v>1079</v>
      </c>
      <c r="E167" s="4">
        <v>1279</v>
      </c>
      <c r="F167" s="4">
        <v>48</v>
      </c>
      <c r="G167" s="4">
        <v>799</v>
      </c>
      <c r="H167" s="4">
        <v>0</v>
      </c>
      <c r="I167" s="4">
        <v>799</v>
      </c>
      <c r="J167" s="4">
        <v>641</v>
      </c>
      <c r="K167" s="4">
        <v>547</v>
      </c>
      <c r="L167" s="4">
        <v>94</v>
      </c>
      <c r="M167" s="4">
        <v>184</v>
      </c>
      <c r="N167" s="4">
        <v>50</v>
      </c>
      <c r="O167" s="4">
        <v>998</v>
      </c>
      <c r="P167" s="4">
        <v>3029</v>
      </c>
      <c r="Q167" s="4">
        <v>6743</v>
      </c>
      <c r="R167" s="4">
        <v>1626</v>
      </c>
      <c r="S167" s="4">
        <v>5117</v>
      </c>
      <c r="T167" s="4">
        <v>1515</v>
      </c>
      <c r="U167" s="4">
        <v>301</v>
      </c>
      <c r="V167" s="4">
        <v>1040</v>
      </c>
      <c r="W167" s="4">
        <v>31</v>
      </c>
      <c r="X167" s="4">
        <v>386</v>
      </c>
      <c r="Y167" s="4">
        <v>5919</v>
      </c>
      <c r="Z167" s="4">
        <v>334</v>
      </c>
      <c r="AA167" s="4">
        <v>2238</v>
      </c>
      <c r="AB167" s="4">
        <v>184</v>
      </c>
      <c r="AC167" s="4">
        <v>1671</v>
      </c>
      <c r="AD167" s="4">
        <v>0</v>
      </c>
      <c r="AE167" s="4">
        <v>3034</v>
      </c>
      <c r="AF167" s="4">
        <v>20182</v>
      </c>
      <c r="AG167" s="4">
        <v>51685</v>
      </c>
      <c r="AH167" s="2">
        <f t="shared" si="2"/>
        <v>71867</v>
      </c>
      <c r="AI167" s="12">
        <f>assg!AI132*Sheet2!G27/100+assg!AI132</f>
        <v>65.999043327873252</v>
      </c>
      <c r="AJ167" s="2">
        <v>38859624.78172344</v>
      </c>
      <c r="AK167" s="2">
        <f>assg!AK132+[1]Sheet2!BE34</f>
        <v>975.11111111111131</v>
      </c>
      <c r="AL167" s="2">
        <v>155707</v>
      </c>
      <c r="AM167" s="14">
        <f>Table1[[#This Row],[TOTAL CRIME BOTH]]/Table1[[#This Row],[Population]]*100000</f>
        <v>184.94002555011977</v>
      </c>
    </row>
    <row r="168" spans="1:39" hidden="1" x14ac:dyDescent="0.25">
      <c r="A168" s="1" t="s">
        <v>28</v>
      </c>
      <c r="B168" s="2" t="s">
        <v>1</v>
      </c>
      <c r="C168" s="2">
        <v>2005</v>
      </c>
      <c r="D168" s="2">
        <v>19</v>
      </c>
      <c r="E168" s="2">
        <v>24</v>
      </c>
      <c r="F168" s="2">
        <v>8</v>
      </c>
      <c r="G168" s="2">
        <v>6</v>
      </c>
      <c r="H168" s="2">
        <v>0</v>
      </c>
      <c r="I168" s="2">
        <v>6</v>
      </c>
      <c r="J168" s="2">
        <v>6</v>
      </c>
      <c r="K168" s="2">
        <v>3</v>
      </c>
      <c r="L168" s="2">
        <v>3</v>
      </c>
      <c r="M168" s="2">
        <v>1</v>
      </c>
      <c r="N168" s="2">
        <v>0</v>
      </c>
      <c r="O168" s="2">
        <v>5</v>
      </c>
      <c r="P168" s="2">
        <v>67</v>
      </c>
      <c r="Q168" s="2">
        <v>466</v>
      </c>
      <c r="R168" s="2">
        <v>235</v>
      </c>
      <c r="S168" s="2">
        <v>231</v>
      </c>
      <c r="T168" s="2">
        <v>159</v>
      </c>
      <c r="U168" s="2">
        <v>8</v>
      </c>
      <c r="V168" s="2">
        <v>41</v>
      </c>
      <c r="W168" s="2">
        <v>0</v>
      </c>
      <c r="X168" s="2">
        <v>9</v>
      </c>
      <c r="Y168" s="2">
        <v>857</v>
      </c>
      <c r="Z168" s="2">
        <v>4</v>
      </c>
      <c r="AA168" s="2">
        <v>60</v>
      </c>
      <c r="AB168" s="2">
        <v>26</v>
      </c>
      <c r="AC168" s="2">
        <v>6</v>
      </c>
      <c r="AD168" s="2">
        <v>0</v>
      </c>
      <c r="AE168" s="2">
        <v>224</v>
      </c>
      <c r="AF168" s="2">
        <v>2579</v>
      </c>
      <c r="AG168" s="2">
        <v>4575</v>
      </c>
      <c r="AH168" s="2">
        <f t="shared" si="2"/>
        <v>7154</v>
      </c>
      <c r="AI168" s="13">
        <f>assg!AI133*Sheet2!G28/100+assg!AI133</f>
        <v>82.920507199441417</v>
      </c>
      <c r="AJ168" s="4">
        <v>1088195.8992725352</v>
      </c>
      <c r="AK168" s="4">
        <f>assg!AK133+[1]Sheet2!BE35</f>
        <v>1017</v>
      </c>
      <c r="AL168" s="4">
        <v>479</v>
      </c>
      <c r="AM168" s="14">
        <f>Table1[[#This Row],[TOTAL CRIME BOTH]]/Table1[[#This Row],[Population]]*100000</f>
        <v>657.41839357991398</v>
      </c>
    </row>
    <row r="169" spans="1:39" hidden="1" x14ac:dyDescent="0.25">
      <c r="A169" s="1" t="s">
        <v>29</v>
      </c>
      <c r="B169" s="2" t="s">
        <v>1</v>
      </c>
      <c r="C169" s="2">
        <v>2005</v>
      </c>
      <c r="D169" s="2">
        <v>713</v>
      </c>
      <c r="E169" s="2">
        <v>723</v>
      </c>
      <c r="F169" s="2">
        <v>216</v>
      </c>
      <c r="G169" s="2">
        <v>398</v>
      </c>
      <c r="H169" s="2">
        <v>0</v>
      </c>
      <c r="I169" s="2">
        <v>398</v>
      </c>
      <c r="J169" s="2">
        <v>478</v>
      </c>
      <c r="K169" s="2">
        <v>329</v>
      </c>
      <c r="L169" s="2">
        <v>149</v>
      </c>
      <c r="M169" s="2">
        <v>27</v>
      </c>
      <c r="N169" s="2">
        <v>103</v>
      </c>
      <c r="O169" s="2">
        <v>85</v>
      </c>
      <c r="P169" s="2">
        <v>1933</v>
      </c>
      <c r="Q169" s="2">
        <v>2924</v>
      </c>
      <c r="R169" s="2">
        <v>1151</v>
      </c>
      <c r="S169" s="2">
        <v>1773</v>
      </c>
      <c r="T169" s="2">
        <v>1</v>
      </c>
      <c r="U169" s="2">
        <v>306</v>
      </c>
      <c r="V169" s="2">
        <v>2934</v>
      </c>
      <c r="W169" s="2">
        <v>73</v>
      </c>
      <c r="X169" s="2">
        <v>55</v>
      </c>
      <c r="Y169" s="2">
        <v>4267</v>
      </c>
      <c r="Z169" s="2">
        <v>99</v>
      </c>
      <c r="AA169" s="2">
        <v>308</v>
      </c>
      <c r="AB169" s="2">
        <v>43</v>
      </c>
      <c r="AC169" s="2">
        <v>729</v>
      </c>
      <c r="AD169" s="2">
        <v>0</v>
      </c>
      <c r="AE169" s="2">
        <v>2283</v>
      </c>
      <c r="AF169" s="2">
        <v>8438</v>
      </c>
      <c r="AG169" s="2">
        <v>27136</v>
      </c>
      <c r="AH169" s="2">
        <f t="shared" si="2"/>
        <v>35574</v>
      </c>
      <c r="AI169" s="12">
        <f>assg!AI134*Sheet2!G29/100+assg!AI134</f>
        <v>71.612639531901777</v>
      </c>
      <c r="AJ169" s="2">
        <v>25700663.959257938</v>
      </c>
      <c r="AK169" s="2">
        <f>assg!AK134+[1]Sheet2!BE36</f>
        <v>883.33333333333348</v>
      </c>
      <c r="AL169" s="2">
        <v>50362</v>
      </c>
      <c r="AM169" s="14">
        <f>Table1[[#This Row],[TOTAL CRIME BOTH]]/Table1[[#This Row],[Population]]*100000</f>
        <v>138.416657469993</v>
      </c>
    </row>
    <row r="170" spans="1:39" hidden="1" x14ac:dyDescent="0.25">
      <c r="A170" s="3" t="s">
        <v>30</v>
      </c>
      <c r="B170" s="4" t="s">
        <v>1</v>
      </c>
      <c r="C170" s="4">
        <v>2005</v>
      </c>
      <c r="D170" s="4">
        <v>1221</v>
      </c>
      <c r="E170" s="4">
        <v>1920</v>
      </c>
      <c r="F170" s="4">
        <v>59</v>
      </c>
      <c r="G170" s="4">
        <v>993</v>
      </c>
      <c r="H170" s="4">
        <v>0</v>
      </c>
      <c r="I170" s="4">
        <v>993</v>
      </c>
      <c r="J170" s="4">
        <v>1993</v>
      </c>
      <c r="K170" s="4">
        <v>1549</v>
      </c>
      <c r="L170" s="4">
        <v>444</v>
      </c>
      <c r="M170" s="4">
        <v>41</v>
      </c>
      <c r="N170" s="4">
        <v>79</v>
      </c>
      <c r="O170" s="4">
        <v>590</v>
      </c>
      <c r="P170" s="4">
        <v>5227</v>
      </c>
      <c r="Q170" s="4">
        <v>17898</v>
      </c>
      <c r="R170" s="4">
        <v>6723</v>
      </c>
      <c r="S170" s="4">
        <v>11175</v>
      </c>
      <c r="T170" s="4">
        <v>2290</v>
      </c>
      <c r="U170" s="4">
        <v>613</v>
      </c>
      <c r="V170" s="4">
        <v>8341</v>
      </c>
      <c r="W170" s="4">
        <v>88</v>
      </c>
      <c r="X170" s="4">
        <v>648</v>
      </c>
      <c r="Y170" s="4">
        <v>22606</v>
      </c>
      <c r="Z170" s="4">
        <v>361</v>
      </c>
      <c r="AA170" s="4">
        <v>2503</v>
      </c>
      <c r="AB170" s="4">
        <v>28</v>
      </c>
      <c r="AC170" s="4">
        <v>5997</v>
      </c>
      <c r="AD170" s="4">
        <v>0</v>
      </c>
      <c r="AE170" s="4">
        <v>5872</v>
      </c>
      <c r="AF170" s="4">
        <v>61549</v>
      </c>
      <c r="AG170" s="4">
        <v>140917</v>
      </c>
      <c r="AH170" s="2">
        <f t="shared" si="2"/>
        <v>202466</v>
      </c>
      <c r="AI170" s="12">
        <f>assg!AI135*Sheet2!G30/100+assg!AI135</f>
        <v>62.279611431476674</v>
      </c>
      <c r="AJ170" s="2">
        <v>61460387.78320507</v>
      </c>
      <c r="AK170" s="2">
        <f>assg!AK135+[1]Sheet2!BE37</f>
        <v>924.66666666666652</v>
      </c>
      <c r="AL170" s="2">
        <v>342239</v>
      </c>
      <c r="AM170" s="14">
        <f>Table1[[#This Row],[TOTAL CRIME BOTH]]/Table1[[#This Row],[Population]]*100000</f>
        <v>329.42519125355523</v>
      </c>
    </row>
    <row r="171" spans="1:39" hidden="1" x14ac:dyDescent="0.25">
      <c r="A171" s="1" t="s">
        <v>31</v>
      </c>
      <c r="B171" s="2" t="s">
        <v>1</v>
      </c>
      <c r="C171" s="2">
        <v>2005</v>
      </c>
      <c r="D171" s="2">
        <v>8</v>
      </c>
      <c r="E171" s="2">
        <v>16</v>
      </c>
      <c r="F171" s="2">
        <v>2</v>
      </c>
      <c r="G171" s="2">
        <v>18</v>
      </c>
      <c r="H171" s="2">
        <v>0</v>
      </c>
      <c r="I171" s="2">
        <v>18</v>
      </c>
      <c r="J171" s="2">
        <v>3</v>
      </c>
      <c r="K171" s="2">
        <v>2</v>
      </c>
      <c r="L171" s="2">
        <v>1</v>
      </c>
      <c r="M171" s="2">
        <v>2</v>
      </c>
      <c r="N171" s="2">
        <v>0</v>
      </c>
      <c r="O171" s="2">
        <v>4</v>
      </c>
      <c r="P171" s="2">
        <v>85</v>
      </c>
      <c r="Q171" s="2">
        <v>81</v>
      </c>
      <c r="R171" s="2">
        <v>5</v>
      </c>
      <c r="S171" s="2">
        <v>76</v>
      </c>
      <c r="T171" s="2">
        <v>19</v>
      </c>
      <c r="U171" s="2">
        <v>4</v>
      </c>
      <c r="V171" s="2">
        <v>44</v>
      </c>
      <c r="W171" s="2">
        <v>2</v>
      </c>
      <c r="X171" s="2">
        <v>3</v>
      </c>
      <c r="Y171" s="2">
        <v>99</v>
      </c>
      <c r="Z171" s="2">
        <v>0</v>
      </c>
      <c r="AA171" s="2">
        <v>38</v>
      </c>
      <c r="AB171" s="2">
        <v>0</v>
      </c>
      <c r="AC171" s="2">
        <v>4</v>
      </c>
      <c r="AD171" s="2">
        <v>0</v>
      </c>
      <c r="AE171" s="2">
        <v>53</v>
      </c>
      <c r="AF171" s="2">
        <v>67</v>
      </c>
      <c r="AG171" s="2">
        <v>552</v>
      </c>
      <c r="AH171" s="2">
        <f t="shared" si="2"/>
        <v>619</v>
      </c>
      <c r="AI171" s="13">
        <f>assg!AI136*Sheet2!G31/100+assg!AI136</f>
        <v>73.010248082404274</v>
      </c>
      <c r="AJ171" s="4">
        <v>569076.5828014391</v>
      </c>
      <c r="AK171" s="4">
        <f>assg!AK136+[1]Sheet2!BE38</f>
        <v>881.66666666666652</v>
      </c>
      <c r="AL171" s="4">
        <v>7096</v>
      </c>
      <c r="AM171" s="14">
        <f>Table1[[#This Row],[TOTAL CRIME BOTH]]/Table1[[#This Row],[Population]]*100000</f>
        <v>108.77270629425637</v>
      </c>
    </row>
    <row r="172" spans="1:39" hidden="1" x14ac:dyDescent="0.25">
      <c r="A172" s="3" t="s">
        <v>32</v>
      </c>
      <c r="B172" s="4" t="s">
        <v>1</v>
      </c>
      <c r="C172" s="4">
        <v>2005</v>
      </c>
      <c r="D172" s="4">
        <v>1440</v>
      </c>
      <c r="E172" s="4">
        <v>1759</v>
      </c>
      <c r="F172" s="4">
        <v>28</v>
      </c>
      <c r="G172" s="4">
        <v>571</v>
      </c>
      <c r="H172" s="4">
        <v>1</v>
      </c>
      <c r="I172" s="4">
        <v>570</v>
      </c>
      <c r="J172" s="4">
        <v>1029</v>
      </c>
      <c r="K172" s="4">
        <v>783</v>
      </c>
      <c r="L172" s="4">
        <v>246</v>
      </c>
      <c r="M172" s="4">
        <v>73</v>
      </c>
      <c r="N172" s="4">
        <v>0</v>
      </c>
      <c r="O172" s="4">
        <v>437</v>
      </c>
      <c r="P172" s="4">
        <v>3738</v>
      </c>
      <c r="Q172" s="4">
        <v>15851</v>
      </c>
      <c r="R172" s="4">
        <v>3583</v>
      </c>
      <c r="S172" s="4">
        <v>12268</v>
      </c>
      <c r="T172" s="4">
        <v>2551</v>
      </c>
      <c r="U172" s="4">
        <v>239</v>
      </c>
      <c r="V172" s="4">
        <v>2694</v>
      </c>
      <c r="W172" s="4">
        <v>40</v>
      </c>
      <c r="X172" s="4">
        <v>495</v>
      </c>
      <c r="Y172" s="4">
        <v>31725</v>
      </c>
      <c r="Z172" s="4">
        <v>215</v>
      </c>
      <c r="AA172" s="4">
        <v>1764</v>
      </c>
      <c r="AB172" s="4">
        <v>665</v>
      </c>
      <c r="AC172" s="4">
        <v>1650</v>
      </c>
      <c r="AD172" s="4">
        <v>0</v>
      </c>
      <c r="AE172" s="4">
        <v>8902</v>
      </c>
      <c r="AF172" s="4">
        <v>86494</v>
      </c>
      <c r="AG172" s="4">
        <v>162360</v>
      </c>
      <c r="AH172" s="2">
        <f t="shared" si="2"/>
        <v>248854</v>
      </c>
      <c r="AI172" s="12">
        <f>assg!AI137*Sheet2!G32/100+assg!AI137</f>
        <v>75.434889672852009</v>
      </c>
      <c r="AJ172" s="2">
        <v>66223669.787558146</v>
      </c>
      <c r="AK172" s="2">
        <f>assg!AK137+[1]Sheet2!BE39</f>
        <v>990.44444444444434</v>
      </c>
      <c r="AL172" s="2">
        <v>130058</v>
      </c>
      <c r="AM172" s="14">
        <f>Table1[[#This Row],[TOTAL CRIME BOTH]]/Table1[[#This Row],[Population]]*100000</f>
        <v>375.77802740064061</v>
      </c>
    </row>
    <row r="173" spans="1:39" hidden="1" x14ac:dyDescent="0.25">
      <c r="A173" s="1" t="s">
        <v>33</v>
      </c>
      <c r="B173" s="2" t="s">
        <v>1</v>
      </c>
      <c r="C173" s="2">
        <v>2005</v>
      </c>
      <c r="D173" s="2">
        <v>121</v>
      </c>
      <c r="E173" s="2">
        <v>56</v>
      </c>
      <c r="F173" s="2">
        <v>1</v>
      </c>
      <c r="G173" s="2">
        <v>162</v>
      </c>
      <c r="H173" s="2">
        <v>0</v>
      </c>
      <c r="I173" s="2">
        <v>162</v>
      </c>
      <c r="J173" s="2">
        <v>85</v>
      </c>
      <c r="K173" s="2">
        <v>43</v>
      </c>
      <c r="L173" s="2">
        <v>42</v>
      </c>
      <c r="M173" s="2">
        <v>22</v>
      </c>
      <c r="N173" s="2">
        <v>0</v>
      </c>
      <c r="O173" s="2">
        <v>61</v>
      </c>
      <c r="P173" s="2">
        <v>170</v>
      </c>
      <c r="Q173" s="2">
        <v>325</v>
      </c>
      <c r="R173" s="2">
        <v>62</v>
      </c>
      <c r="S173" s="2">
        <v>263</v>
      </c>
      <c r="T173" s="2">
        <v>148</v>
      </c>
      <c r="U173" s="2">
        <v>32</v>
      </c>
      <c r="V173" s="2">
        <v>59</v>
      </c>
      <c r="W173" s="2">
        <v>16</v>
      </c>
      <c r="X173" s="2">
        <v>35</v>
      </c>
      <c r="Y173" s="2">
        <v>429</v>
      </c>
      <c r="Z173" s="2">
        <v>34</v>
      </c>
      <c r="AA173" s="2">
        <v>161</v>
      </c>
      <c r="AB173" s="2">
        <v>1</v>
      </c>
      <c r="AC173" s="2">
        <v>439</v>
      </c>
      <c r="AD173" s="2">
        <v>0</v>
      </c>
      <c r="AE173" s="2">
        <v>188</v>
      </c>
      <c r="AF173" s="2">
        <v>811</v>
      </c>
      <c r="AG173" s="2">
        <v>3356</v>
      </c>
      <c r="AH173" s="2">
        <f t="shared" si="2"/>
        <v>4167</v>
      </c>
      <c r="AI173" s="13">
        <f>assg!AI138*Sheet2!G33/100+assg!AI138</f>
        <v>77.737320300241166</v>
      </c>
      <c r="AJ173" s="4">
        <v>3388693.6744380048</v>
      </c>
      <c r="AK173" s="4">
        <f>assg!AK138+[1]Sheet2!BE40</f>
        <v>954.44444444444434</v>
      </c>
      <c r="AL173" s="4">
        <v>10486</v>
      </c>
      <c r="AM173" s="14">
        <f>Table1[[#This Row],[TOTAL CRIME BOTH]]/Table1[[#This Row],[Population]]*100000</f>
        <v>122.96773920384152</v>
      </c>
    </row>
    <row r="174" spans="1:39" hidden="1" x14ac:dyDescent="0.25">
      <c r="A174" s="3" t="s">
        <v>34</v>
      </c>
      <c r="B174" s="4" t="s">
        <v>1</v>
      </c>
      <c r="C174" s="4">
        <v>2005</v>
      </c>
      <c r="D174" s="4">
        <v>5711</v>
      </c>
      <c r="E174" s="4">
        <v>5637</v>
      </c>
      <c r="F174" s="4">
        <v>1520</v>
      </c>
      <c r="G174" s="4">
        <v>1217</v>
      </c>
      <c r="H174" s="4">
        <v>0</v>
      </c>
      <c r="I174" s="4">
        <v>1217</v>
      </c>
      <c r="J174" s="4">
        <v>2955</v>
      </c>
      <c r="K174" s="4">
        <v>2256</v>
      </c>
      <c r="L174" s="4">
        <v>699</v>
      </c>
      <c r="M174" s="4">
        <v>286</v>
      </c>
      <c r="N174" s="4">
        <v>89</v>
      </c>
      <c r="O174" s="4">
        <v>2049</v>
      </c>
      <c r="P174" s="4">
        <v>4556</v>
      </c>
      <c r="Q174" s="4">
        <v>20695</v>
      </c>
      <c r="R174" s="4">
        <v>8647</v>
      </c>
      <c r="S174" s="4">
        <v>12048</v>
      </c>
      <c r="T174" s="4">
        <v>3926</v>
      </c>
      <c r="U174" s="4">
        <v>2524</v>
      </c>
      <c r="V174" s="4">
        <v>4556</v>
      </c>
      <c r="W174" s="4">
        <v>261</v>
      </c>
      <c r="X174" s="4">
        <v>398</v>
      </c>
      <c r="Y174" s="4">
        <v>10379</v>
      </c>
      <c r="Z174" s="4">
        <v>1564</v>
      </c>
      <c r="AA174" s="4">
        <v>1835</v>
      </c>
      <c r="AB174" s="4">
        <v>2881</v>
      </c>
      <c r="AC174" s="4">
        <v>4505</v>
      </c>
      <c r="AD174" s="4">
        <v>0</v>
      </c>
      <c r="AE174" s="4">
        <v>7406</v>
      </c>
      <c r="AF174" s="4">
        <v>37158</v>
      </c>
      <c r="AG174" s="4">
        <v>122108</v>
      </c>
      <c r="AH174" s="2">
        <f t="shared" si="2"/>
        <v>159266</v>
      </c>
      <c r="AI174" s="12">
        <f>assg!AI139*Sheet2!G34/100+assg!AI139</f>
        <v>59.764727495202756</v>
      </c>
      <c r="AJ174" s="2">
        <v>179974071.29238632</v>
      </c>
      <c r="AK174" s="2">
        <f>assg!AK139+[1]Sheet2!BE41</f>
        <v>904.22222222222217</v>
      </c>
      <c r="AL174" s="2">
        <v>240928</v>
      </c>
      <c r="AM174" s="14">
        <f>Table1[[#This Row],[TOTAL CRIME BOTH]]/Table1[[#This Row],[Population]]*100000</f>
        <v>88.493858507682518</v>
      </c>
    </row>
    <row r="175" spans="1:39" hidden="1" x14ac:dyDescent="0.25">
      <c r="A175" s="1" t="s">
        <v>35</v>
      </c>
      <c r="B175" s="2" t="s">
        <v>1</v>
      </c>
      <c r="C175" s="2">
        <v>2005</v>
      </c>
      <c r="D175" s="2">
        <v>279</v>
      </c>
      <c r="E175" s="2">
        <v>202</v>
      </c>
      <c r="F175" s="2">
        <v>30</v>
      </c>
      <c r="G175" s="2">
        <v>133</v>
      </c>
      <c r="H175" s="2">
        <v>0</v>
      </c>
      <c r="I175" s="2">
        <v>133</v>
      </c>
      <c r="J175" s="2">
        <v>203</v>
      </c>
      <c r="K175" s="2">
        <v>125</v>
      </c>
      <c r="L175" s="2">
        <v>78</v>
      </c>
      <c r="M175" s="2">
        <v>48</v>
      </c>
      <c r="N175" s="2">
        <v>0</v>
      </c>
      <c r="O175" s="2">
        <v>159</v>
      </c>
      <c r="P175" s="2">
        <v>521</v>
      </c>
      <c r="Q175" s="2">
        <v>1630</v>
      </c>
      <c r="R175" s="2">
        <v>533</v>
      </c>
      <c r="S175" s="2">
        <v>1097</v>
      </c>
      <c r="T175" s="2">
        <v>433</v>
      </c>
      <c r="U175" s="2">
        <v>144</v>
      </c>
      <c r="V175" s="2">
        <v>396</v>
      </c>
      <c r="W175" s="2">
        <v>22</v>
      </c>
      <c r="X175" s="2">
        <v>24</v>
      </c>
      <c r="Y175" s="2">
        <v>745</v>
      </c>
      <c r="Z175" s="2">
        <v>63</v>
      </c>
      <c r="AA175" s="2">
        <v>100</v>
      </c>
      <c r="AB175" s="2">
        <v>89</v>
      </c>
      <c r="AC175" s="2">
        <v>272</v>
      </c>
      <c r="AD175" s="2">
        <v>0</v>
      </c>
      <c r="AE175" s="2">
        <v>462</v>
      </c>
      <c r="AF175" s="2">
        <v>2078</v>
      </c>
      <c r="AG175" s="2">
        <v>8033</v>
      </c>
      <c r="AH175" s="2">
        <f t="shared" si="2"/>
        <v>10111</v>
      </c>
      <c r="AI175" s="13">
        <f>assg!AI140*Sheet2!G35/100+assg!AI140</f>
        <v>74.428575488285375</v>
      </c>
      <c r="AJ175" s="4">
        <v>9140752.6920323242</v>
      </c>
      <c r="AK175" s="4">
        <f>assg!AK140+[1]Sheet2!BE42</f>
        <v>963.55555555555566</v>
      </c>
      <c r="AL175" s="4">
        <v>53483</v>
      </c>
      <c r="AM175" s="14">
        <f>Table1[[#This Row],[TOTAL CRIME BOTH]]/Table1[[#This Row],[Population]]*100000</f>
        <v>110.61452312142093</v>
      </c>
    </row>
    <row r="176" spans="1:39" hidden="1" x14ac:dyDescent="0.25">
      <c r="A176" s="3" t="s">
        <v>36</v>
      </c>
      <c r="B176" s="4" t="s">
        <v>1</v>
      </c>
      <c r="C176" s="4">
        <v>2005</v>
      </c>
      <c r="D176" s="4">
        <v>1453</v>
      </c>
      <c r="E176" s="4">
        <v>434</v>
      </c>
      <c r="F176" s="4">
        <v>408</v>
      </c>
      <c r="G176" s="4">
        <v>1686</v>
      </c>
      <c r="H176" s="4">
        <v>0</v>
      </c>
      <c r="I176" s="4">
        <v>1686</v>
      </c>
      <c r="J176" s="4">
        <v>1207</v>
      </c>
      <c r="K176" s="4">
        <v>1039</v>
      </c>
      <c r="L176" s="4">
        <v>168</v>
      </c>
      <c r="M176" s="4">
        <v>211</v>
      </c>
      <c r="N176" s="4">
        <v>1221</v>
      </c>
      <c r="O176" s="4">
        <v>426</v>
      </c>
      <c r="P176" s="4">
        <v>739</v>
      </c>
      <c r="Q176" s="4">
        <v>12124</v>
      </c>
      <c r="R176" s="4">
        <v>2435</v>
      </c>
      <c r="S176" s="4">
        <v>9689</v>
      </c>
      <c r="T176" s="4">
        <v>2635</v>
      </c>
      <c r="U176" s="4">
        <v>528</v>
      </c>
      <c r="V176" s="4">
        <v>1760</v>
      </c>
      <c r="W176" s="4">
        <v>107</v>
      </c>
      <c r="X176" s="4">
        <v>92</v>
      </c>
      <c r="Y176" s="4">
        <v>4125</v>
      </c>
      <c r="Z176" s="4">
        <v>446</v>
      </c>
      <c r="AA176" s="4">
        <v>1572</v>
      </c>
      <c r="AB176" s="4">
        <v>54</v>
      </c>
      <c r="AC176" s="4">
        <v>6936</v>
      </c>
      <c r="AD176" s="4">
        <v>61</v>
      </c>
      <c r="AE176" s="4">
        <v>2737</v>
      </c>
      <c r="AF176" s="4">
        <v>25444</v>
      </c>
      <c r="AG176" s="4">
        <v>66406</v>
      </c>
      <c r="AH176" s="2">
        <f t="shared" si="2"/>
        <v>91850</v>
      </c>
      <c r="AI176" s="12">
        <f>assg!AI141*Sheet2!G36/100+assg!AI141</f>
        <v>71.189915900955981</v>
      </c>
      <c r="AJ176" s="2">
        <v>84735397.381517485</v>
      </c>
      <c r="AK176" s="2">
        <f>assg!AK141+[1]Sheet2!BE43</f>
        <v>941.11111111111131</v>
      </c>
      <c r="AL176" s="2">
        <v>88752</v>
      </c>
      <c r="AM176" s="14">
        <f>Table1[[#This Row],[TOTAL CRIME BOTH]]/Table1[[#This Row],[Population]]*100000</f>
        <v>108.39625804367132</v>
      </c>
    </row>
    <row r="177" spans="1:39" hidden="1" x14ac:dyDescent="0.25">
      <c r="A177" s="3" t="s">
        <v>0</v>
      </c>
      <c r="B177" s="4" t="s">
        <v>1</v>
      </c>
      <c r="C177" s="4">
        <v>2006</v>
      </c>
      <c r="D177" s="4">
        <v>4</v>
      </c>
      <c r="E177" s="4">
        <v>4</v>
      </c>
      <c r="F177" s="4">
        <v>1</v>
      </c>
      <c r="G177" s="4">
        <v>6</v>
      </c>
      <c r="H177" s="4">
        <v>0</v>
      </c>
      <c r="I177" s="4">
        <v>6</v>
      </c>
      <c r="J177" s="4">
        <v>5</v>
      </c>
      <c r="K177" s="4">
        <v>5</v>
      </c>
      <c r="L177" s="4">
        <v>0</v>
      </c>
      <c r="M177" s="4">
        <v>0</v>
      </c>
      <c r="N177" s="4">
        <v>0</v>
      </c>
      <c r="O177" s="4">
        <v>5</v>
      </c>
      <c r="P177" s="4">
        <v>82</v>
      </c>
      <c r="Q177" s="4">
        <v>101</v>
      </c>
      <c r="R177" s="4">
        <v>6</v>
      </c>
      <c r="S177" s="4">
        <v>95</v>
      </c>
      <c r="T177" s="4">
        <v>10</v>
      </c>
      <c r="U177" s="4">
        <v>3</v>
      </c>
      <c r="V177" s="4">
        <v>15</v>
      </c>
      <c r="W177" s="4">
        <v>4</v>
      </c>
      <c r="X177" s="4">
        <v>9</v>
      </c>
      <c r="Y177" s="4">
        <v>78</v>
      </c>
      <c r="Z177" s="4">
        <v>0</v>
      </c>
      <c r="AA177" s="4">
        <v>14</v>
      </c>
      <c r="AB177" s="4">
        <v>4</v>
      </c>
      <c r="AC177" s="4">
        <v>7</v>
      </c>
      <c r="AD177" s="4">
        <v>0</v>
      </c>
      <c r="AE177" s="4">
        <v>2</v>
      </c>
      <c r="AF177" s="4">
        <v>322</v>
      </c>
      <c r="AG177" s="4">
        <v>676</v>
      </c>
      <c r="AH177" s="2">
        <f t="shared" si="2"/>
        <v>998</v>
      </c>
      <c r="AI177" s="13">
        <f>assg!AI142*Sheet2!G2/100+assg!AI142</f>
        <v>83.416399261058714</v>
      </c>
      <c r="AJ177" s="4">
        <v>368590.09954708244</v>
      </c>
      <c r="AK177" s="4">
        <f>assg!AK142+[1]Sheet2!BE9</f>
        <v>862.66666666666686</v>
      </c>
      <c r="AL177" s="4">
        <v>8249</v>
      </c>
      <c r="AM177" s="14">
        <f>Table1[[#This Row],[TOTAL CRIME BOTH]]/Table1[[#This Row],[Population]]*100000</f>
        <v>270.7614776485658</v>
      </c>
    </row>
    <row r="178" spans="1:39" hidden="1" x14ac:dyDescent="0.25">
      <c r="A178" s="3" t="s">
        <v>2</v>
      </c>
      <c r="B178" s="4" t="s">
        <v>1</v>
      </c>
      <c r="C178" s="4">
        <v>2006</v>
      </c>
      <c r="D178" s="4">
        <v>2766</v>
      </c>
      <c r="E178" s="4">
        <v>1860</v>
      </c>
      <c r="F178" s="4">
        <v>123</v>
      </c>
      <c r="G178" s="4">
        <v>1049</v>
      </c>
      <c r="H178" s="4">
        <v>1</v>
      </c>
      <c r="I178" s="4">
        <v>1048</v>
      </c>
      <c r="J178" s="4">
        <v>2030</v>
      </c>
      <c r="K178" s="4">
        <v>1329</v>
      </c>
      <c r="L178" s="4">
        <v>701</v>
      </c>
      <c r="M178" s="4">
        <v>178</v>
      </c>
      <c r="N178" s="4">
        <v>3</v>
      </c>
      <c r="O178" s="4">
        <v>679</v>
      </c>
      <c r="P178" s="4">
        <v>8304</v>
      </c>
      <c r="Q178" s="4">
        <v>23510</v>
      </c>
      <c r="R178" s="4">
        <v>5313</v>
      </c>
      <c r="S178" s="4">
        <v>18197</v>
      </c>
      <c r="T178" s="4">
        <v>2916</v>
      </c>
      <c r="U178" s="4">
        <v>1007</v>
      </c>
      <c r="V178" s="4">
        <v>8363</v>
      </c>
      <c r="W178" s="4">
        <v>324</v>
      </c>
      <c r="X178" s="4">
        <v>1012</v>
      </c>
      <c r="Y178" s="4">
        <v>47946</v>
      </c>
      <c r="Z178" s="4">
        <v>519</v>
      </c>
      <c r="AA178" s="4">
        <v>4534</v>
      </c>
      <c r="AB178" s="4">
        <v>2411</v>
      </c>
      <c r="AC178" s="4">
        <v>9164</v>
      </c>
      <c r="AD178" s="4">
        <v>0</v>
      </c>
      <c r="AE178" s="4">
        <v>11489</v>
      </c>
      <c r="AF178" s="4">
        <v>43722</v>
      </c>
      <c r="AG178" s="4">
        <v>173909</v>
      </c>
      <c r="AH178" s="2">
        <f t="shared" si="2"/>
        <v>217631</v>
      </c>
      <c r="AI178" s="13">
        <f>assg!AI143*Sheet2!G3/100+assg!AI143</f>
        <v>62.937271581473986</v>
      </c>
      <c r="AJ178" s="4">
        <v>80258878.480238125</v>
      </c>
      <c r="AK178" s="4">
        <f>assg!AK143+[1]Sheet2!BE10</f>
        <v>986.33333333333314</v>
      </c>
      <c r="AL178" s="4">
        <v>275045</v>
      </c>
      <c r="AM178" s="14">
        <f>Table1[[#This Row],[TOTAL CRIME BOTH]]/Table1[[#This Row],[Population]]*100000</f>
        <v>271.16127725805006</v>
      </c>
    </row>
    <row r="179" spans="1:39" hidden="1" x14ac:dyDescent="0.25">
      <c r="A179" s="1" t="s">
        <v>3</v>
      </c>
      <c r="B179" s="2" t="s">
        <v>1</v>
      </c>
      <c r="C179" s="2">
        <v>2006</v>
      </c>
      <c r="D179" s="2">
        <v>60</v>
      </c>
      <c r="E179" s="2">
        <v>33</v>
      </c>
      <c r="F179" s="2">
        <v>3</v>
      </c>
      <c r="G179" s="2">
        <v>37</v>
      </c>
      <c r="H179" s="2">
        <v>0</v>
      </c>
      <c r="I179" s="2">
        <v>37</v>
      </c>
      <c r="J179" s="2">
        <v>75</v>
      </c>
      <c r="K179" s="2">
        <v>51</v>
      </c>
      <c r="L179" s="2">
        <v>24</v>
      </c>
      <c r="M179" s="2">
        <v>28</v>
      </c>
      <c r="N179" s="2">
        <v>0</v>
      </c>
      <c r="O179" s="2">
        <v>74</v>
      </c>
      <c r="P179" s="2">
        <v>257</v>
      </c>
      <c r="Q179" s="2">
        <v>451</v>
      </c>
      <c r="R179" s="2">
        <v>74</v>
      </c>
      <c r="S179" s="2">
        <v>377</v>
      </c>
      <c r="T179" s="2">
        <v>6</v>
      </c>
      <c r="U179" s="2">
        <v>61</v>
      </c>
      <c r="V179" s="2">
        <v>38</v>
      </c>
      <c r="W179" s="2">
        <v>9</v>
      </c>
      <c r="X179" s="2">
        <v>20</v>
      </c>
      <c r="Y179" s="2">
        <v>415</v>
      </c>
      <c r="Z179" s="2">
        <v>1</v>
      </c>
      <c r="AA179" s="2">
        <v>63</v>
      </c>
      <c r="AB179" s="2">
        <v>2</v>
      </c>
      <c r="AC179" s="2">
        <v>14</v>
      </c>
      <c r="AD179" s="2">
        <v>0</v>
      </c>
      <c r="AE179" s="2">
        <v>82</v>
      </c>
      <c r="AF179" s="2">
        <v>565</v>
      </c>
      <c r="AG179" s="2">
        <v>2294</v>
      </c>
      <c r="AH179" s="2">
        <f t="shared" si="2"/>
        <v>2859</v>
      </c>
      <c r="AI179" s="13">
        <f>assg!AI144*Sheet2!G4/100+assg!AI144</f>
        <v>57.714801821105922</v>
      </c>
      <c r="AJ179" s="4">
        <v>1245482.3357670612</v>
      </c>
      <c r="AK179" s="4">
        <f>assg!AK144+[1]Sheet2!BE11</f>
        <v>921.55555555555543</v>
      </c>
      <c r="AL179" s="4">
        <v>83743</v>
      </c>
      <c r="AM179" s="14">
        <f>Table1[[#This Row],[TOTAL CRIME BOTH]]/Table1[[#This Row],[Population]]*100000</f>
        <v>229.54962249538562</v>
      </c>
    </row>
    <row r="180" spans="1:39" hidden="1" x14ac:dyDescent="0.25">
      <c r="A180" s="3" t="s">
        <v>4</v>
      </c>
      <c r="B180" s="4" t="s">
        <v>1</v>
      </c>
      <c r="C180" s="4">
        <v>2006</v>
      </c>
      <c r="D180" s="4">
        <v>1207</v>
      </c>
      <c r="E180" s="4">
        <v>414</v>
      </c>
      <c r="F180" s="4">
        <v>32</v>
      </c>
      <c r="G180" s="4">
        <v>1244</v>
      </c>
      <c r="H180" s="4">
        <v>0</v>
      </c>
      <c r="I180" s="4">
        <v>1244</v>
      </c>
      <c r="J180" s="4">
        <v>1825</v>
      </c>
      <c r="K180" s="4">
        <v>1544</v>
      </c>
      <c r="L180" s="4">
        <v>281</v>
      </c>
      <c r="M180" s="4">
        <v>319</v>
      </c>
      <c r="N180" s="4">
        <v>12</v>
      </c>
      <c r="O180" s="4">
        <v>544</v>
      </c>
      <c r="P180" s="4">
        <v>2911</v>
      </c>
      <c r="Q180" s="4">
        <v>7820</v>
      </c>
      <c r="R180" s="4">
        <v>1362</v>
      </c>
      <c r="S180" s="4">
        <v>6458</v>
      </c>
      <c r="T180" s="4">
        <v>2684</v>
      </c>
      <c r="U180" s="4">
        <v>461</v>
      </c>
      <c r="V180" s="4">
        <v>905</v>
      </c>
      <c r="W180" s="4">
        <v>98</v>
      </c>
      <c r="X180" s="4">
        <v>488</v>
      </c>
      <c r="Y180" s="4">
        <v>5290</v>
      </c>
      <c r="Z180" s="4">
        <v>105</v>
      </c>
      <c r="AA180" s="4">
        <v>1290</v>
      </c>
      <c r="AB180" s="4">
        <v>10</v>
      </c>
      <c r="AC180" s="4">
        <v>2548</v>
      </c>
      <c r="AD180" s="4">
        <v>0</v>
      </c>
      <c r="AE180" s="4">
        <v>3022</v>
      </c>
      <c r="AF180" s="4">
        <v>10444</v>
      </c>
      <c r="AG180" s="4">
        <v>43673</v>
      </c>
      <c r="AH180" s="2">
        <f t="shared" si="2"/>
        <v>54117</v>
      </c>
      <c r="AI180" s="12">
        <f>assg!AI145*Sheet2!G5/100+assg!AI145</f>
        <v>66.862812165384355</v>
      </c>
      <c r="AJ180" s="2">
        <v>29001649.935258526</v>
      </c>
      <c r="AK180" s="2">
        <f>assg!AK145+[1]Sheet2!BE12</f>
        <v>946.44444444444457</v>
      </c>
      <c r="AL180" s="2">
        <v>78438</v>
      </c>
      <c r="AM180" s="14">
        <f>Table1[[#This Row],[TOTAL CRIME BOTH]]/Table1[[#This Row],[Population]]*100000</f>
        <v>186.59972836306699</v>
      </c>
    </row>
    <row r="181" spans="1:39" hidden="1" x14ac:dyDescent="0.25">
      <c r="A181" s="1" t="s">
        <v>5</v>
      </c>
      <c r="B181" s="2" t="s">
        <v>1</v>
      </c>
      <c r="C181" s="2">
        <v>2006</v>
      </c>
      <c r="D181" s="2">
        <v>3249</v>
      </c>
      <c r="E181" s="2">
        <v>3303</v>
      </c>
      <c r="F181" s="2">
        <v>326</v>
      </c>
      <c r="G181" s="2">
        <v>1232</v>
      </c>
      <c r="H181" s="2">
        <v>0</v>
      </c>
      <c r="I181" s="2">
        <v>1232</v>
      </c>
      <c r="J181" s="2">
        <v>2619</v>
      </c>
      <c r="K181" s="2">
        <v>1084</v>
      </c>
      <c r="L181" s="2">
        <v>1535</v>
      </c>
      <c r="M181" s="2">
        <v>1001</v>
      </c>
      <c r="N181" s="2">
        <v>140</v>
      </c>
      <c r="O181" s="2">
        <v>2169</v>
      </c>
      <c r="P181" s="2">
        <v>3531</v>
      </c>
      <c r="Q181" s="2">
        <v>11752</v>
      </c>
      <c r="R181" s="2">
        <v>2023</v>
      </c>
      <c r="S181" s="2">
        <v>9729</v>
      </c>
      <c r="T181" s="2">
        <v>8259</v>
      </c>
      <c r="U181" s="2">
        <v>1054</v>
      </c>
      <c r="V181" s="2">
        <v>2171</v>
      </c>
      <c r="W181" s="2">
        <v>97</v>
      </c>
      <c r="X181" s="2">
        <v>785</v>
      </c>
      <c r="Y181" s="2">
        <v>12674</v>
      </c>
      <c r="Z181" s="2">
        <v>1188</v>
      </c>
      <c r="AA181" s="2">
        <v>530</v>
      </c>
      <c r="AB181" s="2">
        <v>53</v>
      </c>
      <c r="AC181" s="2">
        <v>1689</v>
      </c>
      <c r="AD181" s="2">
        <v>42</v>
      </c>
      <c r="AE181" s="2">
        <v>2860</v>
      </c>
      <c r="AF181" s="2">
        <v>39941</v>
      </c>
      <c r="AG181" s="2">
        <v>100665</v>
      </c>
      <c r="AH181" s="2">
        <f t="shared" si="2"/>
        <v>140606</v>
      </c>
      <c r="AI181" s="13">
        <f>assg!AI146*Sheet2!G6/100+assg!AI146</f>
        <v>51.019443246431521</v>
      </c>
      <c r="AJ181" s="4">
        <v>94046558.142038912</v>
      </c>
      <c r="AK181" s="4">
        <f>assg!AK146+[1]Sheet2!BE13</f>
        <v>919.33333333333314</v>
      </c>
      <c r="AL181" s="4">
        <v>94163</v>
      </c>
      <c r="AM181" s="14">
        <f>Table1[[#This Row],[TOTAL CRIME BOTH]]/Table1[[#This Row],[Population]]*100000</f>
        <v>149.50680043775995</v>
      </c>
    </row>
    <row r="182" spans="1:39" hidden="1" x14ac:dyDescent="0.25">
      <c r="A182" s="1" t="s">
        <v>6</v>
      </c>
      <c r="B182" s="2" t="s">
        <v>1</v>
      </c>
      <c r="C182" s="2">
        <v>2006</v>
      </c>
      <c r="D182" s="2">
        <v>12</v>
      </c>
      <c r="E182" s="2">
        <v>21</v>
      </c>
      <c r="F182" s="2">
        <v>8</v>
      </c>
      <c r="G182" s="2">
        <v>19</v>
      </c>
      <c r="H182" s="2">
        <v>0</v>
      </c>
      <c r="I182" s="2">
        <v>19</v>
      </c>
      <c r="J182" s="2">
        <v>65</v>
      </c>
      <c r="K182" s="2">
        <v>57</v>
      </c>
      <c r="L182" s="2">
        <v>8</v>
      </c>
      <c r="M182" s="2">
        <v>1</v>
      </c>
      <c r="N182" s="2">
        <v>3</v>
      </c>
      <c r="O182" s="2">
        <v>34</v>
      </c>
      <c r="P182" s="2">
        <v>189</v>
      </c>
      <c r="Q182" s="2">
        <v>1234</v>
      </c>
      <c r="R182" s="2">
        <v>529</v>
      </c>
      <c r="S182" s="2">
        <v>705</v>
      </c>
      <c r="T182" s="2">
        <v>44</v>
      </c>
      <c r="U182" s="2">
        <v>59</v>
      </c>
      <c r="V182" s="2">
        <v>232</v>
      </c>
      <c r="W182" s="2">
        <v>3</v>
      </c>
      <c r="X182" s="2">
        <v>5</v>
      </c>
      <c r="Y182" s="2">
        <v>55</v>
      </c>
      <c r="Z182" s="2">
        <v>10</v>
      </c>
      <c r="AA182" s="2">
        <v>20</v>
      </c>
      <c r="AB182" s="2">
        <v>13</v>
      </c>
      <c r="AC182" s="2">
        <v>102</v>
      </c>
      <c r="AD182" s="2">
        <v>0</v>
      </c>
      <c r="AE182" s="2">
        <v>14</v>
      </c>
      <c r="AF182" s="2">
        <v>983</v>
      </c>
      <c r="AG182" s="2">
        <v>3126</v>
      </c>
      <c r="AH182" s="2">
        <f t="shared" si="2"/>
        <v>4109</v>
      </c>
      <c r="AI182" s="12">
        <f>assg!AI147*Sheet2!G7/100+assg!AI147</f>
        <v>83.528863883198184</v>
      </c>
      <c r="AJ182" s="2">
        <v>980878.65515501052</v>
      </c>
      <c r="AK182" s="2">
        <f>assg!AK147+[1]Sheet2!BE14</f>
        <v>798</v>
      </c>
      <c r="AL182" s="2">
        <v>114</v>
      </c>
      <c r="AM182" s="14">
        <f>Table1[[#This Row],[TOTAL CRIME BOTH]]/Table1[[#This Row],[Population]]*100000</f>
        <v>418.91012495838697</v>
      </c>
    </row>
    <row r="183" spans="1:39" hidden="1" x14ac:dyDescent="0.25">
      <c r="A183" s="3" t="s">
        <v>7</v>
      </c>
      <c r="B183" s="4" t="s">
        <v>1</v>
      </c>
      <c r="C183" s="4">
        <v>2006</v>
      </c>
      <c r="D183" s="4">
        <v>1098</v>
      </c>
      <c r="E183" s="4">
        <v>825</v>
      </c>
      <c r="F183" s="4">
        <v>15</v>
      </c>
      <c r="G183" s="4">
        <v>995</v>
      </c>
      <c r="H183" s="4">
        <v>0</v>
      </c>
      <c r="I183" s="4">
        <v>995</v>
      </c>
      <c r="J183" s="4">
        <v>239</v>
      </c>
      <c r="K183" s="4">
        <v>178</v>
      </c>
      <c r="L183" s="4">
        <v>61</v>
      </c>
      <c r="M183" s="4">
        <v>160</v>
      </c>
      <c r="N183" s="4">
        <v>24</v>
      </c>
      <c r="O183" s="4">
        <v>439</v>
      </c>
      <c r="P183" s="4">
        <v>3507</v>
      </c>
      <c r="Q183" s="4">
        <v>5262</v>
      </c>
      <c r="R183" s="4">
        <v>1623</v>
      </c>
      <c r="S183" s="4">
        <v>3639</v>
      </c>
      <c r="T183" s="4">
        <v>905</v>
      </c>
      <c r="U183" s="4">
        <v>137</v>
      </c>
      <c r="V183" s="4">
        <v>507</v>
      </c>
      <c r="W183" s="4">
        <v>33</v>
      </c>
      <c r="X183" s="4">
        <v>262</v>
      </c>
      <c r="Y183" s="4">
        <v>6722</v>
      </c>
      <c r="Z183" s="4">
        <v>103</v>
      </c>
      <c r="AA183" s="4">
        <v>1598</v>
      </c>
      <c r="AB183" s="4">
        <v>143</v>
      </c>
      <c r="AC183" s="4">
        <v>717</v>
      </c>
      <c r="AD183" s="4">
        <v>1</v>
      </c>
      <c r="AE183" s="4">
        <v>2239</v>
      </c>
      <c r="AF183" s="4">
        <v>19246</v>
      </c>
      <c r="AG183" s="4">
        <v>45177</v>
      </c>
      <c r="AH183" s="2">
        <f t="shared" si="2"/>
        <v>64423</v>
      </c>
      <c r="AI183" s="12">
        <f>assg!AI148*Sheet2!G8/100+assg!AI148</f>
        <v>66.859130000624603</v>
      </c>
      <c r="AJ183" s="2">
        <v>23281542.377814967</v>
      </c>
      <c r="AK183" s="2">
        <f>assg!AK148+[1]Sheet2!BE15</f>
        <v>990.55555555555543</v>
      </c>
      <c r="AL183" s="2">
        <v>135191</v>
      </c>
      <c r="AM183" s="14">
        <f>Table1[[#This Row],[TOTAL CRIME BOTH]]/Table1[[#This Row],[Population]]*100000</f>
        <v>276.712766510645</v>
      </c>
    </row>
    <row r="184" spans="1:39" hidden="1" x14ac:dyDescent="0.25">
      <c r="A184" s="3" t="s">
        <v>8</v>
      </c>
      <c r="B184" s="4" t="s">
        <v>1</v>
      </c>
      <c r="C184" s="4">
        <v>2006</v>
      </c>
      <c r="D184" s="4">
        <v>9</v>
      </c>
      <c r="E184" s="4">
        <v>0</v>
      </c>
      <c r="F184" s="4">
        <v>1</v>
      </c>
      <c r="G184" s="4">
        <v>6</v>
      </c>
      <c r="H184" s="4">
        <v>0</v>
      </c>
      <c r="I184" s="4">
        <v>6</v>
      </c>
      <c r="J184" s="4">
        <v>18</v>
      </c>
      <c r="K184" s="4">
        <v>14</v>
      </c>
      <c r="L184" s="4">
        <v>4</v>
      </c>
      <c r="M184" s="4">
        <v>5</v>
      </c>
      <c r="N184" s="4">
        <v>0</v>
      </c>
      <c r="O184" s="4">
        <v>5</v>
      </c>
      <c r="P184" s="4">
        <v>41</v>
      </c>
      <c r="Q184" s="4">
        <v>61</v>
      </c>
      <c r="R184" s="4">
        <v>13</v>
      </c>
      <c r="S184" s="4">
        <v>48</v>
      </c>
      <c r="T184" s="4">
        <v>8</v>
      </c>
      <c r="U184" s="4">
        <v>30</v>
      </c>
      <c r="V184" s="4">
        <v>10</v>
      </c>
      <c r="W184" s="4">
        <v>1</v>
      </c>
      <c r="X184" s="4">
        <v>5</v>
      </c>
      <c r="Y184" s="4">
        <v>35</v>
      </c>
      <c r="Z184" s="4">
        <v>1</v>
      </c>
      <c r="AA184" s="4">
        <v>5</v>
      </c>
      <c r="AB184" s="4">
        <v>1</v>
      </c>
      <c r="AC184" s="4">
        <v>5</v>
      </c>
      <c r="AD184" s="4">
        <v>0</v>
      </c>
      <c r="AE184" s="4">
        <v>16</v>
      </c>
      <c r="AF184" s="4">
        <v>172</v>
      </c>
      <c r="AG184" s="4">
        <v>435</v>
      </c>
      <c r="AH184" s="2">
        <f t="shared" si="2"/>
        <v>607</v>
      </c>
      <c r="AI184" s="13">
        <f>assg!AI149*Sheet2!G9/100+assg!AI149</f>
        <v>65.055746501723547</v>
      </c>
      <c r="AJ184" s="4">
        <v>289367.78190561454</v>
      </c>
      <c r="AK184" s="4">
        <f>assg!AK149+[1]Sheet2!BE16</f>
        <v>790.44444444444457</v>
      </c>
      <c r="AL184" s="4">
        <v>491</v>
      </c>
      <c r="AM184" s="14">
        <f>Table1[[#This Row],[TOTAL CRIME BOTH]]/Table1[[#This Row],[Population]]*100000</f>
        <v>209.76765139596299</v>
      </c>
    </row>
    <row r="185" spans="1:39" hidden="1" x14ac:dyDescent="0.25">
      <c r="A185" s="1" t="s">
        <v>9</v>
      </c>
      <c r="B185" s="2" t="s">
        <v>1</v>
      </c>
      <c r="C185" s="2">
        <v>2006</v>
      </c>
      <c r="D185" s="2">
        <v>6</v>
      </c>
      <c r="E185" s="2">
        <v>3</v>
      </c>
      <c r="F185" s="2">
        <v>0</v>
      </c>
      <c r="G185" s="2">
        <v>3</v>
      </c>
      <c r="H185" s="2">
        <v>0</v>
      </c>
      <c r="I185" s="2">
        <v>3</v>
      </c>
      <c r="J185" s="2">
        <v>3</v>
      </c>
      <c r="K185" s="2">
        <v>1</v>
      </c>
      <c r="L185" s="2">
        <v>2</v>
      </c>
      <c r="M185" s="2">
        <v>8</v>
      </c>
      <c r="N185" s="2">
        <v>0</v>
      </c>
      <c r="O185" s="2">
        <v>1</v>
      </c>
      <c r="P185" s="2">
        <v>60</v>
      </c>
      <c r="Q185" s="2">
        <v>63</v>
      </c>
      <c r="R185" s="2">
        <v>33</v>
      </c>
      <c r="S185" s="2">
        <v>30</v>
      </c>
      <c r="T185" s="2">
        <v>24</v>
      </c>
      <c r="U185" s="2">
        <v>9</v>
      </c>
      <c r="V185" s="2">
        <v>3</v>
      </c>
      <c r="W185" s="2">
        <v>4</v>
      </c>
      <c r="X185" s="2">
        <v>5</v>
      </c>
      <c r="Y185" s="2">
        <v>18</v>
      </c>
      <c r="Z185" s="2">
        <v>0</v>
      </c>
      <c r="AA185" s="2">
        <v>2</v>
      </c>
      <c r="AB185" s="2">
        <v>0</v>
      </c>
      <c r="AC185" s="2">
        <v>2</v>
      </c>
      <c r="AD185" s="2">
        <v>0</v>
      </c>
      <c r="AE185" s="2">
        <v>26</v>
      </c>
      <c r="AF185" s="2">
        <v>48</v>
      </c>
      <c r="AG185" s="2">
        <v>288</v>
      </c>
      <c r="AH185" s="2">
        <f t="shared" si="2"/>
        <v>336</v>
      </c>
      <c r="AI185" s="13">
        <f>assg!AI150*Sheet2!G10/100+assg!AI150</f>
        <v>83.556220850333318</v>
      </c>
      <c r="AJ185" s="4">
        <v>205498.51622220062</v>
      </c>
      <c r="AK185" s="4">
        <f>assg!AK150+[1]Sheet2!BE17</f>
        <v>658.44444444444457</v>
      </c>
      <c r="AL185" s="4">
        <v>112</v>
      </c>
      <c r="AM185" s="14">
        <f>Table1[[#This Row],[TOTAL CRIME BOTH]]/Table1[[#This Row],[Population]]*100000</f>
        <v>163.50483019385467</v>
      </c>
    </row>
    <row r="186" spans="1:39" hidden="1" x14ac:dyDescent="0.25">
      <c r="A186" s="3" t="s">
        <v>10</v>
      </c>
      <c r="B186" s="4" t="s">
        <v>11</v>
      </c>
      <c r="C186" s="4">
        <v>2006</v>
      </c>
      <c r="D186" s="4">
        <v>476</v>
      </c>
      <c r="E186" s="4">
        <v>510</v>
      </c>
      <c r="F186" s="4">
        <v>75</v>
      </c>
      <c r="G186" s="4">
        <v>623</v>
      </c>
      <c r="H186" s="4">
        <v>0</v>
      </c>
      <c r="I186" s="4">
        <v>623</v>
      </c>
      <c r="J186" s="4">
        <v>1442</v>
      </c>
      <c r="K186" s="4">
        <v>1066</v>
      </c>
      <c r="L186" s="4">
        <v>376</v>
      </c>
      <c r="M186" s="4">
        <v>14</v>
      </c>
      <c r="N186" s="4">
        <v>200</v>
      </c>
      <c r="O186" s="4">
        <v>541</v>
      </c>
      <c r="P186" s="4">
        <v>1950</v>
      </c>
      <c r="Q186" s="4">
        <v>17498</v>
      </c>
      <c r="R186" s="4">
        <v>9366</v>
      </c>
      <c r="S186" s="4">
        <v>8132</v>
      </c>
      <c r="T186" s="4">
        <v>87</v>
      </c>
      <c r="U186" s="4">
        <v>442</v>
      </c>
      <c r="V186" s="4">
        <v>2313</v>
      </c>
      <c r="W186" s="4">
        <v>42</v>
      </c>
      <c r="X186" s="4">
        <v>33</v>
      </c>
      <c r="Y186" s="4">
        <v>1818</v>
      </c>
      <c r="Z186" s="4">
        <v>137</v>
      </c>
      <c r="AA186" s="4">
        <v>718</v>
      </c>
      <c r="AB186" s="4">
        <v>144</v>
      </c>
      <c r="AC186" s="4">
        <v>1728</v>
      </c>
      <c r="AD186" s="4">
        <v>0</v>
      </c>
      <c r="AE186" s="4">
        <v>367</v>
      </c>
      <c r="AF186" s="4">
        <v>26805</v>
      </c>
      <c r="AG186" s="4">
        <v>57963</v>
      </c>
      <c r="AH186" s="2">
        <f t="shared" si="2"/>
        <v>84768</v>
      </c>
      <c r="AI186" s="12">
        <f>assg!AI151*Sheet2!G11/100+assg!AI151</f>
        <v>83.631786807716253</v>
      </c>
      <c r="AJ186" s="2">
        <v>15352416.739820831</v>
      </c>
      <c r="AK186" s="2">
        <f>assg!AK151+[1]Sheet2!BE18</f>
        <v>847.11111111111086</v>
      </c>
      <c r="AL186" s="2">
        <v>1484</v>
      </c>
      <c r="AM186" s="14">
        <f>Table1[[#This Row],[TOTAL CRIME BOTH]]/Table1[[#This Row],[Population]]*100000</f>
        <v>552.14759628124375</v>
      </c>
    </row>
    <row r="187" spans="1:39" hidden="1" x14ac:dyDescent="0.25">
      <c r="A187" s="1" t="s">
        <v>12</v>
      </c>
      <c r="B187" s="2" t="s">
        <v>1</v>
      </c>
      <c r="C187" s="2">
        <v>2006</v>
      </c>
      <c r="D187" s="2">
        <v>39</v>
      </c>
      <c r="E187" s="2">
        <v>17</v>
      </c>
      <c r="F187" s="2">
        <v>1</v>
      </c>
      <c r="G187" s="2">
        <v>21</v>
      </c>
      <c r="H187" s="2">
        <v>0</v>
      </c>
      <c r="I187" s="2">
        <v>21</v>
      </c>
      <c r="J187" s="2">
        <v>16</v>
      </c>
      <c r="K187" s="2">
        <v>10</v>
      </c>
      <c r="L187" s="2">
        <v>6</v>
      </c>
      <c r="M187" s="2">
        <v>7</v>
      </c>
      <c r="N187" s="2">
        <v>0</v>
      </c>
      <c r="O187" s="2">
        <v>17</v>
      </c>
      <c r="P187" s="2">
        <v>252</v>
      </c>
      <c r="Q187" s="2">
        <v>494</v>
      </c>
      <c r="R187" s="2">
        <v>223</v>
      </c>
      <c r="S187" s="2">
        <v>271</v>
      </c>
      <c r="T187" s="2">
        <v>63</v>
      </c>
      <c r="U187" s="2">
        <v>35</v>
      </c>
      <c r="V187" s="2">
        <v>55</v>
      </c>
      <c r="W187" s="2">
        <v>9</v>
      </c>
      <c r="X187" s="2">
        <v>38</v>
      </c>
      <c r="Y187" s="2">
        <v>170</v>
      </c>
      <c r="Z187" s="2">
        <v>0</v>
      </c>
      <c r="AA187" s="2">
        <v>18</v>
      </c>
      <c r="AB187" s="2">
        <v>7</v>
      </c>
      <c r="AC187" s="2">
        <v>14</v>
      </c>
      <c r="AD187" s="2">
        <v>0</v>
      </c>
      <c r="AE187" s="2">
        <v>233</v>
      </c>
      <c r="AF187" s="2">
        <v>698</v>
      </c>
      <c r="AG187" s="2">
        <v>2204</v>
      </c>
      <c r="AH187" s="2">
        <f t="shared" si="2"/>
        <v>2902</v>
      </c>
      <c r="AI187" s="13">
        <f>assg!AI152*Sheet2!G12/100+assg!AI152</f>
        <v>84.979730325068957</v>
      </c>
      <c r="AJ187" s="4">
        <v>1402256.1235693612</v>
      </c>
      <c r="AK187" s="4">
        <f>assg!AK152+[1]Sheet2!BE19</f>
        <v>967.22222222222229</v>
      </c>
      <c r="AL187" s="4">
        <v>3702</v>
      </c>
      <c r="AM187" s="14">
        <f>Table1[[#This Row],[TOTAL CRIME BOTH]]/Table1[[#This Row],[Population]]*100000</f>
        <v>206.95220731952509</v>
      </c>
    </row>
    <row r="188" spans="1:39" hidden="1" x14ac:dyDescent="0.25">
      <c r="A188" s="3" t="s">
        <v>13</v>
      </c>
      <c r="B188" s="4" t="s">
        <v>1</v>
      </c>
      <c r="C188" s="4">
        <v>2006</v>
      </c>
      <c r="D188" s="4">
        <v>1165</v>
      </c>
      <c r="E188" s="4">
        <v>471</v>
      </c>
      <c r="F188" s="4">
        <v>24</v>
      </c>
      <c r="G188" s="4">
        <v>354</v>
      </c>
      <c r="H188" s="4">
        <v>0</v>
      </c>
      <c r="I188" s="4">
        <v>354</v>
      </c>
      <c r="J188" s="4">
        <v>1128</v>
      </c>
      <c r="K188" s="4">
        <v>945</v>
      </c>
      <c r="L188" s="4">
        <v>183</v>
      </c>
      <c r="M188" s="4">
        <v>290</v>
      </c>
      <c r="N188" s="4">
        <v>12</v>
      </c>
      <c r="O188" s="4">
        <v>970</v>
      </c>
      <c r="P188" s="4">
        <v>5530</v>
      </c>
      <c r="Q188" s="4">
        <v>18475</v>
      </c>
      <c r="R188" s="4">
        <v>7188</v>
      </c>
      <c r="S188" s="4">
        <v>11287</v>
      </c>
      <c r="T188" s="4">
        <v>1534</v>
      </c>
      <c r="U188" s="4">
        <v>1246</v>
      </c>
      <c r="V188" s="4">
        <v>1529</v>
      </c>
      <c r="W188" s="4">
        <v>196</v>
      </c>
      <c r="X188" s="4">
        <v>321</v>
      </c>
      <c r="Y188" s="4">
        <v>10685</v>
      </c>
      <c r="Z188" s="4">
        <v>50</v>
      </c>
      <c r="AA188" s="4">
        <v>736</v>
      </c>
      <c r="AB188" s="4">
        <v>138</v>
      </c>
      <c r="AC188" s="4">
        <v>4977</v>
      </c>
      <c r="AD188" s="4">
        <v>0</v>
      </c>
      <c r="AE188" s="4">
        <v>4339</v>
      </c>
      <c r="AF188" s="4">
        <v>66802</v>
      </c>
      <c r="AG188" s="4">
        <v>120972</v>
      </c>
      <c r="AH188" s="2">
        <f t="shared" si="2"/>
        <v>187774</v>
      </c>
      <c r="AI188" s="12">
        <f>assg!AI153*Sheet2!G13/100+assg!AI153</f>
        <v>72.835613877310493</v>
      </c>
      <c r="AJ188" s="2">
        <v>55713574.436537482</v>
      </c>
      <c r="AK188" s="2">
        <f>assg!AK153+[1]Sheet2!BE20</f>
        <v>919.88888888888914</v>
      </c>
      <c r="AL188" s="2">
        <v>196024</v>
      </c>
      <c r="AM188" s="14">
        <f>Table1[[#This Row],[TOTAL CRIME BOTH]]/Table1[[#This Row],[Population]]*100000</f>
        <v>337.03455916993914</v>
      </c>
    </row>
    <row r="189" spans="1:39" hidden="1" x14ac:dyDescent="0.25">
      <c r="A189" s="1" t="s">
        <v>14</v>
      </c>
      <c r="B189" s="2" t="s">
        <v>1</v>
      </c>
      <c r="C189" s="2">
        <v>2006</v>
      </c>
      <c r="D189" s="2">
        <v>873</v>
      </c>
      <c r="E189" s="2">
        <v>585</v>
      </c>
      <c r="F189" s="2">
        <v>59</v>
      </c>
      <c r="G189" s="2">
        <v>608</v>
      </c>
      <c r="H189" s="2">
        <v>0</v>
      </c>
      <c r="I189" s="2">
        <v>608</v>
      </c>
      <c r="J189" s="2">
        <v>635</v>
      </c>
      <c r="K189" s="2">
        <v>431</v>
      </c>
      <c r="L189" s="2">
        <v>204</v>
      </c>
      <c r="M189" s="2">
        <v>104</v>
      </c>
      <c r="N189" s="2">
        <v>224</v>
      </c>
      <c r="O189" s="2">
        <v>410</v>
      </c>
      <c r="P189" s="2">
        <v>4001</v>
      </c>
      <c r="Q189" s="2">
        <v>10518</v>
      </c>
      <c r="R189" s="2">
        <v>6300</v>
      </c>
      <c r="S189" s="2">
        <v>4218</v>
      </c>
      <c r="T189" s="2">
        <v>1142</v>
      </c>
      <c r="U189" s="2">
        <v>750</v>
      </c>
      <c r="V189" s="2">
        <v>1424</v>
      </c>
      <c r="W189" s="2">
        <v>35</v>
      </c>
      <c r="X189" s="2">
        <v>156</v>
      </c>
      <c r="Y189" s="2">
        <v>5135</v>
      </c>
      <c r="Z189" s="2">
        <v>255</v>
      </c>
      <c r="AA189" s="2">
        <v>486</v>
      </c>
      <c r="AB189" s="2">
        <v>491</v>
      </c>
      <c r="AC189" s="2">
        <v>2254</v>
      </c>
      <c r="AD189" s="2">
        <v>0</v>
      </c>
      <c r="AE189" s="2">
        <v>1350</v>
      </c>
      <c r="AF189" s="2">
        <v>19014</v>
      </c>
      <c r="AG189" s="2">
        <v>50509</v>
      </c>
      <c r="AH189" s="2">
        <f t="shared" si="2"/>
        <v>69523</v>
      </c>
      <c r="AI189" s="13">
        <f>assg!AI154*Sheet2!G14/100+assg!AI154</f>
        <v>71.010390152933141</v>
      </c>
      <c r="AJ189" s="4">
        <v>23305412.669915203</v>
      </c>
      <c r="AK189" s="4">
        <f>assg!AK154+[1]Sheet2!BE21</f>
        <v>871</v>
      </c>
      <c r="AL189" s="4">
        <v>44212</v>
      </c>
      <c r="AM189" s="14">
        <f>Table1[[#This Row],[TOTAL CRIME BOTH]]/Table1[[#This Row],[Population]]*100000</f>
        <v>298.31267519131626</v>
      </c>
    </row>
    <row r="190" spans="1:39" hidden="1" x14ac:dyDescent="0.25">
      <c r="A190" s="3" t="s">
        <v>15</v>
      </c>
      <c r="B190" s="4" t="s">
        <v>1</v>
      </c>
      <c r="C190" s="4">
        <v>2006</v>
      </c>
      <c r="D190" s="4">
        <v>111</v>
      </c>
      <c r="E190" s="4">
        <v>78</v>
      </c>
      <c r="F190" s="4">
        <v>20</v>
      </c>
      <c r="G190" s="4">
        <v>113</v>
      </c>
      <c r="H190" s="4">
        <v>0</v>
      </c>
      <c r="I190" s="4">
        <v>113</v>
      </c>
      <c r="J190" s="4">
        <v>130</v>
      </c>
      <c r="K190" s="4">
        <v>109</v>
      </c>
      <c r="L190" s="4">
        <v>21</v>
      </c>
      <c r="M190" s="4">
        <v>7</v>
      </c>
      <c r="N190" s="4">
        <v>0</v>
      </c>
      <c r="O190" s="4">
        <v>29</v>
      </c>
      <c r="P190" s="4">
        <v>754</v>
      </c>
      <c r="Q190" s="4">
        <v>812</v>
      </c>
      <c r="R190" s="4">
        <v>214</v>
      </c>
      <c r="S190" s="4">
        <v>598</v>
      </c>
      <c r="T190" s="4">
        <v>566</v>
      </c>
      <c r="U190" s="4">
        <v>137</v>
      </c>
      <c r="V190" s="4">
        <v>129</v>
      </c>
      <c r="W190" s="4">
        <v>4</v>
      </c>
      <c r="X190" s="4">
        <v>115</v>
      </c>
      <c r="Y190" s="4">
        <v>1261</v>
      </c>
      <c r="Z190" s="4">
        <v>3</v>
      </c>
      <c r="AA190" s="4">
        <v>275</v>
      </c>
      <c r="AB190" s="4">
        <v>31</v>
      </c>
      <c r="AC190" s="4">
        <v>259</v>
      </c>
      <c r="AD190" s="4">
        <v>0</v>
      </c>
      <c r="AE190" s="4">
        <v>499</v>
      </c>
      <c r="AF190" s="4">
        <v>7760</v>
      </c>
      <c r="AG190" s="4">
        <v>13093</v>
      </c>
      <c r="AH190" s="2">
        <f t="shared" si="2"/>
        <v>20853</v>
      </c>
      <c r="AI190" s="12">
        <f>assg!AI155*Sheet2!G15/100+assg!AI155</f>
        <v>79.341572941463298</v>
      </c>
      <c r="AJ190" s="2">
        <v>6481258.7909539025</v>
      </c>
      <c r="AK190" s="2">
        <f>assg!AK155+[1]Sheet2!BE22</f>
        <v>971.11111111111086</v>
      </c>
      <c r="AL190" s="2">
        <v>55673</v>
      </c>
      <c r="AM190" s="14">
        <f>Table1[[#This Row],[TOTAL CRIME BOTH]]/Table1[[#This Row],[Population]]*100000</f>
        <v>321.74305443728292</v>
      </c>
    </row>
    <row r="191" spans="1:39" hidden="1" x14ac:dyDescent="0.25">
      <c r="A191" s="1" t="s">
        <v>16</v>
      </c>
      <c r="B191" s="2" t="s">
        <v>1</v>
      </c>
      <c r="C191" s="2">
        <v>2006</v>
      </c>
      <c r="D191" s="2">
        <v>487</v>
      </c>
      <c r="E191" s="2">
        <v>854</v>
      </c>
      <c r="F191" s="2">
        <v>40</v>
      </c>
      <c r="G191" s="2">
        <v>250</v>
      </c>
      <c r="H191" s="2">
        <v>0</v>
      </c>
      <c r="I191" s="2">
        <v>250</v>
      </c>
      <c r="J191" s="2">
        <v>789</v>
      </c>
      <c r="K191" s="2">
        <v>723</v>
      </c>
      <c r="L191" s="2">
        <v>66</v>
      </c>
      <c r="M191" s="2">
        <v>10</v>
      </c>
      <c r="N191" s="2">
        <v>0</v>
      </c>
      <c r="O191" s="2">
        <v>112</v>
      </c>
      <c r="P191" s="2">
        <v>1351</v>
      </c>
      <c r="Q191" s="2">
        <v>1937</v>
      </c>
      <c r="R191" s="2">
        <v>554</v>
      </c>
      <c r="S191" s="2">
        <v>1383</v>
      </c>
      <c r="T191" s="2">
        <v>1197</v>
      </c>
      <c r="U191" s="2">
        <v>123</v>
      </c>
      <c r="V191" s="2">
        <v>463</v>
      </c>
      <c r="W191" s="2">
        <v>35</v>
      </c>
      <c r="X191" s="2">
        <v>203</v>
      </c>
      <c r="Y191" s="2">
        <v>376</v>
      </c>
      <c r="Z191" s="2">
        <v>10</v>
      </c>
      <c r="AA191" s="2">
        <v>960</v>
      </c>
      <c r="AB191" s="2">
        <v>347</v>
      </c>
      <c r="AC191" s="2">
        <v>135</v>
      </c>
      <c r="AD191" s="2">
        <v>0</v>
      </c>
      <c r="AE191" s="2">
        <v>222</v>
      </c>
      <c r="AF191" s="2">
        <v>10886</v>
      </c>
      <c r="AG191" s="2">
        <v>20787</v>
      </c>
      <c r="AH191" s="2">
        <f t="shared" si="2"/>
        <v>31673</v>
      </c>
      <c r="AI191" s="13">
        <f>assg!AI156*Sheet2!G16/100+assg!AI156</f>
        <v>58.007171185113073</v>
      </c>
      <c r="AJ191" s="4">
        <v>11367769.794731129</v>
      </c>
      <c r="AK191" s="4">
        <f>assg!AK156+[1]Sheet2!BE23</f>
        <v>893.88888888888914</v>
      </c>
      <c r="AL191" s="4">
        <v>222236</v>
      </c>
      <c r="AM191" s="14">
        <f>Table1[[#This Row],[TOTAL CRIME BOTH]]/Table1[[#This Row],[Population]]*100000</f>
        <v>278.62105383837189</v>
      </c>
    </row>
    <row r="192" spans="1:39" hidden="1" x14ac:dyDescent="0.25">
      <c r="A192" s="3" t="s">
        <v>17</v>
      </c>
      <c r="B192" s="4" t="s">
        <v>1</v>
      </c>
      <c r="C192" s="4">
        <v>2006</v>
      </c>
      <c r="D192" s="4">
        <v>1492</v>
      </c>
      <c r="E192" s="4">
        <v>1078</v>
      </c>
      <c r="F192" s="4">
        <v>97</v>
      </c>
      <c r="G192" s="4">
        <v>799</v>
      </c>
      <c r="H192" s="4">
        <v>0</v>
      </c>
      <c r="I192" s="4">
        <v>799</v>
      </c>
      <c r="J192" s="4">
        <v>635</v>
      </c>
      <c r="K192" s="4">
        <v>410</v>
      </c>
      <c r="L192" s="4">
        <v>225</v>
      </c>
      <c r="M192" s="4">
        <v>536</v>
      </c>
      <c r="N192" s="4">
        <v>45</v>
      </c>
      <c r="O192" s="4">
        <v>779</v>
      </c>
      <c r="P192" s="4">
        <v>1428</v>
      </c>
      <c r="Q192" s="4">
        <v>6173</v>
      </c>
      <c r="R192" s="4">
        <v>1146</v>
      </c>
      <c r="S192" s="4">
        <v>5027</v>
      </c>
      <c r="T192" s="4">
        <v>2650</v>
      </c>
      <c r="U192" s="4">
        <v>319</v>
      </c>
      <c r="V192" s="4">
        <v>833</v>
      </c>
      <c r="W192" s="4">
        <v>34</v>
      </c>
      <c r="X192" s="4">
        <v>178</v>
      </c>
      <c r="Y192" s="4">
        <v>3055</v>
      </c>
      <c r="Z192" s="4">
        <v>281</v>
      </c>
      <c r="AA192" s="4">
        <v>414</v>
      </c>
      <c r="AB192" s="4">
        <v>44</v>
      </c>
      <c r="AC192" s="4">
        <v>668</v>
      </c>
      <c r="AD192" s="4">
        <v>5</v>
      </c>
      <c r="AE192" s="4">
        <v>1154</v>
      </c>
      <c r="AF192" s="4">
        <v>13667</v>
      </c>
      <c r="AG192" s="4">
        <v>36364</v>
      </c>
      <c r="AH192" s="2">
        <f t="shared" si="2"/>
        <v>50031</v>
      </c>
      <c r="AI192" s="12">
        <f>assg!AI157*Sheet2!G17/100+assg!AI157</f>
        <v>57.536217725355108</v>
      </c>
      <c r="AJ192" s="2">
        <v>30089233.015976153</v>
      </c>
      <c r="AK192" s="2">
        <f>assg!AK157+[1]Sheet2!BE24</f>
        <v>944.88888888888914</v>
      </c>
      <c r="AL192" s="2">
        <v>79714</v>
      </c>
      <c r="AM192" s="14">
        <f>Table1[[#This Row],[TOTAL CRIME BOTH]]/Table1[[#This Row],[Population]]*100000</f>
        <v>166.27542474557455</v>
      </c>
    </row>
    <row r="193" spans="1:39" hidden="1" x14ac:dyDescent="0.25">
      <c r="A193" s="1" t="s">
        <v>18</v>
      </c>
      <c r="B193" s="2" t="s">
        <v>1</v>
      </c>
      <c r="C193" s="2">
        <v>2006</v>
      </c>
      <c r="D193" s="2">
        <v>1627</v>
      </c>
      <c r="E193" s="2">
        <v>1484</v>
      </c>
      <c r="F193" s="2">
        <v>68</v>
      </c>
      <c r="G193" s="2">
        <v>400</v>
      </c>
      <c r="H193" s="2">
        <v>0</v>
      </c>
      <c r="I193" s="2">
        <v>400</v>
      </c>
      <c r="J193" s="2">
        <v>563</v>
      </c>
      <c r="K193" s="2">
        <v>328</v>
      </c>
      <c r="L193" s="2">
        <v>235</v>
      </c>
      <c r="M193" s="2">
        <v>202</v>
      </c>
      <c r="N193" s="2">
        <v>247</v>
      </c>
      <c r="O193" s="2">
        <v>1349</v>
      </c>
      <c r="P193" s="2">
        <v>5967</v>
      </c>
      <c r="Q193" s="2">
        <v>14901</v>
      </c>
      <c r="R193" s="2">
        <v>5759</v>
      </c>
      <c r="S193" s="2">
        <v>9142</v>
      </c>
      <c r="T193" s="2">
        <v>6183</v>
      </c>
      <c r="U193" s="2">
        <v>471</v>
      </c>
      <c r="V193" s="2">
        <v>2910</v>
      </c>
      <c r="W193" s="2">
        <v>139</v>
      </c>
      <c r="X193" s="2">
        <v>268</v>
      </c>
      <c r="Y193" s="2">
        <v>19488</v>
      </c>
      <c r="Z193" s="2">
        <v>244</v>
      </c>
      <c r="AA193" s="2">
        <v>1683</v>
      </c>
      <c r="AB193" s="2">
        <v>38</v>
      </c>
      <c r="AC193" s="2">
        <v>2129</v>
      </c>
      <c r="AD193" s="2">
        <v>0</v>
      </c>
      <c r="AE193" s="2">
        <v>534</v>
      </c>
      <c r="AF193" s="2">
        <v>56815</v>
      </c>
      <c r="AG193" s="2">
        <v>117710</v>
      </c>
      <c r="AH193" s="2">
        <f t="shared" si="2"/>
        <v>174525</v>
      </c>
      <c r="AI193" s="13">
        <f>assg!AI158*Sheet2!G18/100+assg!AI158</f>
        <v>69.875658409542879</v>
      </c>
      <c r="AJ193" s="4">
        <v>57049321.181515984</v>
      </c>
      <c r="AK193" s="4">
        <f>assg!AK158+[1]Sheet2!BE25</f>
        <v>969</v>
      </c>
      <c r="AL193" s="4">
        <v>191791</v>
      </c>
      <c r="AM193" s="14">
        <f>Table1[[#This Row],[TOTAL CRIME BOTH]]/Table1[[#This Row],[Population]]*100000</f>
        <v>305.91950330961379</v>
      </c>
    </row>
    <row r="194" spans="1:39" hidden="1" x14ac:dyDescent="0.25">
      <c r="A194" s="3" t="s">
        <v>19</v>
      </c>
      <c r="B194" s="4" t="s">
        <v>1</v>
      </c>
      <c r="C194" s="4">
        <v>2006</v>
      </c>
      <c r="D194" s="4">
        <v>393</v>
      </c>
      <c r="E194" s="4">
        <v>347</v>
      </c>
      <c r="F194" s="4">
        <v>87</v>
      </c>
      <c r="G194" s="4">
        <v>601</v>
      </c>
      <c r="H194" s="4">
        <v>0</v>
      </c>
      <c r="I194" s="4">
        <v>601</v>
      </c>
      <c r="J194" s="4">
        <v>294</v>
      </c>
      <c r="K194" s="4">
        <v>202</v>
      </c>
      <c r="L194" s="4">
        <v>92</v>
      </c>
      <c r="M194" s="4">
        <v>129</v>
      </c>
      <c r="N194" s="4">
        <v>125</v>
      </c>
      <c r="O194" s="4">
        <v>691</v>
      </c>
      <c r="P194" s="4">
        <v>4245</v>
      </c>
      <c r="Q194" s="4">
        <v>5431</v>
      </c>
      <c r="R194" s="4">
        <v>2014</v>
      </c>
      <c r="S194" s="4">
        <v>3417</v>
      </c>
      <c r="T194" s="4">
        <v>6365</v>
      </c>
      <c r="U194" s="4">
        <v>299</v>
      </c>
      <c r="V194" s="4">
        <v>3316</v>
      </c>
      <c r="W194" s="4">
        <v>68</v>
      </c>
      <c r="X194" s="4">
        <v>435</v>
      </c>
      <c r="Y194" s="4">
        <v>19105</v>
      </c>
      <c r="Z194" s="4">
        <v>25</v>
      </c>
      <c r="AA194" s="4">
        <v>2543</v>
      </c>
      <c r="AB194" s="4">
        <v>222</v>
      </c>
      <c r="AC194" s="4">
        <v>3708</v>
      </c>
      <c r="AD194" s="4">
        <v>0</v>
      </c>
      <c r="AE194" s="4">
        <v>49</v>
      </c>
      <c r="AF194" s="4">
        <v>56777</v>
      </c>
      <c r="AG194" s="4">
        <v>105255</v>
      </c>
      <c r="AH194" s="2">
        <f t="shared" si="2"/>
        <v>162032</v>
      </c>
      <c r="AI194" s="12">
        <f>assg!AI159*Sheet2!G19/100+assg!AI159</f>
        <v>92.328819640922902</v>
      </c>
      <c r="AJ194" s="2">
        <v>32630094.732155636</v>
      </c>
      <c r="AK194" s="2">
        <f>assg!AK159+[1]Sheet2!BE26</f>
        <v>1072.4444444444446</v>
      </c>
      <c r="AL194" s="2">
        <v>38863</v>
      </c>
      <c r="AM194" s="14">
        <f>Table1[[#This Row],[TOTAL CRIME BOTH]]/Table1[[#This Row],[Population]]*100000</f>
        <v>496.57226351943143</v>
      </c>
    </row>
    <row r="195" spans="1:39" hidden="1" x14ac:dyDescent="0.25">
      <c r="A195" s="1" t="s">
        <v>20</v>
      </c>
      <c r="B195" s="2" t="s">
        <v>1</v>
      </c>
      <c r="C195" s="2">
        <v>2006</v>
      </c>
      <c r="D195" s="2">
        <v>0</v>
      </c>
      <c r="E195" s="2">
        <v>2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2</v>
      </c>
      <c r="Q195" s="2">
        <v>17</v>
      </c>
      <c r="R195" s="2">
        <v>1</v>
      </c>
      <c r="S195" s="2">
        <v>16</v>
      </c>
      <c r="T195" s="2">
        <v>12</v>
      </c>
      <c r="U195" s="2">
        <v>0</v>
      </c>
      <c r="V195" s="2">
        <v>0</v>
      </c>
      <c r="W195" s="2">
        <v>0</v>
      </c>
      <c r="X195" s="2">
        <v>4</v>
      </c>
      <c r="Y195" s="2">
        <v>5</v>
      </c>
      <c r="Z195" s="2">
        <v>0</v>
      </c>
      <c r="AA195" s="2">
        <v>0</v>
      </c>
      <c r="AB195" s="2">
        <v>0</v>
      </c>
      <c r="AC195" s="2">
        <v>1</v>
      </c>
      <c r="AD195" s="2">
        <v>0</v>
      </c>
      <c r="AE195" s="2">
        <v>0</v>
      </c>
      <c r="AF195" s="2">
        <v>37</v>
      </c>
      <c r="AG195" s="2">
        <v>80</v>
      </c>
      <c r="AH195" s="2">
        <f t="shared" ref="AH195:AH258" si="3">AG195+AF195</f>
        <v>117</v>
      </c>
      <c r="AI195" s="13">
        <f>assg!AI160*Sheet2!G20/100+assg!AI160</f>
        <v>89.431288242370329</v>
      </c>
      <c r="AJ195" s="4">
        <v>62558.978033253501</v>
      </c>
      <c r="AK195" s="4">
        <f>assg!AK160+[1]Sheet2!BE27</f>
        <v>946.44444444444457</v>
      </c>
      <c r="AL195" s="4">
        <v>32</v>
      </c>
      <c r="AM195" s="14">
        <f>Table1[[#This Row],[TOTAL CRIME BOTH]]/Table1[[#This Row],[Population]]*100000</f>
        <v>187.02351553410628</v>
      </c>
    </row>
    <row r="196" spans="1:39" hidden="1" x14ac:dyDescent="0.25">
      <c r="A196" s="1" t="s">
        <v>21</v>
      </c>
      <c r="B196" s="2" t="s">
        <v>1</v>
      </c>
      <c r="C196" s="2">
        <v>2006</v>
      </c>
      <c r="D196" s="2">
        <v>2309</v>
      </c>
      <c r="E196" s="2">
        <v>2370</v>
      </c>
      <c r="F196" s="2">
        <v>138</v>
      </c>
      <c r="G196" s="2">
        <v>2900</v>
      </c>
      <c r="H196" s="2">
        <v>0</v>
      </c>
      <c r="I196" s="2">
        <v>2900</v>
      </c>
      <c r="J196" s="2">
        <v>808</v>
      </c>
      <c r="K196" s="2">
        <v>617</v>
      </c>
      <c r="L196" s="2">
        <v>191</v>
      </c>
      <c r="M196" s="2">
        <v>151</v>
      </c>
      <c r="N196" s="2">
        <v>121</v>
      </c>
      <c r="O196" s="2">
        <v>1770</v>
      </c>
      <c r="P196" s="2">
        <v>10960</v>
      </c>
      <c r="Q196" s="2">
        <v>21733</v>
      </c>
      <c r="R196" s="2">
        <v>7552</v>
      </c>
      <c r="S196" s="2">
        <v>14181</v>
      </c>
      <c r="T196" s="2">
        <v>2308</v>
      </c>
      <c r="U196" s="2">
        <v>519</v>
      </c>
      <c r="V196" s="2">
        <v>1522</v>
      </c>
      <c r="W196" s="2">
        <v>38</v>
      </c>
      <c r="X196" s="2">
        <v>815</v>
      </c>
      <c r="Y196" s="2">
        <v>34709</v>
      </c>
      <c r="Z196" s="2">
        <v>764</v>
      </c>
      <c r="AA196" s="2">
        <v>6243</v>
      </c>
      <c r="AB196" s="2">
        <v>762</v>
      </c>
      <c r="AC196" s="2">
        <v>2989</v>
      </c>
      <c r="AD196" s="2">
        <v>0</v>
      </c>
      <c r="AE196" s="2">
        <v>4823</v>
      </c>
      <c r="AF196" s="2">
        <v>95959</v>
      </c>
      <c r="AG196" s="2">
        <v>194711</v>
      </c>
      <c r="AH196" s="2">
        <f t="shared" si="3"/>
        <v>290670</v>
      </c>
      <c r="AI196" s="12">
        <f>assg!AI161*Sheet2!G21/100+assg!AI161</f>
        <v>65.797558483787896</v>
      </c>
      <c r="AJ196" s="2">
        <v>66759217.892757945</v>
      </c>
      <c r="AK196" s="2">
        <f>assg!AK161+[1]Sheet2!BE28</f>
        <v>926.11111111111086</v>
      </c>
      <c r="AL196" s="2">
        <v>308245</v>
      </c>
      <c r="AM196" s="14">
        <f>Table1[[#This Row],[TOTAL CRIME BOTH]]/Table1[[#This Row],[Population]]*100000</f>
        <v>435.40054718276139</v>
      </c>
    </row>
    <row r="197" spans="1:39" hidden="1" x14ac:dyDescent="0.25">
      <c r="A197" s="3" t="s">
        <v>22</v>
      </c>
      <c r="B197" s="4" t="s">
        <v>1</v>
      </c>
      <c r="C197" s="4">
        <v>2006</v>
      </c>
      <c r="D197" s="4">
        <v>2656</v>
      </c>
      <c r="E197" s="4">
        <v>1680</v>
      </c>
      <c r="F197" s="4">
        <v>100</v>
      </c>
      <c r="G197" s="4">
        <v>1500</v>
      </c>
      <c r="H197" s="4">
        <v>1</v>
      </c>
      <c r="I197" s="4">
        <v>1499</v>
      </c>
      <c r="J197" s="4">
        <v>1261</v>
      </c>
      <c r="K197" s="4">
        <v>921</v>
      </c>
      <c r="L197" s="4">
        <v>340</v>
      </c>
      <c r="M197" s="4">
        <v>663</v>
      </c>
      <c r="N197" s="4">
        <v>323</v>
      </c>
      <c r="O197" s="4">
        <v>2574</v>
      </c>
      <c r="P197" s="4">
        <v>15877</v>
      </c>
      <c r="Q197" s="4">
        <v>46473</v>
      </c>
      <c r="R197" s="4">
        <v>12741</v>
      </c>
      <c r="S197" s="4">
        <v>33732</v>
      </c>
      <c r="T197" s="4">
        <v>7453</v>
      </c>
      <c r="U197" s="4">
        <v>1726</v>
      </c>
      <c r="V197" s="4">
        <v>6234</v>
      </c>
      <c r="W197" s="4">
        <v>317</v>
      </c>
      <c r="X197" s="4">
        <v>1188</v>
      </c>
      <c r="Y197" s="4">
        <v>29407</v>
      </c>
      <c r="Z197" s="4">
        <v>387</v>
      </c>
      <c r="AA197" s="4">
        <v>3479</v>
      </c>
      <c r="AB197" s="4">
        <v>984</v>
      </c>
      <c r="AC197" s="4">
        <v>6738</v>
      </c>
      <c r="AD197" s="4">
        <v>1</v>
      </c>
      <c r="AE197" s="4">
        <v>10933</v>
      </c>
      <c r="AF197" s="4">
        <v>49834</v>
      </c>
      <c r="AG197" s="4">
        <v>191788</v>
      </c>
      <c r="AH197" s="2">
        <f t="shared" si="3"/>
        <v>241622</v>
      </c>
      <c r="AI197" s="12">
        <f>assg!AI162*Sheet2!G22/100+assg!AI162</f>
        <v>79.248757632999968</v>
      </c>
      <c r="AJ197" s="2">
        <v>104819637.56487913</v>
      </c>
      <c r="AK197" s="2">
        <f>assg!AK162+[1]Sheet2!BE29</f>
        <v>925.88888888888914</v>
      </c>
      <c r="AL197" s="2">
        <v>307713</v>
      </c>
      <c r="AM197" s="14">
        <f>Table1[[#This Row],[TOTAL CRIME BOTH]]/Table1[[#This Row],[Population]]*100000</f>
        <v>230.51214983494452</v>
      </c>
    </row>
    <row r="198" spans="1:39" hidden="1" x14ac:dyDescent="0.25">
      <c r="A198" s="1" t="s">
        <v>23</v>
      </c>
      <c r="B198" s="2" t="s">
        <v>1</v>
      </c>
      <c r="C198" s="2">
        <v>2006</v>
      </c>
      <c r="D198" s="2">
        <v>205</v>
      </c>
      <c r="E198" s="2">
        <v>265</v>
      </c>
      <c r="F198" s="2">
        <v>4</v>
      </c>
      <c r="G198" s="2">
        <v>40</v>
      </c>
      <c r="H198" s="2">
        <v>0</v>
      </c>
      <c r="I198" s="2">
        <v>40</v>
      </c>
      <c r="J198" s="2">
        <v>130</v>
      </c>
      <c r="K198" s="2">
        <v>79</v>
      </c>
      <c r="L198" s="2">
        <v>51</v>
      </c>
      <c r="M198" s="2">
        <v>2</v>
      </c>
      <c r="N198" s="2">
        <v>27</v>
      </c>
      <c r="O198" s="2">
        <v>8</v>
      </c>
      <c r="P198" s="2">
        <v>55</v>
      </c>
      <c r="Q198" s="2">
        <v>290</v>
      </c>
      <c r="R198" s="2">
        <v>105</v>
      </c>
      <c r="S198" s="2">
        <v>185</v>
      </c>
      <c r="T198" s="2">
        <v>60</v>
      </c>
      <c r="U198" s="2">
        <v>40</v>
      </c>
      <c r="V198" s="2">
        <v>82</v>
      </c>
      <c r="W198" s="2">
        <v>9</v>
      </c>
      <c r="X198" s="2">
        <v>109</v>
      </c>
      <c r="Y198" s="2">
        <v>296</v>
      </c>
      <c r="Z198" s="2">
        <v>0</v>
      </c>
      <c r="AA198" s="2">
        <v>42</v>
      </c>
      <c r="AB198" s="2">
        <v>0</v>
      </c>
      <c r="AC198" s="2">
        <v>10</v>
      </c>
      <c r="AD198" s="2">
        <v>0</v>
      </c>
      <c r="AE198" s="2">
        <v>3</v>
      </c>
      <c r="AF198" s="2">
        <v>1207</v>
      </c>
      <c r="AG198" s="2">
        <v>2884</v>
      </c>
      <c r="AH198" s="2">
        <f t="shared" si="3"/>
        <v>4091</v>
      </c>
      <c r="AI198" s="13">
        <f>assg!AI163*Sheet2!G23/100+assg!AI163</f>
        <v>72.504977080986507</v>
      </c>
      <c r="AJ198" s="4">
        <v>2559906.0061354861</v>
      </c>
      <c r="AK198" s="4">
        <f>assg!AK163+[1]Sheet2!BE30</f>
        <v>985.77777777777771</v>
      </c>
      <c r="AL198" s="4">
        <v>22327</v>
      </c>
      <c r="AM198" s="14">
        <f>Table1[[#This Row],[TOTAL CRIME BOTH]]/Table1[[#This Row],[Population]]*100000</f>
        <v>159.81055516080849</v>
      </c>
    </row>
    <row r="199" spans="1:39" hidden="1" x14ac:dyDescent="0.25">
      <c r="A199" s="3" t="s">
        <v>24</v>
      </c>
      <c r="B199" s="4" t="s">
        <v>1</v>
      </c>
      <c r="C199" s="4">
        <v>2006</v>
      </c>
      <c r="D199" s="4">
        <v>157</v>
      </c>
      <c r="E199" s="4">
        <v>42</v>
      </c>
      <c r="F199" s="4">
        <v>8</v>
      </c>
      <c r="G199" s="4">
        <v>74</v>
      </c>
      <c r="H199" s="4">
        <v>0</v>
      </c>
      <c r="I199" s="4">
        <v>74</v>
      </c>
      <c r="J199" s="4">
        <v>57</v>
      </c>
      <c r="K199" s="4">
        <v>25</v>
      </c>
      <c r="L199" s="4">
        <v>32</v>
      </c>
      <c r="M199" s="4">
        <v>57</v>
      </c>
      <c r="N199" s="4">
        <v>4</v>
      </c>
      <c r="O199" s="4">
        <v>65</v>
      </c>
      <c r="P199" s="4">
        <v>140</v>
      </c>
      <c r="Q199" s="4">
        <v>470</v>
      </c>
      <c r="R199" s="4">
        <v>135</v>
      </c>
      <c r="S199" s="4">
        <v>335</v>
      </c>
      <c r="T199" s="4">
        <v>7</v>
      </c>
      <c r="U199" s="4">
        <v>16</v>
      </c>
      <c r="V199" s="4">
        <v>83</v>
      </c>
      <c r="W199" s="4">
        <v>7</v>
      </c>
      <c r="X199" s="4">
        <v>28</v>
      </c>
      <c r="Y199" s="4">
        <v>138</v>
      </c>
      <c r="Z199" s="4">
        <v>6</v>
      </c>
      <c r="AA199" s="4">
        <v>57</v>
      </c>
      <c r="AB199" s="4">
        <v>0</v>
      </c>
      <c r="AC199" s="4">
        <v>13</v>
      </c>
      <c r="AD199" s="4">
        <v>0</v>
      </c>
      <c r="AE199" s="4">
        <v>68</v>
      </c>
      <c r="AF199" s="4">
        <v>438</v>
      </c>
      <c r="AG199" s="4">
        <v>1935</v>
      </c>
      <c r="AH199" s="2">
        <f t="shared" si="3"/>
        <v>2373</v>
      </c>
      <c r="AI199" s="12">
        <f>assg!AI164*Sheet2!G24/100+assg!AI164</f>
        <v>66.909196987463176</v>
      </c>
      <c r="AJ199" s="2">
        <v>2655965.7042506835</v>
      </c>
      <c r="AK199" s="2">
        <f>assg!AK164+[1]Sheet2!BE31</f>
        <v>982.77777777777771</v>
      </c>
      <c r="AL199" s="2">
        <v>22429</v>
      </c>
      <c r="AM199" s="14">
        <f>Table1[[#This Row],[TOTAL CRIME BOTH]]/Table1[[#This Row],[Population]]*100000</f>
        <v>89.346033203748945</v>
      </c>
    </row>
    <row r="200" spans="1:39" hidden="1" x14ac:dyDescent="0.25">
      <c r="A200" s="1" t="s">
        <v>25</v>
      </c>
      <c r="B200" s="2" t="s">
        <v>1</v>
      </c>
      <c r="C200" s="2">
        <v>2006</v>
      </c>
      <c r="D200" s="2">
        <v>25</v>
      </c>
      <c r="E200" s="2">
        <v>19</v>
      </c>
      <c r="F200" s="2">
        <v>7</v>
      </c>
      <c r="G200" s="2">
        <v>72</v>
      </c>
      <c r="H200" s="2">
        <v>0</v>
      </c>
      <c r="I200" s="2">
        <v>72</v>
      </c>
      <c r="J200" s="2">
        <v>6</v>
      </c>
      <c r="K200" s="2">
        <v>1</v>
      </c>
      <c r="L200" s="2">
        <v>5</v>
      </c>
      <c r="M200" s="2">
        <v>7</v>
      </c>
      <c r="N200" s="2">
        <v>0</v>
      </c>
      <c r="O200" s="2">
        <v>10</v>
      </c>
      <c r="P200" s="2">
        <v>422</v>
      </c>
      <c r="Q200" s="2">
        <v>758</v>
      </c>
      <c r="R200" s="2">
        <v>60</v>
      </c>
      <c r="S200" s="2">
        <v>698</v>
      </c>
      <c r="T200" s="2">
        <v>0</v>
      </c>
      <c r="U200" s="2">
        <v>30</v>
      </c>
      <c r="V200" s="2">
        <v>78</v>
      </c>
      <c r="W200" s="2">
        <v>10</v>
      </c>
      <c r="X200" s="2">
        <v>25</v>
      </c>
      <c r="Y200" s="2">
        <v>72</v>
      </c>
      <c r="Z200" s="2">
        <v>0</v>
      </c>
      <c r="AA200" s="2">
        <v>51</v>
      </c>
      <c r="AB200" s="2">
        <v>0</v>
      </c>
      <c r="AC200" s="2">
        <v>1</v>
      </c>
      <c r="AD200" s="2">
        <v>0</v>
      </c>
      <c r="AE200" s="2">
        <v>26</v>
      </c>
      <c r="AF200" s="2">
        <v>454</v>
      </c>
      <c r="AG200" s="2">
        <v>2073</v>
      </c>
      <c r="AH200" s="2">
        <f t="shared" si="3"/>
        <v>2527</v>
      </c>
      <c r="AI200" s="13">
        <f>assg!AI165*Sheet2!G25/100+assg!AI165</f>
        <v>89.753715548027856</v>
      </c>
      <c r="AJ200" s="4">
        <v>999012.89437726466</v>
      </c>
      <c r="AK200" s="4">
        <f>assg!AK165+[1]Sheet2!BE32</f>
        <v>959.11111111111086</v>
      </c>
      <c r="AL200" s="4">
        <v>21081</v>
      </c>
      <c r="AM200" s="14">
        <f>Table1[[#This Row],[TOTAL CRIME BOTH]]/Table1[[#This Row],[Population]]*100000</f>
        <v>252.94968805935252</v>
      </c>
    </row>
    <row r="201" spans="1:39" hidden="1" x14ac:dyDescent="0.25">
      <c r="A201" s="3" t="s">
        <v>26</v>
      </c>
      <c r="B201" s="4" t="s">
        <v>1</v>
      </c>
      <c r="C201" s="4">
        <v>2006</v>
      </c>
      <c r="D201" s="4">
        <v>123</v>
      </c>
      <c r="E201" s="4">
        <v>46</v>
      </c>
      <c r="F201" s="4">
        <v>8</v>
      </c>
      <c r="G201" s="4">
        <v>23</v>
      </c>
      <c r="H201" s="4">
        <v>0</v>
      </c>
      <c r="I201" s="4">
        <v>23</v>
      </c>
      <c r="J201" s="4">
        <v>31</v>
      </c>
      <c r="K201" s="4">
        <v>3</v>
      </c>
      <c r="L201" s="4">
        <v>28</v>
      </c>
      <c r="M201" s="4">
        <v>16</v>
      </c>
      <c r="N201" s="4">
        <v>0</v>
      </c>
      <c r="O201" s="4">
        <v>84</v>
      </c>
      <c r="P201" s="4">
        <v>70</v>
      </c>
      <c r="Q201" s="4">
        <v>327</v>
      </c>
      <c r="R201" s="4">
        <v>113</v>
      </c>
      <c r="S201" s="4">
        <v>214</v>
      </c>
      <c r="T201" s="4">
        <v>7</v>
      </c>
      <c r="U201" s="4">
        <v>18</v>
      </c>
      <c r="V201" s="4">
        <v>37</v>
      </c>
      <c r="W201" s="4">
        <v>10</v>
      </c>
      <c r="X201" s="4">
        <v>16</v>
      </c>
      <c r="Y201" s="4">
        <v>50</v>
      </c>
      <c r="Z201" s="4">
        <v>0</v>
      </c>
      <c r="AA201" s="4">
        <v>3</v>
      </c>
      <c r="AB201" s="4">
        <v>2</v>
      </c>
      <c r="AC201" s="4">
        <v>3</v>
      </c>
      <c r="AD201" s="4">
        <v>0</v>
      </c>
      <c r="AE201" s="4">
        <v>28</v>
      </c>
      <c r="AF201" s="4">
        <v>201</v>
      </c>
      <c r="AG201" s="4">
        <v>1103</v>
      </c>
      <c r="AH201" s="2">
        <f t="shared" si="3"/>
        <v>1304</v>
      </c>
      <c r="AI201" s="12">
        <f>assg!AI166*Sheet2!G26/100+assg!AI166</f>
        <v>71.389397154885529</v>
      </c>
      <c r="AJ201" s="2">
        <v>1983574.1616100138</v>
      </c>
      <c r="AK201" s="2">
        <f>assg!AK166+[1]Sheet2!BE33</f>
        <v>921.22222222222229</v>
      </c>
      <c r="AL201" s="2">
        <v>16579</v>
      </c>
      <c r="AM201" s="14">
        <f>Table1[[#This Row],[TOTAL CRIME BOTH]]/Table1[[#This Row],[Population]]*100000</f>
        <v>65.739916623111185</v>
      </c>
    </row>
    <row r="202" spans="1:39" hidden="1" x14ac:dyDescent="0.25">
      <c r="A202" s="1" t="s">
        <v>27</v>
      </c>
      <c r="B202" s="2" t="s">
        <v>1</v>
      </c>
      <c r="C202" s="2">
        <v>2006</v>
      </c>
      <c r="D202" s="2">
        <v>1159</v>
      </c>
      <c r="E202" s="2">
        <v>752</v>
      </c>
      <c r="F202" s="2">
        <v>36</v>
      </c>
      <c r="G202" s="2">
        <v>985</v>
      </c>
      <c r="H202" s="2">
        <v>0</v>
      </c>
      <c r="I202" s="2">
        <v>985</v>
      </c>
      <c r="J202" s="2">
        <v>704</v>
      </c>
      <c r="K202" s="2">
        <v>577</v>
      </c>
      <c r="L202" s="2">
        <v>127</v>
      </c>
      <c r="M202" s="2">
        <v>239</v>
      </c>
      <c r="N202" s="2">
        <v>76</v>
      </c>
      <c r="O202" s="2">
        <v>1184</v>
      </c>
      <c r="P202" s="2">
        <v>3120</v>
      </c>
      <c r="Q202" s="2">
        <v>6567</v>
      </c>
      <c r="R202" s="2">
        <v>1571</v>
      </c>
      <c r="S202" s="2">
        <v>4996</v>
      </c>
      <c r="T202" s="2">
        <v>1535</v>
      </c>
      <c r="U202" s="2">
        <v>313</v>
      </c>
      <c r="V202" s="2">
        <v>1364</v>
      </c>
      <c r="W202" s="2">
        <v>16</v>
      </c>
      <c r="X202" s="2">
        <v>371</v>
      </c>
      <c r="Y202" s="2">
        <v>6226</v>
      </c>
      <c r="Z202" s="2">
        <v>457</v>
      </c>
      <c r="AA202" s="2">
        <v>2415</v>
      </c>
      <c r="AB202" s="2">
        <v>247</v>
      </c>
      <c r="AC202" s="2">
        <v>694</v>
      </c>
      <c r="AD202" s="2">
        <v>12</v>
      </c>
      <c r="AE202" s="2">
        <v>2945</v>
      </c>
      <c r="AF202" s="2">
        <v>21375</v>
      </c>
      <c r="AG202" s="2">
        <v>52792</v>
      </c>
      <c r="AH202" s="2">
        <f t="shared" si="3"/>
        <v>74167</v>
      </c>
      <c r="AI202" s="13">
        <f>assg!AI167*Sheet2!G27/100+assg!AI167</f>
        <v>66.610194469089365</v>
      </c>
      <c r="AJ202" s="4">
        <v>39417245.044860534</v>
      </c>
      <c r="AK202" s="4">
        <f>assg!AK167+[1]Sheet2!BE34</f>
        <v>975.88888888888914</v>
      </c>
      <c r="AL202" s="4">
        <v>155707</v>
      </c>
      <c r="AM202" s="14">
        <f>Table1[[#This Row],[TOTAL CRIME BOTH]]/Table1[[#This Row],[Population]]*100000</f>
        <v>188.15876126195772</v>
      </c>
    </row>
    <row r="203" spans="1:39" hidden="1" x14ac:dyDescent="0.25">
      <c r="A203" s="3" t="s">
        <v>28</v>
      </c>
      <c r="B203" s="4" t="s">
        <v>1</v>
      </c>
      <c r="C203" s="4">
        <v>2006</v>
      </c>
      <c r="D203" s="4">
        <v>30</v>
      </c>
      <c r="E203" s="4">
        <v>24</v>
      </c>
      <c r="F203" s="4">
        <v>3</v>
      </c>
      <c r="G203" s="4">
        <v>9</v>
      </c>
      <c r="H203" s="4">
        <v>0</v>
      </c>
      <c r="I203" s="4">
        <v>9</v>
      </c>
      <c r="J203" s="4">
        <v>18</v>
      </c>
      <c r="K203" s="4">
        <v>13</v>
      </c>
      <c r="L203" s="4">
        <v>5</v>
      </c>
      <c r="M203" s="4">
        <v>2</v>
      </c>
      <c r="N203" s="4">
        <v>0</v>
      </c>
      <c r="O203" s="4">
        <v>3</v>
      </c>
      <c r="P203" s="4">
        <v>84</v>
      </c>
      <c r="Q203" s="4">
        <v>560</v>
      </c>
      <c r="R203" s="4">
        <v>320</v>
      </c>
      <c r="S203" s="4">
        <v>240</v>
      </c>
      <c r="T203" s="4">
        <v>194</v>
      </c>
      <c r="U203" s="4">
        <v>6</v>
      </c>
      <c r="V203" s="4">
        <v>36</v>
      </c>
      <c r="W203" s="4">
        <v>2</v>
      </c>
      <c r="X203" s="4">
        <v>22</v>
      </c>
      <c r="Y203" s="4">
        <v>927</v>
      </c>
      <c r="Z203" s="4">
        <v>3</v>
      </c>
      <c r="AA203" s="4">
        <v>56</v>
      </c>
      <c r="AB203" s="4">
        <v>39</v>
      </c>
      <c r="AC203" s="4">
        <v>19</v>
      </c>
      <c r="AD203" s="4">
        <v>0</v>
      </c>
      <c r="AE203" s="4">
        <v>209</v>
      </c>
      <c r="AF203" s="4">
        <v>2441</v>
      </c>
      <c r="AG203" s="4">
        <v>4687</v>
      </c>
      <c r="AH203" s="2">
        <f t="shared" si="3"/>
        <v>7128</v>
      </c>
      <c r="AI203" s="12">
        <f>assg!AI168*Sheet2!G28/100+assg!AI168</f>
        <v>83.282040610830975</v>
      </c>
      <c r="AJ203" s="2">
        <v>1118827.6233937296</v>
      </c>
      <c r="AK203" s="2">
        <f>assg!AK168+[1]Sheet2!BE35</f>
        <v>1021</v>
      </c>
      <c r="AL203" s="2">
        <v>479</v>
      </c>
      <c r="AM203" s="14">
        <f>Table1[[#This Row],[TOTAL CRIME BOTH]]/Table1[[#This Row],[Population]]*100000</f>
        <v>637.09546054813188</v>
      </c>
    </row>
    <row r="204" spans="1:39" hidden="1" x14ac:dyDescent="0.25">
      <c r="A204" s="3" t="s">
        <v>29</v>
      </c>
      <c r="B204" s="4" t="s">
        <v>1</v>
      </c>
      <c r="C204" s="4">
        <v>2006</v>
      </c>
      <c r="D204" s="4">
        <v>817</v>
      </c>
      <c r="E204" s="4">
        <v>898</v>
      </c>
      <c r="F204" s="4">
        <v>165</v>
      </c>
      <c r="G204" s="4">
        <v>442</v>
      </c>
      <c r="H204" s="4">
        <v>0</v>
      </c>
      <c r="I204" s="4">
        <v>442</v>
      </c>
      <c r="J204" s="4">
        <v>591</v>
      </c>
      <c r="K204" s="4">
        <v>418</v>
      </c>
      <c r="L204" s="4">
        <v>173</v>
      </c>
      <c r="M204" s="4">
        <v>35</v>
      </c>
      <c r="N204" s="4">
        <v>90</v>
      </c>
      <c r="O204" s="4">
        <v>142</v>
      </c>
      <c r="P204" s="4">
        <v>2277</v>
      </c>
      <c r="Q204" s="4">
        <v>3946</v>
      </c>
      <c r="R204" s="4">
        <v>1561</v>
      </c>
      <c r="S204" s="4">
        <v>2385</v>
      </c>
      <c r="T204" s="4">
        <v>3</v>
      </c>
      <c r="U204" s="4">
        <v>281</v>
      </c>
      <c r="V204" s="4">
        <v>3393</v>
      </c>
      <c r="W204" s="4">
        <v>66</v>
      </c>
      <c r="X204" s="4">
        <v>68</v>
      </c>
      <c r="Y204" s="4">
        <v>5104</v>
      </c>
      <c r="Z204" s="4">
        <v>130</v>
      </c>
      <c r="AA204" s="4">
        <v>314</v>
      </c>
      <c r="AB204" s="4">
        <v>60</v>
      </c>
      <c r="AC204" s="4">
        <v>801</v>
      </c>
      <c r="AD204" s="4">
        <v>2</v>
      </c>
      <c r="AE204" s="4">
        <v>2919</v>
      </c>
      <c r="AF204" s="4">
        <v>9524</v>
      </c>
      <c r="AG204" s="4">
        <v>32068</v>
      </c>
      <c r="AH204" s="2">
        <f t="shared" si="3"/>
        <v>41592</v>
      </c>
      <c r="AI204" s="13">
        <f>assg!AI169*Sheet2!G29/100+assg!AI169</f>
        <v>72.034437978744677</v>
      </c>
      <c r="AJ204" s="4">
        <v>26066138.416579235</v>
      </c>
      <c r="AK204" s="4">
        <f>assg!AK169+[1]Sheet2!BE36</f>
        <v>885.66666666666686</v>
      </c>
      <c r="AL204" s="4">
        <v>50362</v>
      </c>
      <c r="AM204" s="14">
        <f>Table1[[#This Row],[TOTAL CRIME BOTH]]/Table1[[#This Row],[Population]]*100000</f>
        <v>159.56333590841987</v>
      </c>
    </row>
    <row r="205" spans="1:39" hidden="1" x14ac:dyDescent="0.25">
      <c r="A205" s="1" t="s">
        <v>30</v>
      </c>
      <c r="B205" s="2" t="s">
        <v>1</v>
      </c>
      <c r="C205" s="2">
        <v>2006</v>
      </c>
      <c r="D205" s="2">
        <v>1209</v>
      </c>
      <c r="E205" s="2">
        <v>1694</v>
      </c>
      <c r="F205" s="2">
        <v>79</v>
      </c>
      <c r="G205" s="2">
        <v>1085</v>
      </c>
      <c r="H205" s="2">
        <v>0</v>
      </c>
      <c r="I205" s="2">
        <v>1085</v>
      </c>
      <c r="J205" s="2">
        <v>1970</v>
      </c>
      <c r="K205" s="2">
        <v>1553</v>
      </c>
      <c r="L205" s="2">
        <v>417</v>
      </c>
      <c r="M205" s="2">
        <v>37</v>
      </c>
      <c r="N205" s="2">
        <v>97</v>
      </c>
      <c r="O205" s="2">
        <v>631</v>
      </c>
      <c r="P205" s="2">
        <v>5085</v>
      </c>
      <c r="Q205" s="2">
        <v>17889</v>
      </c>
      <c r="R205" s="2">
        <v>7276</v>
      </c>
      <c r="S205" s="2">
        <v>10613</v>
      </c>
      <c r="T205" s="2">
        <v>1767</v>
      </c>
      <c r="U205" s="2">
        <v>694</v>
      </c>
      <c r="V205" s="2">
        <v>10191</v>
      </c>
      <c r="W205" s="2">
        <v>56</v>
      </c>
      <c r="X205" s="2">
        <v>551</v>
      </c>
      <c r="Y205" s="2">
        <v>21296</v>
      </c>
      <c r="Z205" s="2">
        <v>394</v>
      </c>
      <c r="AA205" s="2">
        <v>2582</v>
      </c>
      <c r="AB205" s="2">
        <v>31</v>
      </c>
      <c r="AC205" s="2">
        <v>7038</v>
      </c>
      <c r="AD205" s="2">
        <v>3</v>
      </c>
      <c r="AE205" s="2">
        <v>6234</v>
      </c>
      <c r="AF205" s="2">
        <v>61379</v>
      </c>
      <c r="AG205" s="2">
        <v>141992</v>
      </c>
      <c r="AH205" s="2">
        <f t="shared" si="3"/>
        <v>203371</v>
      </c>
      <c r="AI205" s="13">
        <f>assg!AI170*Sheet2!G30/100+assg!AI170</f>
        <v>62.595991857548576</v>
      </c>
      <c r="AJ205" s="4">
        <v>62774559.049501188</v>
      </c>
      <c r="AK205" s="4">
        <f>assg!AK170+[1]Sheet2!BE37</f>
        <v>925.33333333333314</v>
      </c>
      <c r="AL205" s="4">
        <v>342239</v>
      </c>
      <c r="AM205" s="14">
        <f>Table1[[#This Row],[TOTAL CRIME BOTH]]/Table1[[#This Row],[Population]]*100000</f>
        <v>323.97041584892821</v>
      </c>
    </row>
    <row r="206" spans="1:39" hidden="1" x14ac:dyDescent="0.25">
      <c r="A206" s="3" t="s">
        <v>31</v>
      </c>
      <c r="B206" s="4" t="s">
        <v>1</v>
      </c>
      <c r="C206" s="4">
        <v>2006</v>
      </c>
      <c r="D206" s="4">
        <v>21</v>
      </c>
      <c r="E206" s="4">
        <v>16</v>
      </c>
      <c r="F206" s="4">
        <v>2</v>
      </c>
      <c r="G206" s="4">
        <v>20</v>
      </c>
      <c r="H206" s="4">
        <v>0</v>
      </c>
      <c r="I206" s="4">
        <v>20</v>
      </c>
      <c r="J206" s="4">
        <v>8</v>
      </c>
      <c r="K206" s="4">
        <v>7</v>
      </c>
      <c r="L206" s="4">
        <v>1</v>
      </c>
      <c r="M206" s="4">
        <v>0</v>
      </c>
      <c r="N206" s="4">
        <v>0</v>
      </c>
      <c r="O206" s="4">
        <v>9</v>
      </c>
      <c r="P206" s="4">
        <v>84</v>
      </c>
      <c r="Q206" s="4">
        <v>113</v>
      </c>
      <c r="R206" s="4">
        <v>8</v>
      </c>
      <c r="S206" s="4">
        <v>105</v>
      </c>
      <c r="T206" s="4">
        <v>12</v>
      </c>
      <c r="U206" s="4">
        <v>10</v>
      </c>
      <c r="V206" s="4">
        <v>37</v>
      </c>
      <c r="W206" s="4">
        <v>1</v>
      </c>
      <c r="X206" s="4">
        <v>1</v>
      </c>
      <c r="Y206" s="4">
        <v>96</v>
      </c>
      <c r="Z206" s="4">
        <v>0</v>
      </c>
      <c r="AA206" s="4">
        <v>14</v>
      </c>
      <c r="AB206" s="4">
        <v>0</v>
      </c>
      <c r="AC206" s="4">
        <v>6</v>
      </c>
      <c r="AD206" s="4">
        <v>0</v>
      </c>
      <c r="AE206" s="4">
        <v>39</v>
      </c>
      <c r="AF206" s="4">
        <v>214</v>
      </c>
      <c r="AG206" s="4">
        <v>703</v>
      </c>
      <c r="AH206" s="2">
        <f t="shared" si="3"/>
        <v>917</v>
      </c>
      <c r="AI206" s="12">
        <f>assg!AI171*Sheet2!G31/100+assg!AI171</f>
        <v>73.867388394891705</v>
      </c>
      <c r="AJ206" s="2">
        <v>576455.61698487087</v>
      </c>
      <c r="AK206" s="2">
        <f>assg!AK171+[1]Sheet2!BE38</f>
        <v>883.33333333333314</v>
      </c>
      <c r="AL206" s="2">
        <v>7096</v>
      </c>
      <c r="AM206" s="14">
        <f>Table1[[#This Row],[TOTAL CRIME BOTH]]/Table1[[#This Row],[Population]]*100000</f>
        <v>159.07555984905369</v>
      </c>
    </row>
    <row r="207" spans="1:39" hidden="1" x14ac:dyDescent="0.25">
      <c r="A207" s="1" t="s">
        <v>32</v>
      </c>
      <c r="B207" s="2" t="s">
        <v>1</v>
      </c>
      <c r="C207" s="2">
        <v>2006</v>
      </c>
      <c r="D207" s="2">
        <v>1363</v>
      </c>
      <c r="E207" s="2">
        <v>1599</v>
      </c>
      <c r="F207" s="2">
        <v>20</v>
      </c>
      <c r="G207" s="2">
        <v>457</v>
      </c>
      <c r="H207" s="2">
        <v>0</v>
      </c>
      <c r="I207" s="2">
        <v>457</v>
      </c>
      <c r="J207" s="2">
        <v>906</v>
      </c>
      <c r="K207" s="2">
        <v>718</v>
      </c>
      <c r="L207" s="2">
        <v>188</v>
      </c>
      <c r="M207" s="2">
        <v>95</v>
      </c>
      <c r="N207" s="2">
        <v>4</v>
      </c>
      <c r="O207" s="2">
        <v>450</v>
      </c>
      <c r="P207" s="2">
        <v>3300</v>
      </c>
      <c r="Q207" s="2">
        <v>13651</v>
      </c>
      <c r="R207" s="2">
        <v>2877</v>
      </c>
      <c r="S207" s="2">
        <v>10774</v>
      </c>
      <c r="T207" s="2">
        <v>1838</v>
      </c>
      <c r="U207" s="2">
        <v>194</v>
      </c>
      <c r="V207" s="2">
        <v>2116</v>
      </c>
      <c r="W207" s="2">
        <v>63</v>
      </c>
      <c r="X207" s="2">
        <v>460</v>
      </c>
      <c r="Y207" s="2">
        <v>14067</v>
      </c>
      <c r="Z207" s="2">
        <v>187</v>
      </c>
      <c r="AA207" s="2">
        <v>1179</v>
      </c>
      <c r="AB207" s="2">
        <v>852</v>
      </c>
      <c r="AC207" s="2">
        <v>1248</v>
      </c>
      <c r="AD207" s="2">
        <v>0</v>
      </c>
      <c r="AE207" s="2">
        <v>10792</v>
      </c>
      <c r="AF207" s="2">
        <v>94131</v>
      </c>
      <c r="AG207" s="2">
        <v>148972</v>
      </c>
      <c r="AH207" s="2">
        <f t="shared" si="3"/>
        <v>243103</v>
      </c>
      <c r="AI207" s="13">
        <f>assg!AI172*Sheet2!G32/100+assg!AI172</f>
        <v>75.934268642486288</v>
      </c>
      <c r="AJ207" s="4">
        <v>67293746.137209237</v>
      </c>
      <c r="AK207" s="4">
        <f>assg!AK172+[1]Sheet2!BE39</f>
        <v>991.55555555555543</v>
      </c>
      <c r="AL207" s="4">
        <v>130058</v>
      </c>
      <c r="AM207" s="14">
        <f>Table1[[#This Row],[TOTAL CRIME BOTH]]/Table1[[#This Row],[Population]]*100000</f>
        <v>361.25645242623699</v>
      </c>
    </row>
    <row r="208" spans="1:39" hidden="1" x14ac:dyDescent="0.25">
      <c r="A208" s="3" t="s">
        <v>33</v>
      </c>
      <c r="B208" s="4" t="s">
        <v>1</v>
      </c>
      <c r="C208" s="4">
        <v>2006</v>
      </c>
      <c r="D208" s="4">
        <v>154</v>
      </c>
      <c r="E208" s="4">
        <v>52</v>
      </c>
      <c r="F208" s="4">
        <v>1</v>
      </c>
      <c r="G208" s="4">
        <v>189</v>
      </c>
      <c r="H208" s="4">
        <v>0</v>
      </c>
      <c r="I208" s="4">
        <v>189</v>
      </c>
      <c r="J208" s="4">
        <v>105</v>
      </c>
      <c r="K208" s="4">
        <v>62</v>
      </c>
      <c r="L208" s="4">
        <v>43</v>
      </c>
      <c r="M208" s="4">
        <v>18</v>
      </c>
      <c r="N208" s="4">
        <v>1</v>
      </c>
      <c r="O208" s="4">
        <v>71</v>
      </c>
      <c r="P208" s="4">
        <v>182</v>
      </c>
      <c r="Q208" s="4">
        <v>392</v>
      </c>
      <c r="R208" s="4">
        <v>31</v>
      </c>
      <c r="S208" s="4">
        <v>361</v>
      </c>
      <c r="T208" s="4">
        <v>154</v>
      </c>
      <c r="U208" s="4">
        <v>23</v>
      </c>
      <c r="V208" s="4">
        <v>84</v>
      </c>
      <c r="W208" s="4">
        <v>12</v>
      </c>
      <c r="X208" s="4">
        <v>35</v>
      </c>
      <c r="Y208" s="4">
        <v>464</v>
      </c>
      <c r="Z208" s="4">
        <v>35</v>
      </c>
      <c r="AA208" s="4">
        <v>207</v>
      </c>
      <c r="AB208" s="4">
        <v>0</v>
      </c>
      <c r="AC208" s="4">
        <v>471</v>
      </c>
      <c r="AD208" s="4">
        <v>0</v>
      </c>
      <c r="AE208" s="4">
        <v>199</v>
      </c>
      <c r="AF208" s="4">
        <v>1091</v>
      </c>
      <c r="AG208" s="4">
        <v>3940</v>
      </c>
      <c r="AH208" s="2">
        <f t="shared" si="3"/>
        <v>5031</v>
      </c>
      <c r="AI208" s="12">
        <f>assg!AI173*Sheet2!G33/100+assg!AI173</f>
        <v>78.791438363512441</v>
      </c>
      <c r="AJ208" s="2">
        <v>3439956.6754032085</v>
      </c>
      <c r="AK208" s="2">
        <f>assg!AK173+[1]Sheet2!BE40</f>
        <v>955.55555555555543</v>
      </c>
      <c r="AL208" s="2">
        <v>10486</v>
      </c>
      <c r="AM208" s="14">
        <f>Table1[[#This Row],[TOTAL CRIME BOTH]]/Table1[[#This Row],[Population]]*100000</f>
        <v>146.25184194827978</v>
      </c>
    </row>
    <row r="209" spans="1:39" hidden="1" x14ac:dyDescent="0.25">
      <c r="A209" s="1" t="s">
        <v>34</v>
      </c>
      <c r="B209" s="2" t="s">
        <v>1</v>
      </c>
      <c r="C209" s="2">
        <v>2006</v>
      </c>
      <c r="D209" s="2">
        <v>5480</v>
      </c>
      <c r="E209" s="2">
        <v>4997</v>
      </c>
      <c r="F209" s="2">
        <v>1543</v>
      </c>
      <c r="G209" s="2">
        <v>1314</v>
      </c>
      <c r="H209" s="2">
        <v>0</v>
      </c>
      <c r="I209" s="2">
        <v>1314</v>
      </c>
      <c r="J209" s="2">
        <v>3318</v>
      </c>
      <c r="K209" s="2">
        <v>2551</v>
      </c>
      <c r="L209" s="2">
        <v>767</v>
      </c>
      <c r="M209" s="2">
        <v>218</v>
      </c>
      <c r="N209" s="2">
        <v>86</v>
      </c>
      <c r="O209" s="2">
        <v>2024</v>
      </c>
      <c r="P209" s="2">
        <v>4577</v>
      </c>
      <c r="Q209" s="2">
        <v>20447</v>
      </c>
      <c r="R209" s="2">
        <v>9621</v>
      </c>
      <c r="S209" s="2">
        <v>10826</v>
      </c>
      <c r="T209" s="2">
        <v>3774</v>
      </c>
      <c r="U209" s="2">
        <v>2509</v>
      </c>
      <c r="V209" s="2">
        <v>5142</v>
      </c>
      <c r="W209" s="2">
        <v>278</v>
      </c>
      <c r="X209" s="2">
        <v>299</v>
      </c>
      <c r="Y209" s="2">
        <v>10412</v>
      </c>
      <c r="Z209" s="2">
        <v>1798</v>
      </c>
      <c r="AA209" s="2">
        <v>2096</v>
      </c>
      <c r="AB209" s="2">
        <v>2714</v>
      </c>
      <c r="AC209" s="2">
        <v>5204</v>
      </c>
      <c r="AD209" s="2">
        <v>0</v>
      </c>
      <c r="AE209" s="2">
        <v>7235</v>
      </c>
      <c r="AF209" s="2">
        <v>41536</v>
      </c>
      <c r="AG209" s="2">
        <v>127001</v>
      </c>
      <c r="AH209" s="2">
        <f t="shared" si="3"/>
        <v>168537</v>
      </c>
      <c r="AI209" s="13">
        <f>assg!AI174*Sheet2!G34/100+assg!AI174</f>
        <v>60.381499482953245</v>
      </c>
      <c r="AJ209" s="4">
        <v>183633045.58337522</v>
      </c>
      <c r="AK209" s="4">
        <f>assg!AK174+[1]Sheet2!BE41</f>
        <v>905.77777777777771</v>
      </c>
      <c r="AL209" s="4">
        <v>240928</v>
      </c>
      <c r="AM209" s="14">
        <f>Table1[[#This Row],[TOTAL CRIME BOTH]]/Table1[[#This Row],[Population]]*100000</f>
        <v>91.779232580161548</v>
      </c>
    </row>
    <row r="210" spans="1:39" hidden="1" x14ac:dyDescent="0.25">
      <c r="A210" s="3" t="s">
        <v>35</v>
      </c>
      <c r="B210" s="4" t="s">
        <v>1</v>
      </c>
      <c r="C210" s="4">
        <v>2006</v>
      </c>
      <c r="D210" s="4">
        <v>274</v>
      </c>
      <c r="E210" s="4">
        <v>215</v>
      </c>
      <c r="F210" s="4">
        <v>40</v>
      </c>
      <c r="G210" s="4">
        <v>147</v>
      </c>
      <c r="H210" s="4">
        <v>0</v>
      </c>
      <c r="I210" s="4">
        <v>147</v>
      </c>
      <c r="J210" s="4">
        <v>212</v>
      </c>
      <c r="K210" s="4">
        <v>183</v>
      </c>
      <c r="L210" s="4">
        <v>29</v>
      </c>
      <c r="M210" s="4">
        <v>31</v>
      </c>
      <c r="N210" s="4">
        <v>2</v>
      </c>
      <c r="O210" s="4">
        <v>157</v>
      </c>
      <c r="P210" s="4">
        <v>470</v>
      </c>
      <c r="Q210" s="4">
        <v>1696</v>
      </c>
      <c r="R210" s="4">
        <v>525</v>
      </c>
      <c r="S210" s="4">
        <v>1171</v>
      </c>
      <c r="T210" s="4">
        <v>489</v>
      </c>
      <c r="U210" s="4">
        <v>95</v>
      </c>
      <c r="V210" s="4">
        <v>514</v>
      </c>
      <c r="W210" s="4">
        <v>14</v>
      </c>
      <c r="X210" s="4">
        <v>39</v>
      </c>
      <c r="Y210" s="4">
        <v>854</v>
      </c>
      <c r="Z210" s="4">
        <v>80</v>
      </c>
      <c r="AA210" s="4">
        <v>153</v>
      </c>
      <c r="AB210" s="4">
        <v>113</v>
      </c>
      <c r="AC210" s="4">
        <v>358</v>
      </c>
      <c r="AD210" s="4">
        <v>0</v>
      </c>
      <c r="AE210" s="4">
        <v>524</v>
      </c>
      <c r="AF210" s="4">
        <v>1935</v>
      </c>
      <c r="AG210" s="4">
        <v>8412</v>
      </c>
      <c r="AH210" s="2">
        <f t="shared" si="3"/>
        <v>10347</v>
      </c>
      <c r="AI210" s="12">
        <f>assg!AI175*Sheet2!G35/100+assg!AI175</f>
        <v>74.975625518124275</v>
      </c>
      <c r="AJ210" s="2">
        <v>9313954.1094271038</v>
      </c>
      <c r="AK210" s="2">
        <f>assg!AK175+[1]Sheet2!BE42</f>
        <v>963.44444444444457</v>
      </c>
      <c r="AL210" s="2">
        <v>53483</v>
      </c>
      <c r="AM210" s="14">
        <f>Table1[[#This Row],[TOTAL CRIME BOTH]]/Table1[[#This Row],[Population]]*100000</f>
        <v>111.0913783602101</v>
      </c>
    </row>
    <row r="211" spans="1:39" hidden="1" x14ac:dyDescent="0.25">
      <c r="A211" s="1" t="s">
        <v>36</v>
      </c>
      <c r="B211" s="2" t="s">
        <v>1</v>
      </c>
      <c r="C211" s="2">
        <v>2006</v>
      </c>
      <c r="D211" s="2">
        <v>1425</v>
      </c>
      <c r="E211" s="2">
        <v>672</v>
      </c>
      <c r="F211" s="2">
        <v>401</v>
      </c>
      <c r="G211" s="2">
        <v>1731</v>
      </c>
      <c r="H211" s="2">
        <v>0</v>
      </c>
      <c r="I211" s="2">
        <v>1731</v>
      </c>
      <c r="J211" s="2">
        <v>1355</v>
      </c>
      <c r="K211" s="2">
        <v>1199</v>
      </c>
      <c r="L211" s="2">
        <v>156</v>
      </c>
      <c r="M211" s="2">
        <v>177</v>
      </c>
      <c r="N211" s="2">
        <v>1263</v>
      </c>
      <c r="O211" s="2">
        <v>426</v>
      </c>
      <c r="P211" s="2">
        <v>601</v>
      </c>
      <c r="Q211" s="2">
        <v>12532</v>
      </c>
      <c r="R211" s="2">
        <v>2714</v>
      </c>
      <c r="S211" s="2">
        <v>9818</v>
      </c>
      <c r="T211" s="2">
        <v>2385</v>
      </c>
      <c r="U211" s="2">
        <v>519</v>
      </c>
      <c r="V211" s="2">
        <v>1947</v>
      </c>
      <c r="W211" s="2">
        <v>135</v>
      </c>
      <c r="X211" s="2">
        <v>111</v>
      </c>
      <c r="Y211" s="2">
        <v>6299</v>
      </c>
      <c r="Z211" s="2">
        <v>445</v>
      </c>
      <c r="AA211" s="2">
        <v>1837</v>
      </c>
      <c r="AB211" s="2">
        <v>63</v>
      </c>
      <c r="AC211" s="2">
        <v>7414</v>
      </c>
      <c r="AD211" s="2">
        <v>1</v>
      </c>
      <c r="AE211" s="2">
        <v>3039</v>
      </c>
      <c r="AF211" s="2">
        <v>23274</v>
      </c>
      <c r="AG211" s="2">
        <v>68052</v>
      </c>
      <c r="AH211" s="2">
        <f t="shared" si="3"/>
        <v>91326</v>
      </c>
      <c r="AI211" s="13">
        <f>assg!AI176*Sheet2!G36/100+assg!AI176</f>
        <v>71.69109290889871</v>
      </c>
      <c r="AJ211" s="4">
        <v>85903100.446922034</v>
      </c>
      <c r="AK211" s="4">
        <f>assg!AK176+[1]Sheet2!BE43</f>
        <v>942.88888888888914</v>
      </c>
      <c r="AL211" s="4">
        <v>88752</v>
      </c>
      <c r="AM211" s="14">
        <f>Table1[[#This Row],[TOTAL CRIME BOTH]]/Table1[[#This Row],[Population]]*100000</f>
        <v>106.31281004395024</v>
      </c>
    </row>
    <row r="212" spans="1:39" hidden="1" x14ac:dyDescent="0.25">
      <c r="A212" s="1" t="s">
        <v>105</v>
      </c>
      <c r="B212" s="2" t="s">
        <v>1</v>
      </c>
      <c r="C212" s="2">
        <v>2007</v>
      </c>
      <c r="D212" s="2">
        <v>15</v>
      </c>
      <c r="E212" s="2">
        <v>19</v>
      </c>
      <c r="F212" s="2">
        <v>1</v>
      </c>
      <c r="G212" s="2">
        <v>3</v>
      </c>
      <c r="H212" s="2">
        <v>0</v>
      </c>
      <c r="I212" s="2">
        <v>3</v>
      </c>
      <c r="J212" s="2">
        <v>12</v>
      </c>
      <c r="K212" s="2">
        <v>9</v>
      </c>
      <c r="L212" s="2">
        <v>3</v>
      </c>
      <c r="M212" s="2">
        <v>5</v>
      </c>
      <c r="N212" s="2">
        <v>0</v>
      </c>
      <c r="O212" s="2">
        <v>9</v>
      </c>
      <c r="P212" s="2">
        <v>90</v>
      </c>
      <c r="Q212" s="2">
        <v>112</v>
      </c>
      <c r="R212" s="2">
        <v>8</v>
      </c>
      <c r="S212" s="2">
        <v>104</v>
      </c>
      <c r="T212" s="2">
        <v>17</v>
      </c>
      <c r="U212" s="2">
        <v>7</v>
      </c>
      <c r="V212" s="2">
        <v>23</v>
      </c>
      <c r="W212" s="2">
        <v>1</v>
      </c>
      <c r="X212" s="2">
        <v>11</v>
      </c>
      <c r="Y212" s="2">
        <v>99</v>
      </c>
      <c r="Z212" s="2">
        <v>1</v>
      </c>
      <c r="AA212" s="2">
        <v>21</v>
      </c>
      <c r="AB212" s="2">
        <v>2</v>
      </c>
      <c r="AC212" s="2">
        <v>18</v>
      </c>
      <c r="AD212" s="2">
        <v>0</v>
      </c>
      <c r="AE212" s="2">
        <v>4</v>
      </c>
      <c r="AF212" s="2">
        <v>337</v>
      </c>
      <c r="AG212" s="2">
        <v>807</v>
      </c>
      <c r="AH212" s="2">
        <f t="shared" si="3"/>
        <v>1144</v>
      </c>
      <c r="AI212" s="12">
        <f>assg!AI177*Sheet2!G2/100+assg!AI177</f>
        <v>83.871018637031483</v>
      </c>
      <c r="AJ212" s="2">
        <v>371105.82151263813</v>
      </c>
      <c r="AK212" s="2">
        <f>assg!AK177+[1]Sheet2!BE9</f>
        <v>866.00000000000023</v>
      </c>
      <c r="AL212" s="2">
        <v>8249</v>
      </c>
      <c r="AM212" s="14">
        <f>Table1[[#This Row],[TOTAL CRIME BOTH]]/Table1[[#This Row],[Population]]*100000</f>
        <v>308.26786692189921</v>
      </c>
    </row>
    <row r="213" spans="1:39" hidden="1" x14ac:dyDescent="0.25">
      <c r="A213" s="1" t="s">
        <v>2</v>
      </c>
      <c r="B213" s="2" t="s">
        <v>1</v>
      </c>
      <c r="C213" s="2">
        <v>2007</v>
      </c>
      <c r="D213" s="2">
        <v>2665</v>
      </c>
      <c r="E213" s="2">
        <v>1885</v>
      </c>
      <c r="F213" s="2">
        <v>135</v>
      </c>
      <c r="G213" s="2">
        <v>1070</v>
      </c>
      <c r="H213" s="2">
        <v>0</v>
      </c>
      <c r="I213" s="2">
        <v>1070</v>
      </c>
      <c r="J213" s="2">
        <v>2097</v>
      </c>
      <c r="K213" s="2">
        <v>1564</v>
      </c>
      <c r="L213" s="2">
        <v>533</v>
      </c>
      <c r="M213" s="2">
        <v>170</v>
      </c>
      <c r="N213" s="2">
        <v>6</v>
      </c>
      <c r="O213" s="2">
        <v>614</v>
      </c>
      <c r="P213" s="2">
        <v>7677</v>
      </c>
      <c r="Q213" s="2">
        <v>24391</v>
      </c>
      <c r="R213" s="2">
        <v>6183</v>
      </c>
      <c r="S213" s="2">
        <v>18208</v>
      </c>
      <c r="T213" s="2">
        <v>1998</v>
      </c>
      <c r="U213" s="2">
        <v>869</v>
      </c>
      <c r="V213" s="2">
        <v>8103</v>
      </c>
      <c r="W213" s="2">
        <v>224</v>
      </c>
      <c r="X213" s="2">
        <v>1176</v>
      </c>
      <c r="Y213" s="2">
        <v>46122</v>
      </c>
      <c r="Z213" s="2">
        <v>613</v>
      </c>
      <c r="AA213" s="2">
        <v>4406</v>
      </c>
      <c r="AB213" s="2">
        <v>3316</v>
      </c>
      <c r="AC213" s="2">
        <v>11335</v>
      </c>
      <c r="AD213" s="2">
        <v>0</v>
      </c>
      <c r="AE213" s="2">
        <v>12629</v>
      </c>
      <c r="AF213" s="2">
        <v>43586</v>
      </c>
      <c r="AG213" s="2">
        <v>175087</v>
      </c>
      <c r="AH213" s="2">
        <f t="shared" si="3"/>
        <v>218673</v>
      </c>
      <c r="AI213" s="12">
        <f>assg!AI178*Sheet2!G3/100+assg!AI178</f>
        <v>63.3092308565205</v>
      </c>
      <c r="AJ213" s="2">
        <v>81197177.522961393</v>
      </c>
      <c r="AK213" s="2">
        <f>assg!AK178+[1]Sheet2!BE10</f>
        <v>987.99999999999977</v>
      </c>
      <c r="AL213" s="2">
        <v>275045</v>
      </c>
      <c r="AM213" s="14">
        <f>Table1[[#This Row],[TOTAL CRIME BOTH]]/Table1[[#This Row],[Population]]*100000</f>
        <v>269.31108527530085</v>
      </c>
    </row>
    <row r="214" spans="1:39" hidden="1" x14ac:dyDescent="0.25">
      <c r="A214" s="3" t="s">
        <v>3</v>
      </c>
      <c r="B214" s="4" t="s">
        <v>1</v>
      </c>
      <c r="C214" s="4">
        <v>2007</v>
      </c>
      <c r="D214" s="4">
        <v>68</v>
      </c>
      <c r="E214" s="4">
        <v>29</v>
      </c>
      <c r="F214" s="4">
        <v>2</v>
      </c>
      <c r="G214" s="4">
        <v>48</v>
      </c>
      <c r="H214" s="4">
        <v>0</v>
      </c>
      <c r="I214" s="4">
        <v>48</v>
      </c>
      <c r="J214" s="4">
        <v>68</v>
      </c>
      <c r="K214" s="4">
        <v>44</v>
      </c>
      <c r="L214" s="4">
        <v>24</v>
      </c>
      <c r="M214" s="4">
        <v>16</v>
      </c>
      <c r="N214" s="4">
        <v>0</v>
      </c>
      <c r="O214" s="4">
        <v>75</v>
      </c>
      <c r="P214" s="4">
        <v>240</v>
      </c>
      <c r="Q214" s="4">
        <v>513</v>
      </c>
      <c r="R214" s="4">
        <v>116</v>
      </c>
      <c r="S214" s="4">
        <v>397</v>
      </c>
      <c r="T214" s="4">
        <v>16</v>
      </c>
      <c r="U214" s="4">
        <v>41</v>
      </c>
      <c r="V214" s="4">
        <v>33</v>
      </c>
      <c r="W214" s="4">
        <v>10</v>
      </c>
      <c r="X214" s="4">
        <v>22</v>
      </c>
      <c r="Y214" s="4">
        <v>375</v>
      </c>
      <c r="Z214" s="4">
        <v>0</v>
      </c>
      <c r="AA214" s="4">
        <v>72</v>
      </c>
      <c r="AB214" s="4">
        <v>1</v>
      </c>
      <c r="AC214" s="4">
        <v>20</v>
      </c>
      <c r="AD214" s="4">
        <v>0</v>
      </c>
      <c r="AE214" s="4">
        <v>82</v>
      </c>
      <c r="AF214" s="4">
        <v>555</v>
      </c>
      <c r="AG214" s="4">
        <v>2286</v>
      </c>
      <c r="AH214" s="2">
        <f t="shared" si="3"/>
        <v>2841</v>
      </c>
      <c r="AI214" s="12">
        <f>assg!AI179*Sheet2!G4/100+assg!AI179</f>
        <v>58.328887312482486</v>
      </c>
      <c r="AJ214" s="2">
        <v>1278883.023893889</v>
      </c>
      <c r="AK214" s="2">
        <f>assg!AK179+[1]Sheet2!BE11</f>
        <v>925.66666666666652</v>
      </c>
      <c r="AL214" s="2">
        <v>83743</v>
      </c>
      <c r="AM214" s="14">
        <f>Table1[[#This Row],[TOTAL CRIME BOTH]]/Table1[[#This Row],[Population]]*100000</f>
        <v>222.14697880263068</v>
      </c>
    </row>
    <row r="215" spans="1:39" hidden="1" x14ac:dyDescent="0.25">
      <c r="A215" s="1" t="s">
        <v>4</v>
      </c>
      <c r="B215" s="2" t="s">
        <v>1</v>
      </c>
      <c r="C215" s="2">
        <v>2007</v>
      </c>
      <c r="D215" s="2">
        <v>1374</v>
      </c>
      <c r="E215" s="2">
        <v>451</v>
      </c>
      <c r="F215" s="2">
        <v>109</v>
      </c>
      <c r="G215" s="2">
        <v>1437</v>
      </c>
      <c r="H215" s="2">
        <v>0</v>
      </c>
      <c r="I215" s="2">
        <v>1437</v>
      </c>
      <c r="J215" s="2">
        <v>1971</v>
      </c>
      <c r="K215" s="2">
        <v>1471</v>
      </c>
      <c r="L215" s="2">
        <v>500</v>
      </c>
      <c r="M215" s="2">
        <v>299</v>
      </c>
      <c r="N215" s="2">
        <v>12</v>
      </c>
      <c r="O215" s="2">
        <v>496</v>
      </c>
      <c r="P215" s="2">
        <v>2603</v>
      </c>
      <c r="Q215" s="2">
        <v>7754</v>
      </c>
      <c r="R215" s="2">
        <v>1982</v>
      </c>
      <c r="S215" s="2">
        <v>5772</v>
      </c>
      <c r="T215" s="2">
        <v>2601</v>
      </c>
      <c r="U215" s="2">
        <v>653</v>
      </c>
      <c r="V215" s="2">
        <v>895</v>
      </c>
      <c r="W215" s="2">
        <v>115</v>
      </c>
      <c r="X215" s="2">
        <v>380</v>
      </c>
      <c r="Y215" s="2">
        <v>5175</v>
      </c>
      <c r="Z215" s="2">
        <v>100</v>
      </c>
      <c r="AA215" s="2">
        <v>789</v>
      </c>
      <c r="AB215" s="2">
        <v>10</v>
      </c>
      <c r="AC215" s="2">
        <v>3000</v>
      </c>
      <c r="AD215" s="2">
        <v>0</v>
      </c>
      <c r="AE215" s="2">
        <v>2875</v>
      </c>
      <c r="AF215" s="2">
        <v>12183</v>
      </c>
      <c r="AG215" s="2">
        <v>45282</v>
      </c>
      <c r="AH215" s="2">
        <f t="shared" si="3"/>
        <v>57465</v>
      </c>
      <c r="AI215" s="13">
        <f>assg!AI180*Sheet2!G5/100+assg!AI180</f>
        <v>67.391697009612543</v>
      </c>
      <c r="AJ215" s="4">
        <v>29498884.760648668</v>
      </c>
      <c r="AK215" s="4">
        <f>assg!AK180+[1]Sheet2!BE12</f>
        <v>949.33333333333348</v>
      </c>
      <c r="AL215" s="4">
        <v>78438</v>
      </c>
      <c r="AM215" s="14">
        <f>Table1[[#This Row],[TOTAL CRIME BOTH]]/Table1[[#This Row],[Population]]*100000</f>
        <v>194.80397467994439</v>
      </c>
    </row>
    <row r="216" spans="1:39" hidden="1" x14ac:dyDescent="0.25">
      <c r="A216" s="3" t="s">
        <v>5</v>
      </c>
      <c r="B216" s="4" t="s">
        <v>1</v>
      </c>
      <c r="C216" s="4">
        <v>2007</v>
      </c>
      <c r="D216" s="4">
        <v>3034</v>
      </c>
      <c r="E216" s="4">
        <v>3113</v>
      </c>
      <c r="F216" s="4">
        <v>257</v>
      </c>
      <c r="G216" s="4">
        <v>1555</v>
      </c>
      <c r="H216" s="4">
        <v>0</v>
      </c>
      <c r="I216" s="4">
        <v>1555</v>
      </c>
      <c r="J216" s="4">
        <v>2530</v>
      </c>
      <c r="K216" s="4">
        <v>1260</v>
      </c>
      <c r="L216" s="4">
        <v>1270</v>
      </c>
      <c r="M216" s="4">
        <v>686</v>
      </c>
      <c r="N216" s="4">
        <v>78</v>
      </c>
      <c r="O216" s="4">
        <v>1787</v>
      </c>
      <c r="P216" s="4">
        <v>3259</v>
      </c>
      <c r="Q216" s="4">
        <v>11795</v>
      </c>
      <c r="R216" s="4">
        <v>2392</v>
      </c>
      <c r="S216" s="4">
        <v>9403</v>
      </c>
      <c r="T216" s="4">
        <v>7962</v>
      </c>
      <c r="U216" s="4">
        <v>1326</v>
      </c>
      <c r="V216" s="4">
        <v>2358</v>
      </c>
      <c r="W216" s="4">
        <v>79</v>
      </c>
      <c r="X216" s="4">
        <v>865</v>
      </c>
      <c r="Y216" s="4">
        <v>16288</v>
      </c>
      <c r="Z216" s="4">
        <v>1172</v>
      </c>
      <c r="AA216" s="4">
        <v>853</v>
      </c>
      <c r="AB216" s="4">
        <v>12</v>
      </c>
      <c r="AC216" s="4">
        <v>1635</v>
      </c>
      <c r="AD216" s="4">
        <v>56</v>
      </c>
      <c r="AE216" s="4">
        <v>3789</v>
      </c>
      <c r="AF216" s="4">
        <v>44931</v>
      </c>
      <c r="AG216" s="4">
        <v>109420</v>
      </c>
      <c r="AH216" s="2">
        <f t="shared" si="3"/>
        <v>154351</v>
      </c>
      <c r="AI216" s="12">
        <f>assg!AI181*Sheet2!G6/100+assg!AI181</f>
        <v>51.7474907015581</v>
      </c>
      <c r="AJ216" s="2">
        <v>96454568.097101733</v>
      </c>
      <c r="AK216" s="2">
        <f>assg!AK181+[1]Sheet2!BE13</f>
        <v>918.99999999999977</v>
      </c>
      <c r="AL216" s="2">
        <v>94163</v>
      </c>
      <c r="AM216" s="14">
        <f>Table1[[#This Row],[TOTAL CRIME BOTH]]/Table1[[#This Row],[Population]]*100000</f>
        <v>160.02456186897584</v>
      </c>
    </row>
    <row r="217" spans="1:39" hidden="1" x14ac:dyDescent="0.25">
      <c r="A217" s="3" t="s">
        <v>6</v>
      </c>
      <c r="B217" s="4" t="s">
        <v>1</v>
      </c>
      <c r="C217" s="4">
        <v>2007</v>
      </c>
      <c r="D217" s="4">
        <v>19</v>
      </c>
      <c r="E217" s="4">
        <v>26</v>
      </c>
      <c r="F217" s="4">
        <v>8</v>
      </c>
      <c r="G217" s="4">
        <v>22</v>
      </c>
      <c r="H217" s="4">
        <v>0</v>
      </c>
      <c r="I217" s="4">
        <v>22</v>
      </c>
      <c r="J217" s="4">
        <v>52</v>
      </c>
      <c r="K217" s="4">
        <v>46</v>
      </c>
      <c r="L217" s="4">
        <v>6</v>
      </c>
      <c r="M217" s="4">
        <v>2</v>
      </c>
      <c r="N217" s="4">
        <v>0</v>
      </c>
      <c r="O217" s="4">
        <v>37</v>
      </c>
      <c r="P217" s="4">
        <v>191</v>
      </c>
      <c r="Q217" s="4">
        <v>1740</v>
      </c>
      <c r="R217" s="4">
        <v>853</v>
      </c>
      <c r="S217" s="4">
        <v>887</v>
      </c>
      <c r="T217" s="4">
        <v>79</v>
      </c>
      <c r="U217" s="4">
        <v>38</v>
      </c>
      <c r="V217" s="4">
        <v>170</v>
      </c>
      <c r="W217" s="4">
        <v>2</v>
      </c>
      <c r="X217" s="4">
        <v>9</v>
      </c>
      <c r="Y217" s="4">
        <v>78</v>
      </c>
      <c r="Z217" s="4">
        <v>1</v>
      </c>
      <c r="AA217" s="4">
        <v>32</v>
      </c>
      <c r="AB217" s="4">
        <v>11</v>
      </c>
      <c r="AC217" s="4">
        <v>112</v>
      </c>
      <c r="AD217" s="4">
        <v>0</v>
      </c>
      <c r="AE217" s="4">
        <v>15</v>
      </c>
      <c r="AF217" s="4">
        <v>999</v>
      </c>
      <c r="AG217" s="4">
        <v>3643</v>
      </c>
      <c r="AH217" s="2">
        <f t="shared" si="3"/>
        <v>4642</v>
      </c>
      <c r="AI217" s="13">
        <f>assg!AI182*Sheet2!G7/100+assg!AI182</f>
        <v>83.88720270925711</v>
      </c>
      <c r="AJ217" s="4">
        <v>997703.90860351222</v>
      </c>
      <c r="AK217" s="4">
        <f>assg!AK182+[1]Sheet2!BE14</f>
        <v>803</v>
      </c>
      <c r="AL217" s="4">
        <v>114</v>
      </c>
      <c r="AM217" s="14">
        <f>Table1[[#This Row],[TOTAL CRIME BOTH]]/Table1[[#This Row],[Population]]*100000</f>
        <v>465.26829853733005</v>
      </c>
    </row>
    <row r="218" spans="1:39" hidden="1" x14ac:dyDescent="0.25">
      <c r="A218" s="1" t="s">
        <v>7</v>
      </c>
      <c r="B218" s="2" t="s">
        <v>1</v>
      </c>
      <c r="C218" s="2">
        <v>2007</v>
      </c>
      <c r="D218" s="2">
        <v>1097</v>
      </c>
      <c r="E218" s="2">
        <v>747</v>
      </c>
      <c r="F218" s="2">
        <v>26</v>
      </c>
      <c r="G218" s="2">
        <v>982</v>
      </c>
      <c r="H218" s="2">
        <v>0</v>
      </c>
      <c r="I218" s="2">
        <v>982</v>
      </c>
      <c r="J218" s="2">
        <v>244</v>
      </c>
      <c r="K218" s="2">
        <v>181</v>
      </c>
      <c r="L218" s="2">
        <v>63</v>
      </c>
      <c r="M218" s="2">
        <v>115</v>
      </c>
      <c r="N218" s="2">
        <v>13</v>
      </c>
      <c r="O218" s="2">
        <v>427</v>
      </c>
      <c r="P218" s="2">
        <v>3632</v>
      </c>
      <c r="Q218" s="2">
        <v>5381</v>
      </c>
      <c r="R218" s="2">
        <v>1814</v>
      </c>
      <c r="S218" s="2">
        <v>3567</v>
      </c>
      <c r="T218" s="2">
        <v>881</v>
      </c>
      <c r="U218" s="2">
        <v>150</v>
      </c>
      <c r="V218" s="2">
        <v>467</v>
      </c>
      <c r="W218" s="2">
        <v>64</v>
      </c>
      <c r="X218" s="2">
        <v>253</v>
      </c>
      <c r="Y218" s="2">
        <v>6801</v>
      </c>
      <c r="Z218" s="2">
        <v>100</v>
      </c>
      <c r="AA218" s="2">
        <v>1549</v>
      </c>
      <c r="AB218" s="2">
        <v>111</v>
      </c>
      <c r="AC218" s="2">
        <v>824</v>
      </c>
      <c r="AD218" s="2">
        <v>0</v>
      </c>
      <c r="AE218" s="2">
        <v>2476</v>
      </c>
      <c r="AF218" s="2">
        <v>19505</v>
      </c>
      <c r="AG218" s="2">
        <v>45845</v>
      </c>
      <c r="AH218" s="2">
        <f t="shared" si="3"/>
        <v>65350</v>
      </c>
      <c r="AI218" s="13">
        <f>assg!AI183*Sheet2!G8/100+assg!AI183</f>
        <v>67.200111563627786</v>
      </c>
      <c r="AJ218" s="4">
        <v>23813230.74494509</v>
      </c>
      <c r="AK218" s="4">
        <f>assg!AK183+[1]Sheet2!BE15</f>
        <v>990.66666666666652</v>
      </c>
      <c r="AL218" s="4">
        <v>135191</v>
      </c>
      <c r="AM218" s="14">
        <f>Table1[[#This Row],[TOTAL CRIME BOTH]]/Table1[[#This Row],[Population]]*100000</f>
        <v>274.4272740643226</v>
      </c>
    </row>
    <row r="219" spans="1:39" hidden="1" x14ac:dyDescent="0.25">
      <c r="A219" s="1" t="s">
        <v>8</v>
      </c>
      <c r="B219" s="2" t="s">
        <v>1</v>
      </c>
      <c r="C219" s="2">
        <v>2007</v>
      </c>
      <c r="D219" s="2">
        <v>10</v>
      </c>
      <c r="E219" s="2">
        <v>2</v>
      </c>
      <c r="F219" s="2">
        <v>0</v>
      </c>
      <c r="G219" s="2">
        <v>7</v>
      </c>
      <c r="H219" s="2">
        <v>0</v>
      </c>
      <c r="I219" s="2">
        <v>7</v>
      </c>
      <c r="J219" s="2">
        <v>9</v>
      </c>
      <c r="K219" s="2">
        <v>6</v>
      </c>
      <c r="L219" s="2">
        <v>3</v>
      </c>
      <c r="M219" s="2">
        <v>1</v>
      </c>
      <c r="N219" s="2">
        <v>0</v>
      </c>
      <c r="O219" s="2">
        <v>3</v>
      </c>
      <c r="P219" s="2">
        <v>28</v>
      </c>
      <c r="Q219" s="2">
        <v>87</v>
      </c>
      <c r="R219" s="2">
        <v>19</v>
      </c>
      <c r="S219" s="2">
        <v>68</v>
      </c>
      <c r="T219" s="2">
        <v>39</v>
      </c>
      <c r="U219" s="2">
        <v>17</v>
      </c>
      <c r="V219" s="2">
        <v>10</v>
      </c>
      <c r="W219" s="2">
        <v>1</v>
      </c>
      <c r="X219" s="2">
        <v>10</v>
      </c>
      <c r="Y219" s="2">
        <v>25</v>
      </c>
      <c r="Z219" s="2">
        <v>0</v>
      </c>
      <c r="AA219" s="2">
        <v>0</v>
      </c>
      <c r="AB219" s="2">
        <v>0</v>
      </c>
      <c r="AC219" s="2">
        <v>3</v>
      </c>
      <c r="AD219" s="2">
        <v>0</v>
      </c>
      <c r="AE219" s="2">
        <v>12</v>
      </c>
      <c r="AF219" s="2">
        <v>161</v>
      </c>
      <c r="AG219" s="2">
        <v>425</v>
      </c>
      <c r="AH219" s="2">
        <f t="shared" si="3"/>
        <v>586</v>
      </c>
      <c r="AI219" s="12">
        <f>assg!AI184*Sheet2!G9/100+assg!AI184</f>
        <v>66.110300152516487</v>
      </c>
      <c r="AJ219" s="2">
        <v>305546.83941141958</v>
      </c>
      <c r="AK219" s="2">
        <f>assg!AK184+[1]Sheet2!BE16</f>
        <v>786.33333333333348</v>
      </c>
      <c r="AL219" s="2">
        <v>491</v>
      </c>
      <c r="AM219" s="14">
        <f>Table1[[#This Row],[TOTAL CRIME BOTH]]/Table1[[#This Row],[Population]]*100000</f>
        <v>191.7872890221422</v>
      </c>
    </row>
    <row r="220" spans="1:39" hidden="1" x14ac:dyDescent="0.25">
      <c r="A220" s="3" t="s">
        <v>9</v>
      </c>
      <c r="B220" s="4" t="s">
        <v>1</v>
      </c>
      <c r="C220" s="4">
        <v>2007</v>
      </c>
      <c r="D220" s="4">
        <v>12</v>
      </c>
      <c r="E220" s="4">
        <v>7</v>
      </c>
      <c r="F220" s="4">
        <v>0</v>
      </c>
      <c r="G220" s="4">
        <v>1</v>
      </c>
      <c r="H220" s="4">
        <v>0</v>
      </c>
      <c r="I220" s="4">
        <v>1</v>
      </c>
      <c r="J220" s="4">
        <v>1</v>
      </c>
      <c r="K220" s="4">
        <v>1</v>
      </c>
      <c r="L220" s="4">
        <v>0</v>
      </c>
      <c r="M220" s="4">
        <v>3</v>
      </c>
      <c r="N220" s="4">
        <v>1</v>
      </c>
      <c r="O220" s="4">
        <v>2</v>
      </c>
      <c r="P220" s="4">
        <v>46</v>
      </c>
      <c r="Q220" s="4">
        <v>43</v>
      </c>
      <c r="R220" s="4">
        <v>28</v>
      </c>
      <c r="S220" s="4">
        <v>15</v>
      </c>
      <c r="T220" s="4">
        <v>31</v>
      </c>
      <c r="U220" s="4">
        <v>5</v>
      </c>
      <c r="V220" s="4">
        <v>6</v>
      </c>
      <c r="W220" s="4">
        <v>6</v>
      </c>
      <c r="X220" s="4">
        <v>3</v>
      </c>
      <c r="Y220" s="4">
        <v>20</v>
      </c>
      <c r="Z220" s="4">
        <v>1</v>
      </c>
      <c r="AA220" s="4">
        <v>0</v>
      </c>
      <c r="AB220" s="4">
        <v>0</v>
      </c>
      <c r="AC220" s="4">
        <v>3</v>
      </c>
      <c r="AD220" s="4">
        <v>0</v>
      </c>
      <c r="AE220" s="4">
        <v>32</v>
      </c>
      <c r="AF220" s="4">
        <v>37</v>
      </c>
      <c r="AG220" s="4">
        <v>260</v>
      </c>
      <c r="AH220" s="2">
        <f t="shared" si="3"/>
        <v>297</v>
      </c>
      <c r="AI220" s="12">
        <f>assg!AI185*Sheet2!G10/100+assg!AI185</f>
        <v>84.058393737643826</v>
      </c>
      <c r="AJ220" s="2">
        <v>216574.13203650847</v>
      </c>
      <c r="AK220" s="2">
        <f>assg!AK185+[1]Sheet2!BE17</f>
        <v>648.33333333333348</v>
      </c>
      <c r="AL220" s="2">
        <v>112</v>
      </c>
      <c r="AM220" s="14">
        <f>Table1[[#This Row],[TOTAL CRIME BOTH]]/Table1[[#This Row],[Population]]*100000</f>
        <v>137.13549130139603</v>
      </c>
    </row>
    <row r="221" spans="1:39" hidden="1" x14ac:dyDescent="0.25">
      <c r="A221" s="1" t="s">
        <v>10</v>
      </c>
      <c r="B221" s="2" t="s">
        <v>11</v>
      </c>
      <c r="C221" s="2">
        <v>2007</v>
      </c>
      <c r="D221" s="2">
        <v>495</v>
      </c>
      <c r="E221" s="2">
        <v>530</v>
      </c>
      <c r="F221" s="2">
        <v>94</v>
      </c>
      <c r="G221" s="2">
        <v>598</v>
      </c>
      <c r="H221" s="2">
        <v>0</v>
      </c>
      <c r="I221" s="2">
        <v>598</v>
      </c>
      <c r="J221" s="2">
        <v>1688</v>
      </c>
      <c r="K221" s="2">
        <v>1167</v>
      </c>
      <c r="L221" s="2">
        <v>521</v>
      </c>
      <c r="M221" s="2">
        <v>34</v>
      </c>
      <c r="N221" s="2">
        <v>229</v>
      </c>
      <c r="O221" s="2">
        <v>557</v>
      </c>
      <c r="P221" s="2">
        <v>2055</v>
      </c>
      <c r="Q221" s="2">
        <v>17037</v>
      </c>
      <c r="R221" s="2">
        <v>8874</v>
      </c>
      <c r="S221" s="2">
        <v>8163</v>
      </c>
      <c r="T221" s="2">
        <v>87</v>
      </c>
      <c r="U221" s="2">
        <v>451</v>
      </c>
      <c r="V221" s="2">
        <v>2336</v>
      </c>
      <c r="W221" s="2">
        <v>41</v>
      </c>
      <c r="X221" s="2">
        <v>31</v>
      </c>
      <c r="Y221" s="2">
        <v>1736</v>
      </c>
      <c r="Z221" s="2">
        <v>138</v>
      </c>
      <c r="AA221" s="2">
        <v>868</v>
      </c>
      <c r="AB221" s="2">
        <v>167</v>
      </c>
      <c r="AC221" s="2">
        <v>1787</v>
      </c>
      <c r="AD221" s="2">
        <v>0</v>
      </c>
      <c r="AE221" s="2">
        <v>252</v>
      </c>
      <c r="AF221" s="2">
        <v>24854</v>
      </c>
      <c r="AG221" s="2">
        <v>56065</v>
      </c>
      <c r="AH221" s="2">
        <f t="shared" si="3"/>
        <v>80919</v>
      </c>
      <c r="AI221" s="13">
        <f>assg!AI186*Sheet2!G11/100+assg!AI186</f>
        <v>83.99893035180213</v>
      </c>
      <c r="AJ221" s="4">
        <v>15687130.193349123</v>
      </c>
      <c r="AK221" s="4">
        <f>assg!AK186+[1]Sheet2!BE18</f>
        <v>852.33333333333303</v>
      </c>
      <c r="AL221" s="4">
        <v>1484</v>
      </c>
      <c r="AM221" s="14">
        <f>Table1[[#This Row],[TOTAL CRIME BOTH]]/Table1[[#This Row],[Population]]*100000</f>
        <v>515.83048653671051</v>
      </c>
    </row>
    <row r="222" spans="1:39" hidden="1" x14ac:dyDescent="0.25">
      <c r="A222" s="3" t="s">
        <v>12</v>
      </c>
      <c r="B222" s="4" t="s">
        <v>1</v>
      </c>
      <c r="C222" s="4">
        <v>2007</v>
      </c>
      <c r="D222" s="4">
        <v>33</v>
      </c>
      <c r="E222" s="4">
        <v>23</v>
      </c>
      <c r="F222" s="4">
        <v>7</v>
      </c>
      <c r="G222" s="4">
        <v>20</v>
      </c>
      <c r="H222" s="4">
        <v>0</v>
      </c>
      <c r="I222" s="4">
        <v>20</v>
      </c>
      <c r="J222" s="4">
        <v>12</v>
      </c>
      <c r="K222" s="4">
        <v>7</v>
      </c>
      <c r="L222" s="4">
        <v>5</v>
      </c>
      <c r="M222" s="4">
        <v>7</v>
      </c>
      <c r="N222" s="4">
        <v>0</v>
      </c>
      <c r="O222" s="4">
        <v>22</v>
      </c>
      <c r="P222" s="4">
        <v>292</v>
      </c>
      <c r="Q222" s="4">
        <v>494</v>
      </c>
      <c r="R222" s="4">
        <v>207</v>
      </c>
      <c r="S222" s="4">
        <v>287</v>
      </c>
      <c r="T222" s="4">
        <v>70</v>
      </c>
      <c r="U222" s="4">
        <v>36</v>
      </c>
      <c r="V222" s="4">
        <v>55</v>
      </c>
      <c r="W222" s="4">
        <v>10</v>
      </c>
      <c r="X222" s="4">
        <v>24</v>
      </c>
      <c r="Y222" s="4">
        <v>150</v>
      </c>
      <c r="Z222" s="4">
        <v>2</v>
      </c>
      <c r="AA222" s="4">
        <v>20</v>
      </c>
      <c r="AB222" s="4">
        <v>7</v>
      </c>
      <c r="AC222" s="4">
        <v>14</v>
      </c>
      <c r="AD222" s="4">
        <v>0</v>
      </c>
      <c r="AE222" s="4">
        <v>247</v>
      </c>
      <c r="AF222" s="4">
        <v>934</v>
      </c>
      <c r="AG222" s="4">
        <v>2479</v>
      </c>
      <c r="AH222" s="2">
        <f t="shared" si="3"/>
        <v>3413</v>
      </c>
      <c r="AI222" s="12">
        <f>assg!AI187*Sheet2!G12/100+assg!AI187</f>
        <v>85.521901004542897</v>
      </c>
      <c r="AJ222" s="2">
        <v>1414207.3491058946</v>
      </c>
      <c r="AK222" s="2">
        <f>assg!AK187+[1]Sheet2!BE19</f>
        <v>968.66666666666674</v>
      </c>
      <c r="AL222" s="2">
        <v>3702</v>
      </c>
      <c r="AM222" s="14">
        <f>Table1[[#This Row],[TOTAL CRIME BOTH]]/Table1[[#This Row],[Population]]*100000</f>
        <v>241.33660471767479</v>
      </c>
    </row>
    <row r="223" spans="1:39" hidden="1" x14ac:dyDescent="0.25">
      <c r="A223" s="1" t="s">
        <v>13</v>
      </c>
      <c r="B223" s="2" t="s">
        <v>1</v>
      </c>
      <c r="C223" s="2">
        <v>2007</v>
      </c>
      <c r="D223" s="2">
        <v>1166</v>
      </c>
      <c r="E223" s="2">
        <v>494</v>
      </c>
      <c r="F223" s="2">
        <v>21</v>
      </c>
      <c r="G223" s="2">
        <v>316</v>
      </c>
      <c r="H223" s="2">
        <v>0</v>
      </c>
      <c r="I223" s="2">
        <v>316</v>
      </c>
      <c r="J223" s="2">
        <v>1312</v>
      </c>
      <c r="K223" s="2">
        <v>1089</v>
      </c>
      <c r="L223" s="2">
        <v>223</v>
      </c>
      <c r="M223" s="2">
        <v>245</v>
      </c>
      <c r="N223" s="2">
        <v>10</v>
      </c>
      <c r="O223" s="2">
        <v>1095</v>
      </c>
      <c r="P223" s="2">
        <v>4870</v>
      </c>
      <c r="Q223" s="2">
        <v>18164</v>
      </c>
      <c r="R223" s="2">
        <v>8022</v>
      </c>
      <c r="S223" s="2">
        <v>10142</v>
      </c>
      <c r="T223" s="2">
        <v>1668</v>
      </c>
      <c r="U223" s="2">
        <v>1139</v>
      </c>
      <c r="V223" s="2">
        <v>1116</v>
      </c>
      <c r="W223" s="2">
        <v>286</v>
      </c>
      <c r="X223" s="2">
        <v>330</v>
      </c>
      <c r="Y223" s="2">
        <v>10989</v>
      </c>
      <c r="Z223" s="2">
        <v>42</v>
      </c>
      <c r="AA223" s="2">
        <v>822</v>
      </c>
      <c r="AB223" s="2">
        <v>120</v>
      </c>
      <c r="AC223" s="2">
        <v>5827</v>
      </c>
      <c r="AD223" s="2">
        <v>0</v>
      </c>
      <c r="AE223" s="2">
        <v>4831</v>
      </c>
      <c r="AF223" s="2">
        <v>68332</v>
      </c>
      <c r="AG223" s="2">
        <v>123195</v>
      </c>
      <c r="AH223" s="2">
        <f t="shared" si="3"/>
        <v>191527</v>
      </c>
      <c r="AI223" s="13">
        <f>assg!AI188*Sheet2!G13/100+assg!AI188</f>
        <v>73.422668925161616</v>
      </c>
      <c r="AJ223" s="4">
        <v>56797377.993686706</v>
      </c>
      <c r="AK223" s="4">
        <f>assg!AK188+[1]Sheet2!BE20</f>
        <v>919.66666666666697</v>
      </c>
      <c r="AL223" s="4">
        <v>196024</v>
      </c>
      <c r="AM223" s="14">
        <f>Table1[[#This Row],[TOTAL CRIME BOTH]]/Table1[[#This Row],[Population]]*100000</f>
        <v>337.21098889686272</v>
      </c>
    </row>
    <row r="224" spans="1:39" hidden="1" x14ac:dyDescent="0.25">
      <c r="A224" s="3" t="s">
        <v>14</v>
      </c>
      <c r="B224" s="4" t="s">
        <v>1</v>
      </c>
      <c r="C224" s="4">
        <v>2007</v>
      </c>
      <c r="D224" s="4">
        <v>911</v>
      </c>
      <c r="E224" s="4">
        <v>592</v>
      </c>
      <c r="F224" s="4">
        <v>72</v>
      </c>
      <c r="G224" s="4">
        <v>488</v>
      </c>
      <c r="H224" s="4">
        <v>0</v>
      </c>
      <c r="I224" s="4">
        <v>488</v>
      </c>
      <c r="J224" s="4">
        <v>801</v>
      </c>
      <c r="K224" s="4">
        <v>554</v>
      </c>
      <c r="L224" s="4">
        <v>247</v>
      </c>
      <c r="M224" s="4">
        <v>139</v>
      </c>
      <c r="N224" s="4">
        <v>266</v>
      </c>
      <c r="O224" s="4">
        <v>502</v>
      </c>
      <c r="P224" s="4">
        <v>4231</v>
      </c>
      <c r="Q224" s="4">
        <v>11047</v>
      </c>
      <c r="R224" s="4">
        <v>6499</v>
      </c>
      <c r="S224" s="4">
        <v>4548</v>
      </c>
      <c r="T224" s="4">
        <v>1173</v>
      </c>
      <c r="U224" s="4">
        <v>726</v>
      </c>
      <c r="V224" s="4">
        <v>1232</v>
      </c>
      <c r="W224" s="4">
        <v>33</v>
      </c>
      <c r="X224" s="4">
        <v>142</v>
      </c>
      <c r="Y224" s="4">
        <v>5031</v>
      </c>
      <c r="Z224" s="4">
        <v>269</v>
      </c>
      <c r="AA224" s="4">
        <v>417</v>
      </c>
      <c r="AB224" s="4">
        <v>409</v>
      </c>
      <c r="AC224" s="4">
        <v>2412</v>
      </c>
      <c r="AD224" s="4">
        <v>0</v>
      </c>
      <c r="AE224" s="4">
        <v>1545</v>
      </c>
      <c r="AF224" s="4">
        <v>19159</v>
      </c>
      <c r="AG224" s="4">
        <v>51597</v>
      </c>
      <c r="AH224" s="2">
        <f t="shared" si="3"/>
        <v>70756</v>
      </c>
      <c r="AI224" s="12">
        <f>assg!AI189*Sheet2!G14/100+assg!AI189</f>
        <v>71.504622468397557</v>
      </c>
      <c r="AJ224" s="2">
        <v>23777255.275986813</v>
      </c>
      <c r="AK224" s="2">
        <f>assg!AK189+[1]Sheet2!BE21</f>
        <v>873</v>
      </c>
      <c r="AL224" s="2">
        <v>44212</v>
      </c>
      <c r="AM224" s="14">
        <f>Table1[[#This Row],[TOTAL CRIME BOTH]]/Table1[[#This Row],[Population]]*100000</f>
        <v>297.57850171822849</v>
      </c>
    </row>
    <row r="225" spans="1:39" hidden="1" x14ac:dyDescent="0.25">
      <c r="A225" s="1" t="s">
        <v>15</v>
      </c>
      <c r="B225" s="2" t="s">
        <v>1</v>
      </c>
      <c r="C225" s="2">
        <v>2007</v>
      </c>
      <c r="D225" s="2">
        <v>127</v>
      </c>
      <c r="E225" s="2">
        <v>57</v>
      </c>
      <c r="F225" s="2">
        <v>9</v>
      </c>
      <c r="G225" s="2">
        <v>159</v>
      </c>
      <c r="H225" s="2">
        <v>0</v>
      </c>
      <c r="I225" s="2">
        <v>159</v>
      </c>
      <c r="J225" s="2">
        <v>171</v>
      </c>
      <c r="K225" s="2">
        <v>150</v>
      </c>
      <c r="L225" s="2">
        <v>21</v>
      </c>
      <c r="M225" s="2">
        <v>5</v>
      </c>
      <c r="N225" s="2">
        <v>0</v>
      </c>
      <c r="O225" s="2">
        <v>23</v>
      </c>
      <c r="P225" s="2">
        <v>877</v>
      </c>
      <c r="Q225" s="2">
        <v>1092</v>
      </c>
      <c r="R225" s="2">
        <v>264</v>
      </c>
      <c r="S225" s="2">
        <v>828</v>
      </c>
      <c r="T225" s="2">
        <v>649</v>
      </c>
      <c r="U225" s="2">
        <v>132</v>
      </c>
      <c r="V225" s="2">
        <v>212</v>
      </c>
      <c r="W225" s="2">
        <v>11</v>
      </c>
      <c r="X225" s="2">
        <v>141</v>
      </c>
      <c r="Y225" s="2">
        <v>1318</v>
      </c>
      <c r="Z225" s="2">
        <v>8</v>
      </c>
      <c r="AA225" s="2">
        <v>322</v>
      </c>
      <c r="AB225" s="2">
        <v>33</v>
      </c>
      <c r="AC225" s="2">
        <v>342</v>
      </c>
      <c r="AD225" s="2">
        <v>0</v>
      </c>
      <c r="AE225" s="2">
        <v>597</v>
      </c>
      <c r="AF225" s="2">
        <v>7937</v>
      </c>
      <c r="AG225" s="2">
        <v>14222</v>
      </c>
      <c r="AH225" s="2">
        <f t="shared" si="3"/>
        <v>22159</v>
      </c>
      <c r="AI225" s="13">
        <f>assg!AI190*Sheet2!G15/100+assg!AI190</f>
        <v>79.791439660041391</v>
      </c>
      <c r="AJ225" s="4">
        <v>6565228.4600227429</v>
      </c>
      <c r="AK225" s="4">
        <f>assg!AK190+[1]Sheet2!BE22</f>
        <v>971.33333333333303</v>
      </c>
      <c r="AL225" s="4">
        <v>55673</v>
      </c>
      <c r="AM225" s="14">
        <f>Table1[[#This Row],[TOTAL CRIME BOTH]]/Table1[[#This Row],[Population]]*100000</f>
        <v>337.52062300545191</v>
      </c>
    </row>
    <row r="226" spans="1:39" hidden="1" x14ac:dyDescent="0.25">
      <c r="A226" s="3" t="s">
        <v>16</v>
      </c>
      <c r="B226" s="4" t="s">
        <v>1</v>
      </c>
      <c r="C226" s="4">
        <v>2007</v>
      </c>
      <c r="D226" s="4">
        <v>318</v>
      </c>
      <c r="E226" s="4">
        <v>669</v>
      </c>
      <c r="F226" s="4">
        <v>23</v>
      </c>
      <c r="G226" s="4">
        <v>288</v>
      </c>
      <c r="H226" s="4">
        <v>0</v>
      </c>
      <c r="I226" s="4">
        <v>288</v>
      </c>
      <c r="J226" s="4">
        <v>758</v>
      </c>
      <c r="K226" s="4">
        <v>707</v>
      </c>
      <c r="L226" s="4">
        <v>51</v>
      </c>
      <c r="M226" s="4">
        <v>18</v>
      </c>
      <c r="N226" s="4">
        <v>0</v>
      </c>
      <c r="O226" s="4">
        <v>111</v>
      </c>
      <c r="P226" s="4">
        <v>1460</v>
      </c>
      <c r="Q226" s="4">
        <v>2086</v>
      </c>
      <c r="R226" s="4">
        <v>514</v>
      </c>
      <c r="S226" s="4">
        <v>1572</v>
      </c>
      <c r="T226" s="4">
        <v>1209</v>
      </c>
      <c r="U226" s="4">
        <v>121</v>
      </c>
      <c r="V226" s="4">
        <v>489</v>
      </c>
      <c r="W226" s="4">
        <v>31</v>
      </c>
      <c r="X226" s="4">
        <v>186</v>
      </c>
      <c r="Y226" s="4">
        <v>374</v>
      </c>
      <c r="Z226" s="4">
        <v>9</v>
      </c>
      <c r="AA226" s="4">
        <v>986</v>
      </c>
      <c r="AB226" s="4">
        <v>353</v>
      </c>
      <c r="AC226" s="4">
        <v>176</v>
      </c>
      <c r="AD226" s="4">
        <v>0</v>
      </c>
      <c r="AE226" s="4">
        <v>243</v>
      </c>
      <c r="AF226" s="4">
        <v>11535</v>
      </c>
      <c r="AG226" s="4">
        <v>21443</v>
      </c>
      <c r="AH226" s="2">
        <f t="shared" si="3"/>
        <v>32978</v>
      </c>
      <c r="AI226" s="12">
        <f>assg!AI191*Sheet2!G16/100+assg!AI191</f>
        <v>58.743862259164011</v>
      </c>
      <c r="AJ226" s="2">
        <v>11646760.53272978</v>
      </c>
      <c r="AK226" s="2">
        <f>assg!AK191+[1]Sheet2!BE23</f>
        <v>892.66666666666697</v>
      </c>
      <c r="AL226" s="2">
        <v>222236</v>
      </c>
      <c r="AM226" s="14">
        <f>Table1[[#This Row],[TOTAL CRIME BOTH]]/Table1[[#This Row],[Population]]*100000</f>
        <v>283.15169619333267</v>
      </c>
    </row>
    <row r="227" spans="1:39" hidden="1" x14ac:dyDescent="0.25">
      <c r="A227" s="1" t="s">
        <v>17</v>
      </c>
      <c r="B227" s="2" t="s">
        <v>1</v>
      </c>
      <c r="C227" s="2">
        <v>2007</v>
      </c>
      <c r="D227" s="2">
        <v>1617</v>
      </c>
      <c r="E227" s="2">
        <v>1076</v>
      </c>
      <c r="F227" s="2">
        <v>92</v>
      </c>
      <c r="G227" s="2">
        <v>855</v>
      </c>
      <c r="H227" s="2">
        <v>0</v>
      </c>
      <c r="I227" s="2">
        <v>855</v>
      </c>
      <c r="J227" s="2">
        <v>762</v>
      </c>
      <c r="K227" s="2">
        <v>534</v>
      </c>
      <c r="L227" s="2">
        <v>228</v>
      </c>
      <c r="M227" s="2">
        <v>524</v>
      </c>
      <c r="N227" s="2">
        <v>40</v>
      </c>
      <c r="O227" s="2">
        <v>771</v>
      </c>
      <c r="P227" s="2">
        <v>1495</v>
      </c>
      <c r="Q227" s="2">
        <v>7091</v>
      </c>
      <c r="R227" s="2">
        <v>1784</v>
      </c>
      <c r="S227" s="2">
        <v>5307</v>
      </c>
      <c r="T227" s="2">
        <v>2565</v>
      </c>
      <c r="U227" s="2">
        <v>448</v>
      </c>
      <c r="V227" s="2">
        <v>814</v>
      </c>
      <c r="W227" s="2">
        <v>19</v>
      </c>
      <c r="X227" s="2">
        <v>160</v>
      </c>
      <c r="Y227" s="2">
        <v>3783</v>
      </c>
      <c r="Z227" s="2">
        <v>303</v>
      </c>
      <c r="AA227" s="2">
        <v>342</v>
      </c>
      <c r="AB227" s="2">
        <v>15</v>
      </c>
      <c r="AC227" s="2">
        <v>801</v>
      </c>
      <c r="AD227" s="2">
        <v>0</v>
      </c>
      <c r="AE227" s="2">
        <v>1019</v>
      </c>
      <c r="AF227" s="2">
        <v>13897</v>
      </c>
      <c r="AG227" s="2">
        <v>38489</v>
      </c>
      <c r="AH227" s="2">
        <f t="shared" si="3"/>
        <v>52386</v>
      </c>
      <c r="AI227" s="13">
        <f>assg!AI192*Sheet2!G17/100+assg!AI192</f>
        <v>58.242762479022467</v>
      </c>
      <c r="AJ227" s="4">
        <v>30768933.830388159</v>
      </c>
      <c r="AK227" s="4">
        <f>assg!AK192+[1]Sheet2!BE24</f>
        <v>945.66666666666697</v>
      </c>
      <c r="AL227" s="4">
        <v>79714</v>
      </c>
      <c r="AM227" s="14">
        <f>Table1[[#This Row],[TOTAL CRIME BOTH]]/Table1[[#This Row],[Population]]*100000</f>
        <v>170.25614305901718</v>
      </c>
    </row>
    <row r="228" spans="1:39" hidden="1" x14ac:dyDescent="0.25">
      <c r="A228" s="3" t="s">
        <v>18</v>
      </c>
      <c r="B228" s="4" t="s">
        <v>1</v>
      </c>
      <c r="C228" s="4">
        <v>2007</v>
      </c>
      <c r="D228" s="4">
        <v>1538</v>
      </c>
      <c r="E228" s="4">
        <v>1251</v>
      </c>
      <c r="F228" s="4">
        <v>55</v>
      </c>
      <c r="G228" s="4">
        <v>436</v>
      </c>
      <c r="H228" s="4">
        <v>1</v>
      </c>
      <c r="I228" s="4">
        <v>435</v>
      </c>
      <c r="J228" s="4">
        <v>680</v>
      </c>
      <c r="K228" s="4">
        <v>390</v>
      </c>
      <c r="L228" s="4">
        <v>290</v>
      </c>
      <c r="M228" s="4">
        <v>178</v>
      </c>
      <c r="N228" s="4">
        <v>242</v>
      </c>
      <c r="O228" s="4">
        <v>1313</v>
      </c>
      <c r="P228" s="4">
        <v>5449</v>
      </c>
      <c r="Q228" s="4">
        <v>14351</v>
      </c>
      <c r="R228" s="4">
        <v>5887</v>
      </c>
      <c r="S228" s="4">
        <v>8464</v>
      </c>
      <c r="T228" s="4">
        <v>5783</v>
      </c>
      <c r="U228" s="4">
        <v>400</v>
      </c>
      <c r="V228" s="4">
        <v>3600</v>
      </c>
      <c r="W228" s="4">
        <v>124</v>
      </c>
      <c r="X228" s="4">
        <v>262</v>
      </c>
      <c r="Y228" s="4">
        <v>18963</v>
      </c>
      <c r="Z228" s="4">
        <v>251</v>
      </c>
      <c r="AA228" s="4">
        <v>1828</v>
      </c>
      <c r="AB228" s="4">
        <v>28</v>
      </c>
      <c r="AC228" s="4">
        <v>2507</v>
      </c>
      <c r="AD228" s="4">
        <v>0</v>
      </c>
      <c r="AE228" s="4">
        <v>514</v>
      </c>
      <c r="AF228" s="4">
        <v>60853</v>
      </c>
      <c r="AG228" s="4">
        <v>120606</v>
      </c>
      <c r="AH228" s="2">
        <f t="shared" si="3"/>
        <v>181459</v>
      </c>
      <c r="AI228" s="12">
        <f>assg!AI193*Sheet2!G18/100+assg!AI193</f>
        <v>70.457023887510275</v>
      </c>
      <c r="AJ228" s="2">
        <v>57953878.192234837</v>
      </c>
      <c r="AK228" s="2">
        <f>assg!AK193+[1]Sheet2!BE25</f>
        <v>970</v>
      </c>
      <c r="AL228" s="2">
        <v>191791</v>
      </c>
      <c r="AM228" s="14">
        <f>Table1[[#This Row],[TOTAL CRIME BOTH]]/Table1[[#This Row],[Population]]*100000</f>
        <v>313.10933048879798</v>
      </c>
    </row>
    <row r="229" spans="1:39" hidden="1" x14ac:dyDescent="0.25">
      <c r="A229" s="1" t="s">
        <v>19</v>
      </c>
      <c r="B229" s="2" t="s">
        <v>1</v>
      </c>
      <c r="C229" s="2">
        <v>2007</v>
      </c>
      <c r="D229" s="2">
        <v>367</v>
      </c>
      <c r="E229" s="2">
        <v>402</v>
      </c>
      <c r="F229" s="2">
        <v>92</v>
      </c>
      <c r="G229" s="2">
        <v>512</v>
      </c>
      <c r="H229" s="2">
        <v>0</v>
      </c>
      <c r="I229" s="2">
        <v>512</v>
      </c>
      <c r="J229" s="2">
        <v>255</v>
      </c>
      <c r="K229" s="2">
        <v>177</v>
      </c>
      <c r="L229" s="2">
        <v>78</v>
      </c>
      <c r="M229" s="2">
        <v>121</v>
      </c>
      <c r="N229" s="2">
        <v>157</v>
      </c>
      <c r="O229" s="2">
        <v>869</v>
      </c>
      <c r="P229" s="2">
        <v>4100</v>
      </c>
      <c r="Q229" s="2">
        <v>5609</v>
      </c>
      <c r="R229" s="2">
        <v>2113</v>
      </c>
      <c r="S229" s="2">
        <v>3496</v>
      </c>
      <c r="T229" s="2">
        <v>7358</v>
      </c>
      <c r="U229" s="2">
        <v>394</v>
      </c>
      <c r="V229" s="2">
        <v>4215</v>
      </c>
      <c r="W229" s="2">
        <v>54</v>
      </c>
      <c r="X229" s="2">
        <v>398</v>
      </c>
      <c r="Y229" s="2">
        <v>18975</v>
      </c>
      <c r="Z229" s="2">
        <v>27</v>
      </c>
      <c r="AA229" s="2">
        <v>2624</v>
      </c>
      <c r="AB229" s="2">
        <v>262</v>
      </c>
      <c r="AC229" s="2">
        <v>3999</v>
      </c>
      <c r="AD229" s="2">
        <v>0</v>
      </c>
      <c r="AE229" s="2">
        <v>59</v>
      </c>
      <c r="AF229" s="2">
        <v>57681</v>
      </c>
      <c r="AG229" s="2">
        <v>108530</v>
      </c>
      <c r="AH229" s="2">
        <f t="shared" si="3"/>
        <v>166211</v>
      </c>
      <c r="AI229" s="13">
        <f>assg!AI194*Sheet2!G19/100+assg!AI194</f>
        <v>92.613192405416939</v>
      </c>
      <c r="AJ229" s="4">
        <v>32790735.433773879</v>
      </c>
      <c r="AK229" s="4">
        <f>assg!AK194+[1]Sheet2!BE26</f>
        <v>1075.3333333333335</v>
      </c>
      <c r="AL229" s="4">
        <v>38863</v>
      </c>
      <c r="AM229" s="14">
        <f>Table1[[#This Row],[TOTAL CRIME BOTH]]/Table1[[#This Row],[Population]]*100000</f>
        <v>506.88402623872105</v>
      </c>
    </row>
    <row r="230" spans="1:39" hidden="1" x14ac:dyDescent="0.25">
      <c r="A230" s="3" t="s">
        <v>20</v>
      </c>
      <c r="B230" s="4" t="s">
        <v>1</v>
      </c>
      <c r="C230" s="4">
        <v>2007</v>
      </c>
      <c r="D230" s="4">
        <v>0</v>
      </c>
      <c r="E230" s="4">
        <v>2</v>
      </c>
      <c r="F230" s="4">
        <v>0</v>
      </c>
      <c r="G230" s="4">
        <v>1</v>
      </c>
      <c r="H230" s="4">
        <v>0</v>
      </c>
      <c r="I230" s="4">
        <v>1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2</v>
      </c>
      <c r="Q230" s="4">
        <v>20</v>
      </c>
      <c r="R230" s="4">
        <v>2</v>
      </c>
      <c r="S230" s="4">
        <v>18</v>
      </c>
      <c r="T230" s="4">
        <v>1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2</v>
      </c>
      <c r="AB230" s="4">
        <v>0</v>
      </c>
      <c r="AC230" s="4">
        <v>2</v>
      </c>
      <c r="AD230" s="4">
        <v>0</v>
      </c>
      <c r="AE230" s="4">
        <v>0</v>
      </c>
      <c r="AF230" s="4">
        <v>26</v>
      </c>
      <c r="AG230" s="4">
        <v>56</v>
      </c>
      <c r="AH230" s="2">
        <f t="shared" si="3"/>
        <v>82</v>
      </c>
      <c r="AI230" s="12">
        <f>assg!AI195*Sheet2!G20/100+assg!AI195</f>
        <v>89.818525720459789</v>
      </c>
      <c r="AJ230" s="2">
        <v>62959.347233373905</v>
      </c>
      <c r="AK230" s="2">
        <f>assg!AK195+[1]Sheet2!BE27</f>
        <v>946.33333333333348</v>
      </c>
      <c r="AL230" s="2">
        <v>32</v>
      </c>
      <c r="AM230" s="14">
        <f>Table1[[#This Row],[TOTAL CRIME BOTH]]/Table1[[#This Row],[Population]]*100000</f>
        <v>130.24277347737956</v>
      </c>
    </row>
    <row r="231" spans="1:39" hidden="1" x14ac:dyDescent="0.25">
      <c r="A231" s="3" t="s">
        <v>21</v>
      </c>
      <c r="B231" s="4" t="s">
        <v>1</v>
      </c>
      <c r="C231" s="4">
        <v>2007</v>
      </c>
      <c r="D231" s="4">
        <v>2244</v>
      </c>
      <c r="E231" s="4">
        <v>2423</v>
      </c>
      <c r="F231" s="4">
        <v>155</v>
      </c>
      <c r="G231" s="4">
        <v>3010</v>
      </c>
      <c r="H231" s="4">
        <v>0</v>
      </c>
      <c r="I231" s="4">
        <v>3010</v>
      </c>
      <c r="J231" s="4">
        <v>922</v>
      </c>
      <c r="K231" s="4">
        <v>701</v>
      </c>
      <c r="L231" s="4">
        <v>221</v>
      </c>
      <c r="M231" s="4">
        <v>143</v>
      </c>
      <c r="N231" s="4">
        <v>109</v>
      </c>
      <c r="O231" s="4">
        <v>1975</v>
      </c>
      <c r="P231" s="4">
        <v>11230</v>
      </c>
      <c r="Q231" s="4">
        <v>22396</v>
      </c>
      <c r="R231" s="4">
        <v>8915</v>
      </c>
      <c r="S231" s="4">
        <v>13481</v>
      </c>
      <c r="T231" s="4">
        <v>2648</v>
      </c>
      <c r="U231" s="4">
        <v>531</v>
      </c>
      <c r="V231" s="4">
        <v>1661</v>
      </c>
      <c r="W231" s="4">
        <v>38</v>
      </c>
      <c r="X231" s="4">
        <v>909</v>
      </c>
      <c r="Y231" s="4">
        <v>36643</v>
      </c>
      <c r="Z231" s="4">
        <v>742</v>
      </c>
      <c r="AA231" s="4">
        <v>6772</v>
      </c>
      <c r="AB231" s="4">
        <v>780</v>
      </c>
      <c r="AC231" s="4">
        <v>3294</v>
      </c>
      <c r="AD231" s="4">
        <v>0</v>
      </c>
      <c r="AE231" s="4">
        <v>5754</v>
      </c>
      <c r="AF231" s="4">
        <v>98007</v>
      </c>
      <c r="AG231" s="4">
        <v>202386</v>
      </c>
      <c r="AH231" s="2">
        <f t="shared" si="3"/>
        <v>300393</v>
      </c>
      <c r="AI231" s="13">
        <f>assg!AI196*Sheet2!G21/100+assg!AI196</f>
        <v>66.140363763488423</v>
      </c>
      <c r="AJ231" s="4">
        <v>68112607.17792058</v>
      </c>
      <c r="AK231" s="4">
        <f>assg!AK196+[1]Sheet2!BE28</f>
        <v>927.33333333333303</v>
      </c>
      <c r="AL231" s="4">
        <v>308245</v>
      </c>
      <c r="AM231" s="14">
        <f>Table1[[#This Row],[TOTAL CRIME BOTH]]/Table1[[#This Row],[Population]]*100000</f>
        <v>441.02408121792695</v>
      </c>
    </row>
    <row r="232" spans="1:39" hidden="1" x14ac:dyDescent="0.25">
      <c r="A232" s="1" t="s">
        <v>22</v>
      </c>
      <c r="B232" s="2" t="s">
        <v>1</v>
      </c>
      <c r="C232" s="2">
        <v>2007</v>
      </c>
      <c r="D232" s="2">
        <v>2693</v>
      </c>
      <c r="E232" s="2">
        <v>1615</v>
      </c>
      <c r="F232" s="2">
        <v>113</v>
      </c>
      <c r="G232" s="2">
        <v>1451</v>
      </c>
      <c r="H232" s="2">
        <v>0</v>
      </c>
      <c r="I232" s="2">
        <v>1451</v>
      </c>
      <c r="J232" s="2">
        <v>1312</v>
      </c>
      <c r="K232" s="2">
        <v>967</v>
      </c>
      <c r="L232" s="2">
        <v>345</v>
      </c>
      <c r="M232" s="2">
        <v>716</v>
      </c>
      <c r="N232" s="2">
        <v>405</v>
      </c>
      <c r="O232" s="2">
        <v>2770</v>
      </c>
      <c r="P232" s="2">
        <v>15607</v>
      </c>
      <c r="Q232" s="2">
        <v>47681</v>
      </c>
      <c r="R232" s="2">
        <v>13895</v>
      </c>
      <c r="S232" s="2">
        <v>33786</v>
      </c>
      <c r="T232" s="2">
        <v>7993</v>
      </c>
      <c r="U232" s="2">
        <v>1715</v>
      </c>
      <c r="V232" s="2">
        <v>6235</v>
      </c>
      <c r="W232" s="2">
        <v>270</v>
      </c>
      <c r="X232" s="2">
        <v>1267</v>
      </c>
      <c r="Y232" s="2">
        <v>29622</v>
      </c>
      <c r="Z232" s="2">
        <v>436</v>
      </c>
      <c r="AA232" s="2">
        <v>3306</v>
      </c>
      <c r="AB232" s="2">
        <v>1039</v>
      </c>
      <c r="AC232" s="2">
        <v>7356</v>
      </c>
      <c r="AD232" s="2">
        <v>0</v>
      </c>
      <c r="AE232" s="2">
        <v>11946</v>
      </c>
      <c r="AF232" s="2">
        <v>50159</v>
      </c>
      <c r="AG232" s="2">
        <v>195707</v>
      </c>
      <c r="AH232" s="2">
        <f t="shared" si="3"/>
        <v>245866</v>
      </c>
      <c r="AI232" s="13">
        <f>assg!AI197*Sheet2!G22/100+assg!AI197</f>
        <v>79.650548834199284</v>
      </c>
      <c r="AJ232" s="4">
        <v>106512106.15687717</v>
      </c>
      <c r="AK232" s="4">
        <f>assg!AK197+[1]Sheet2!BE29</f>
        <v>926.66666666666697</v>
      </c>
      <c r="AL232" s="4">
        <v>307713</v>
      </c>
      <c r="AM232" s="14">
        <f>Table1[[#This Row],[TOTAL CRIME BOTH]]/Table1[[#This Row],[Population]]*100000</f>
        <v>230.8338543581838</v>
      </c>
    </row>
    <row r="233" spans="1:39" hidden="1" x14ac:dyDescent="0.25">
      <c r="A233" s="3" t="s">
        <v>23</v>
      </c>
      <c r="B233" s="4" t="s">
        <v>1</v>
      </c>
      <c r="C233" s="4">
        <v>2007</v>
      </c>
      <c r="D233" s="4">
        <v>240</v>
      </c>
      <c r="E233" s="4">
        <v>377</v>
      </c>
      <c r="F233" s="4">
        <v>2</v>
      </c>
      <c r="G233" s="4">
        <v>20</v>
      </c>
      <c r="H233" s="4">
        <v>0</v>
      </c>
      <c r="I233" s="4">
        <v>20</v>
      </c>
      <c r="J233" s="4">
        <v>150</v>
      </c>
      <c r="K233" s="4">
        <v>83</v>
      </c>
      <c r="L233" s="4">
        <v>67</v>
      </c>
      <c r="M233" s="4">
        <v>3</v>
      </c>
      <c r="N233" s="4">
        <v>146</v>
      </c>
      <c r="O233" s="4">
        <v>11</v>
      </c>
      <c r="P233" s="4">
        <v>70</v>
      </c>
      <c r="Q233" s="4">
        <v>454</v>
      </c>
      <c r="R233" s="4">
        <v>150</v>
      </c>
      <c r="S233" s="4">
        <v>304</v>
      </c>
      <c r="T233" s="4">
        <v>70</v>
      </c>
      <c r="U233" s="4">
        <v>19</v>
      </c>
      <c r="V233" s="4">
        <v>93</v>
      </c>
      <c r="W233" s="4">
        <v>4</v>
      </c>
      <c r="X233" s="4">
        <v>63</v>
      </c>
      <c r="Y233" s="4">
        <v>377</v>
      </c>
      <c r="Z233" s="4">
        <v>0</v>
      </c>
      <c r="AA233" s="4">
        <v>70</v>
      </c>
      <c r="AB233" s="4">
        <v>0</v>
      </c>
      <c r="AC233" s="4">
        <v>15</v>
      </c>
      <c r="AD233" s="4">
        <v>0</v>
      </c>
      <c r="AE233" s="4">
        <v>1</v>
      </c>
      <c r="AF233" s="4">
        <v>1074</v>
      </c>
      <c r="AG233" s="4">
        <v>3259</v>
      </c>
      <c r="AH233" s="2">
        <f t="shared" si="3"/>
        <v>4333</v>
      </c>
      <c r="AI233" s="12">
        <f>assg!AI198*Sheet2!G23/100+assg!AI198</f>
        <v>73.254678544003909</v>
      </c>
      <c r="AJ233" s="2">
        <v>2595606.7877778751</v>
      </c>
      <c r="AK233" s="2">
        <f>assg!AK198+[1]Sheet2!BE30</f>
        <v>987.33333333333326</v>
      </c>
      <c r="AL233" s="2">
        <v>22327</v>
      </c>
      <c r="AM233" s="14">
        <f>Table1[[#This Row],[TOTAL CRIME BOTH]]/Table1[[#This Row],[Population]]*100000</f>
        <v>166.93591727387661</v>
      </c>
    </row>
    <row r="234" spans="1:39" hidden="1" x14ac:dyDescent="0.25">
      <c r="A234" s="1" t="s">
        <v>24</v>
      </c>
      <c r="B234" s="2" t="s">
        <v>1</v>
      </c>
      <c r="C234" s="2">
        <v>2007</v>
      </c>
      <c r="D234" s="2">
        <v>114</v>
      </c>
      <c r="E234" s="2">
        <v>49</v>
      </c>
      <c r="F234" s="2">
        <v>8</v>
      </c>
      <c r="G234" s="2">
        <v>82</v>
      </c>
      <c r="H234" s="2">
        <v>0</v>
      </c>
      <c r="I234" s="2">
        <v>82</v>
      </c>
      <c r="J234" s="2">
        <v>52</v>
      </c>
      <c r="K234" s="2">
        <v>22</v>
      </c>
      <c r="L234" s="2">
        <v>30</v>
      </c>
      <c r="M234" s="2">
        <v>55</v>
      </c>
      <c r="N234" s="2">
        <v>1</v>
      </c>
      <c r="O234" s="2">
        <v>56</v>
      </c>
      <c r="P234" s="2">
        <v>203</v>
      </c>
      <c r="Q234" s="2">
        <v>500</v>
      </c>
      <c r="R234" s="2">
        <v>91</v>
      </c>
      <c r="S234" s="2">
        <v>409</v>
      </c>
      <c r="T234" s="2">
        <v>33</v>
      </c>
      <c r="U234" s="2">
        <v>17</v>
      </c>
      <c r="V234" s="2">
        <v>164</v>
      </c>
      <c r="W234" s="2">
        <v>12</v>
      </c>
      <c r="X234" s="2">
        <v>36</v>
      </c>
      <c r="Y234" s="2">
        <v>124</v>
      </c>
      <c r="Z234" s="2">
        <v>2</v>
      </c>
      <c r="AA234" s="2">
        <v>45</v>
      </c>
      <c r="AB234" s="2">
        <v>1</v>
      </c>
      <c r="AC234" s="2">
        <v>19</v>
      </c>
      <c r="AD234" s="2">
        <v>0</v>
      </c>
      <c r="AE234" s="2">
        <v>68</v>
      </c>
      <c r="AF234" s="2">
        <v>438</v>
      </c>
      <c r="AG234" s="2">
        <v>2079</v>
      </c>
      <c r="AH234" s="2">
        <f t="shared" si="3"/>
        <v>2517</v>
      </c>
      <c r="AI234" s="13">
        <f>assg!AI199*Sheet2!G24/100+assg!AI199</f>
        <v>67.653227257963763</v>
      </c>
      <c r="AJ234" s="4">
        <v>2732074.235985117</v>
      </c>
      <c r="AK234" s="4">
        <f>assg!AK199+[1]Sheet2!BE31</f>
        <v>984.33333333333326</v>
      </c>
      <c r="AL234" s="4">
        <v>22429</v>
      </c>
      <c r="AM234" s="14">
        <f>Table1[[#This Row],[TOTAL CRIME BOTH]]/Table1[[#This Row],[Population]]*100000</f>
        <v>92.127804100185202</v>
      </c>
    </row>
    <row r="235" spans="1:39" hidden="1" x14ac:dyDescent="0.25">
      <c r="A235" s="3" t="s">
        <v>25</v>
      </c>
      <c r="B235" s="4" t="s">
        <v>1</v>
      </c>
      <c r="C235" s="4">
        <v>2007</v>
      </c>
      <c r="D235" s="4">
        <v>43</v>
      </c>
      <c r="E235" s="4">
        <v>21</v>
      </c>
      <c r="F235" s="4">
        <v>4</v>
      </c>
      <c r="G235" s="4">
        <v>83</v>
      </c>
      <c r="H235" s="4">
        <v>0</v>
      </c>
      <c r="I235" s="4">
        <v>83</v>
      </c>
      <c r="J235" s="4">
        <v>4</v>
      </c>
      <c r="K235" s="4">
        <v>0</v>
      </c>
      <c r="L235" s="4">
        <v>4</v>
      </c>
      <c r="M235" s="4">
        <v>0</v>
      </c>
      <c r="N235" s="4">
        <v>0</v>
      </c>
      <c r="O235" s="4">
        <v>5</v>
      </c>
      <c r="P235" s="4">
        <v>457</v>
      </c>
      <c r="Q235" s="4">
        <v>808</v>
      </c>
      <c r="R235" s="4">
        <v>64</v>
      </c>
      <c r="S235" s="4">
        <v>744</v>
      </c>
      <c r="T235" s="4">
        <v>1</v>
      </c>
      <c r="U235" s="4">
        <v>20</v>
      </c>
      <c r="V235" s="4">
        <v>66</v>
      </c>
      <c r="W235" s="4">
        <v>16</v>
      </c>
      <c r="X235" s="4">
        <v>38</v>
      </c>
      <c r="Y235" s="4">
        <v>85</v>
      </c>
      <c r="Z235" s="4">
        <v>0</v>
      </c>
      <c r="AA235" s="4">
        <v>66</v>
      </c>
      <c r="AB235" s="4">
        <v>0</v>
      </c>
      <c r="AC235" s="4">
        <v>2</v>
      </c>
      <c r="AD235" s="4">
        <v>0</v>
      </c>
      <c r="AE235" s="4">
        <v>34</v>
      </c>
      <c r="AF235" s="4">
        <v>330</v>
      </c>
      <c r="AG235" s="4">
        <v>2083</v>
      </c>
      <c r="AH235" s="2">
        <f t="shared" si="3"/>
        <v>2413</v>
      </c>
      <c r="AI235" s="12">
        <f>assg!AI200*Sheet2!G25/100+assg!AI200</f>
        <v>90.008616100184256</v>
      </c>
      <c r="AJ235" s="2">
        <v>1022125.2518388535</v>
      </c>
      <c r="AK235" s="2">
        <f>assg!AK200+[1]Sheet2!BE32</f>
        <v>963.33333333333303</v>
      </c>
      <c r="AL235" s="2">
        <v>21081</v>
      </c>
      <c r="AM235" s="14">
        <f>Table1[[#This Row],[TOTAL CRIME BOTH]]/Table1[[#This Row],[Population]]*100000</f>
        <v>236.07674261631777</v>
      </c>
    </row>
    <row r="236" spans="1:39" hidden="1" x14ac:dyDescent="0.25">
      <c r="A236" s="1" t="s">
        <v>26</v>
      </c>
      <c r="B236" s="2" t="s">
        <v>1</v>
      </c>
      <c r="C236" s="2">
        <v>2007</v>
      </c>
      <c r="D236" s="2">
        <v>111</v>
      </c>
      <c r="E236" s="2">
        <v>50</v>
      </c>
      <c r="F236" s="2">
        <v>8</v>
      </c>
      <c r="G236" s="2">
        <v>13</v>
      </c>
      <c r="H236" s="2">
        <v>0</v>
      </c>
      <c r="I236" s="2">
        <v>13</v>
      </c>
      <c r="J236" s="2">
        <v>17</v>
      </c>
      <c r="K236" s="2">
        <v>6</v>
      </c>
      <c r="L236" s="2">
        <v>11</v>
      </c>
      <c r="M236" s="2">
        <v>7</v>
      </c>
      <c r="N236" s="2">
        <v>0</v>
      </c>
      <c r="O236" s="2">
        <v>75</v>
      </c>
      <c r="P236" s="2">
        <v>118</v>
      </c>
      <c r="Q236" s="2">
        <v>360</v>
      </c>
      <c r="R236" s="2">
        <v>194</v>
      </c>
      <c r="S236" s="2">
        <v>166</v>
      </c>
      <c r="T236" s="2">
        <v>15</v>
      </c>
      <c r="U236" s="2">
        <v>13</v>
      </c>
      <c r="V236" s="2">
        <v>34</v>
      </c>
      <c r="W236" s="2">
        <v>8</v>
      </c>
      <c r="X236" s="2">
        <v>5</v>
      </c>
      <c r="Y236" s="2">
        <v>52</v>
      </c>
      <c r="Z236" s="2">
        <v>0</v>
      </c>
      <c r="AA236" s="2">
        <v>8</v>
      </c>
      <c r="AB236" s="2">
        <v>1</v>
      </c>
      <c r="AC236" s="2">
        <v>0</v>
      </c>
      <c r="AD236" s="2">
        <v>0</v>
      </c>
      <c r="AE236" s="2">
        <v>43</v>
      </c>
      <c r="AF236" s="2">
        <v>242</v>
      </c>
      <c r="AG236" s="2">
        <v>1180</v>
      </c>
      <c r="AH236" s="2">
        <f t="shared" si="3"/>
        <v>1422</v>
      </c>
      <c r="AI236" s="13">
        <f>assg!AI201*Sheet2!G26/100+assg!AI201</f>
        <v>72.277481255492305</v>
      </c>
      <c r="AJ236" s="4">
        <v>1982563.3411001891</v>
      </c>
      <c r="AK236" s="4">
        <f>assg!AK201+[1]Sheet2!BE33</f>
        <v>923.66666666666674</v>
      </c>
      <c r="AL236" s="4">
        <v>16579</v>
      </c>
      <c r="AM236" s="14">
        <f>Table1[[#This Row],[TOTAL CRIME BOTH]]/Table1[[#This Row],[Population]]*100000</f>
        <v>71.725325013368092</v>
      </c>
    </row>
    <row r="237" spans="1:39" hidden="1" x14ac:dyDescent="0.25">
      <c r="A237" s="3" t="s">
        <v>27</v>
      </c>
      <c r="B237" s="4" t="s">
        <v>1</v>
      </c>
      <c r="C237" s="4">
        <v>2007</v>
      </c>
      <c r="D237" s="4">
        <v>1210</v>
      </c>
      <c r="E237" s="4">
        <v>1105</v>
      </c>
      <c r="F237" s="4">
        <v>22</v>
      </c>
      <c r="G237" s="4">
        <v>939</v>
      </c>
      <c r="H237" s="4">
        <v>0</v>
      </c>
      <c r="I237" s="4">
        <v>939</v>
      </c>
      <c r="J237" s="4">
        <v>801</v>
      </c>
      <c r="K237" s="4">
        <v>660</v>
      </c>
      <c r="L237" s="4">
        <v>141</v>
      </c>
      <c r="M237" s="4">
        <v>247</v>
      </c>
      <c r="N237" s="4">
        <v>42</v>
      </c>
      <c r="O237" s="4">
        <v>1273</v>
      </c>
      <c r="P237" s="4">
        <v>3073</v>
      </c>
      <c r="Q237" s="4">
        <v>6830</v>
      </c>
      <c r="R237" s="4">
        <v>1733</v>
      </c>
      <c r="S237" s="4">
        <v>5097</v>
      </c>
      <c r="T237" s="4">
        <v>1983</v>
      </c>
      <c r="U237" s="4">
        <v>319</v>
      </c>
      <c r="V237" s="4">
        <v>1263</v>
      </c>
      <c r="W237" s="4">
        <v>30</v>
      </c>
      <c r="X237" s="4">
        <v>411</v>
      </c>
      <c r="Y237" s="4">
        <v>7478</v>
      </c>
      <c r="Z237" s="4">
        <v>461</v>
      </c>
      <c r="AA237" s="4">
        <v>2775</v>
      </c>
      <c r="AB237" s="4">
        <v>241</v>
      </c>
      <c r="AC237" s="4">
        <v>728</v>
      </c>
      <c r="AD237" s="4">
        <v>0</v>
      </c>
      <c r="AE237" s="4">
        <v>3771</v>
      </c>
      <c r="AF237" s="4">
        <v>19870</v>
      </c>
      <c r="AG237" s="4">
        <v>54872</v>
      </c>
      <c r="AH237" s="2">
        <f t="shared" si="3"/>
        <v>74742</v>
      </c>
      <c r="AI237" s="12">
        <f>assg!AI202*Sheet2!G27/100+assg!AI202</f>
        <v>67.227004869873127</v>
      </c>
      <c r="AJ237" s="2">
        <v>39982866.938471615</v>
      </c>
      <c r="AK237" s="2">
        <f>assg!AK202+[1]Sheet2!BE34</f>
        <v>976.66666666666697</v>
      </c>
      <c r="AL237" s="2">
        <v>155707</v>
      </c>
      <c r="AM237" s="14">
        <f>Table1[[#This Row],[TOTAL CRIME BOTH]]/Table1[[#This Row],[Population]]*100000</f>
        <v>186.9350692510823</v>
      </c>
    </row>
    <row r="238" spans="1:39" hidden="1" x14ac:dyDescent="0.25">
      <c r="A238" s="1" t="s">
        <v>28</v>
      </c>
      <c r="B238" s="2" t="s">
        <v>1</v>
      </c>
      <c r="C238" s="2">
        <v>2007</v>
      </c>
      <c r="D238" s="2">
        <v>34</v>
      </c>
      <c r="E238" s="2">
        <v>42</v>
      </c>
      <c r="F238" s="2">
        <v>2</v>
      </c>
      <c r="G238" s="2">
        <v>9</v>
      </c>
      <c r="H238" s="2">
        <v>0</v>
      </c>
      <c r="I238" s="2">
        <v>9</v>
      </c>
      <c r="J238" s="2">
        <v>20</v>
      </c>
      <c r="K238" s="2">
        <v>14</v>
      </c>
      <c r="L238" s="2">
        <v>6</v>
      </c>
      <c r="M238" s="2">
        <v>1</v>
      </c>
      <c r="N238" s="2">
        <v>2</v>
      </c>
      <c r="O238" s="2">
        <v>8</v>
      </c>
      <c r="P238" s="2">
        <v>86</v>
      </c>
      <c r="Q238" s="2">
        <v>787</v>
      </c>
      <c r="R238" s="2">
        <v>498</v>
      </c>
      <c r="S238" s="2">
        <v>289</v>
      </c>
      <c r="T238" s="2">
        <v>145</v>
      </c>
      <c r="U238" s="2">
        <v>6</v>
      </c>
      <c r="V238" s="2">
        <v>45</v>
      </c>
      <c r="W238" s="2">
        <v>1</v>
      </c>
      <c r="X238" s="2">
        <v>18</v>
      </c>
      <c r="Y238" s="2">
        <v>904</v>
      </c>
      <c r="Z238" s="2">
        <v>2</v>
      </c>
      <c r="AA238" s="2">
        <v>89</v>
      </c>
      <c r="AB238" s="2">
        <v>32</v>
      </c>
      <c r="AC238" s="2">
        <v>17</v>
      </c>
      <c r="AD238" s="2">
        <v>0</v>
      </c>
      <c r="AE238" s="2">
        <v>267</v>
      </c>
      <c r="AF238" s="2">
        <v>2537</v>
      </c>
      <c r="AG238" s="2">
        <v>5054</v>
      </c>
      <c r="AH238" s="2">
        <f t="shared" si="3"/>
        <v>7591</v>
      </c>
      <c r="AI238" s="13">
        <f>assg!AI203*Sheet2!G28/100+assg!AI203</f>
        <v>83.645150307894198</v>
      </c>
      <c r="AJ238" s="4">
        <v>1150321.6026688572</v>
      </c>
      <c r="AK238" s="4">
        <f>assg!AK203+[1]Sheet2!BE35</f>
        <v>1025</v>
      </c>
      <c r="AL238" s="4">
        <v>479</v>
      </c>
      <c r="AM238" s="14">
        <f>Table1[[#This Row],[TOTAL CRIME BOTH]]/Table1[[#This Row],[Population]]*100000</f>
        <v>659.90241184623039</v>
      </c>
    </row>
    <row r="239" spans="1:39" hidden="1" x14ac:dyDescent="0.25">
      <c r="A239" s="1" t="s">
        <v>29</v>
      </c>
      <c r="B239" s="2" t="s">
        <v>1</v>
      </c>
      <c r="C239" s="2">
        <v>2007</v>
      </c>
      <c r="D239" s="2">
        <v>760</v>
      </c>
      <c r="E239" s="2">
        <v>893</v>
      </c>
      <c r="F239" s="2">
        <v>170</v>
      </c>
      <c r="G239" s="2">
        <v>519</v>
      </c>
      <c r="H239" s="2">
        <v>0</v>
      </c>
      <c r="I239" s="2">
        <v>519</v>
      </c>
      <c r="J239" s="2">
        <v>760</v>
      </c>
      <c r="K239" s="2">
        <v>545</v>
      </c>
      <c r="L239" s="2">
        <v>215</v>
      </c>
      <c r="M239" s="2">
        <v>37</v>
      </c>
      <c r="N239" s="2">
        <v>92</v>
      </c>
      <c r="O239" s="2">
        <v>138</v>
      </c>
      <c r="P239" s="2">
        <v>2616</v>
      </c>
      <c r="Q239" s="2">
        <v>5173</v>
      </c>
      <c r="R239" s="2">
        <v>2084</v>
      </c>
      <c r="S239" s="2">
        <v>3089</v>
      </c>
      <c r="T239" s="2">
        <v>1</v>
      </c>
      <c r="U239" s="2">
        <v>329</v>
      </c>
      <c r="V239" s="2">
        <v>3581</v>
      </c>
      <c r="W239" s="2">
        <v>68</v>
      </c>
      <c r="X239" s="2">
        <v>96</v>
      </c>
      <c r="Y239" s="2">
        <v>5663</v>
      </c>
      <c r="Z239" s="2">
        <v>133</v>
      </c>
      <c r="AA239" s="2">
        <v>427</v>
      </c>
      <c r="AB239" s="2">
        <v>48</v>
      </c>
      <c r="AC239" s="2">
        <v>971</v>
      </c>
      <c r="AD239" s="2">
        <v>0</v>
      </c>
      <c r="AE239" s="2">
        <v>2801</v>
      </c>
      <c r="AF239" s="2">
        <v>10517</v>
      </c>
      <c r="AG239" s="2">
        <v>35793</v>
      </c>
      <c r="AH239" s="2">
        <f t="shared" si="3"/>
        <v>46310</v>
      </c>
      <c r="AI239" s="12">
        <f>assg!AI204*Sheet2!G29/100+assg!AI204</f>
        <v>72.458720818439488</v>
      </c>
      <c r="AJ239" s="2">
        <v>26436810.077333331</v>
      </c>
      <c r="AK239" s="2">
        <f>assg!AK204+[1]Sheet2!BE36</f>
        <v>888.00000000000023</v>
      </c>
      <c r="AL239" s="2">
        <v>50362</v>
      </c>
      <c r="AM239" s="14">
        <f>Table1[[#This Row],[TOTAL CRIME BOTH]]/Table1[[#This Row],[Population]]*100000</f>
        <v>175.17242006328803</v>
      </c>
    </row>
    <row r="240" spans="1:39" hidden="1" x14ac:dyDescent="0.25">
      <c r="A240" s="3" t="s">
        <v>30</v>
      </c>
      <c r="B240" s="4" t="s">
        <v>1</v>
      </c>
      <c r="C240" s="4">
        <v>2007</v>
      </c>
      <c r="D240" s="4">
        <v>1303</v>
      </c>
      <c r="E240" s="4">
        <v>1772</v>
      </c>
      <c r="F240" s="4">
        <v>64</v>
      </c>
      <c r="G240" s="4">
        <v>1238</v>
      </c>
      <c r="H240" s="4">
        <v>0</v>
      </c>
      <c r="I240" s="4">
        <v>1238</v>
      </c>
      <c r="J240" s="4">
        <v>2177</v>
      </c>
      <c r="K240" s="4">
        <v>1694</v>
      </c>
      <c r="L240" s="4">
        <v>483</v>
      </c>
      <c r="M240" s="4">
        <v>71</v>
      </c>
      <c r="N240" s="4">
        <v>81</v>
      </c>
      <c r="O240" s="4">
        <v>778</v>
      </c>
      <c r="P240" s="4">
        <v>5164</v>
      </c>
      <c r="Q240" s="4">
        <v>19345</v>
      </c>
      <c r="R240" s="4">
        <v>8258</v>
      </c>
      <c r="S240" s="4">
        <v>11087</v>
      </c>
      <c r="T240" s="4">
        <v>1626</v>
      </c>
      <c r="U240" s="4">
        <v>825</v>
      </c>
      <c r="V240" s="4">
        <v>11919</v>
      </c>
      <c r="W240" s="4">
        <v>56</v>
      </c>
      <c r="X240" s="4">
        <v>675</v>
      </c>
      <c r="Y240" s="4">
        <v>19720</v>
      </c>
      <c r="Z240" s="4">
        <v>439</v>
      </c>
      <c r="AA240" s="4">
        <v>2477</v>
      </c>
      <c r="AB240" s="4">
        <v>28</v>
      </c>
      <c r="AC240" s="4">
        <v>8170</v>
      </c>
      <c r="AD240" s="4">
        <v>0</v>
      </c>
      <c r="AE240" s="4">
        <v>7096</v>
      </c>
      <c r="AF240" s="4">
        <v>63846</v>
      </c>
      <c r="AG240" s="4">
        <v>148870</v>
      </c>
      <c r="AH240" s="2">
        <f t="shared" si="3"/>
        <v>212716</v>
      </c>
      <c r="AI240" s="12">
        <f>assg!AI205*Sheet2!G30/100+assg!AI205</f>
        <v>62.913979496184922</v>
      </c>
      <c r="AJ240" s="2">
        <v>64116830.465819962</v>
      </c>
      <c r="AK240" s="2">
        <f>assg!AK205+[1]Sheet2!BE37</f>
        <v>925.99999999999977</v>
      </c>
      <c r="AL240" s="2">
        <v>342239</v>
      </c>
      <c r="AM240" s="14">
        <f>Table1[[#This Row],[TOTAL CRIME BOTH]]/Table1[[#This Row],[Population]]*100000</f>
        <v>331.76312436934444</v>
      </c>
    </row>
    <row r="241" spans="1:39" hidden="1" x14ac:dyDescent="0.25">
      <c r="A241" s="1" t="s">
        <v>31</v>
      </c>
      <c r="B241" s="2" t="s">
        <v>1</v>
      </c>
      <c r="C241" s="2">
        <v>2007</v>
      </c>
      <c r="D241" s="2">
        <v>9</v>
      </c>
      <c r="E241" s="2">
        <v>14</v>
      </c>
      <c r="F241" s="2">
        <v>3</v>
      </c>
      <c r="G241" s="2">
        <v>24</v>
      </c>
      <c r="H241" s="2">
        <v>0</v>
      </c>
      <c r="I241" s="2">
        <v>24</v>
      </c>
      <c r="J241" s="2">
        <v>9</v>
      </c>
      <c r="K241" s="2">
        <v>9</v>
      </c>
      <c r="L241" s="2">
        <v>0</v>
      </c>
      <c r="M241" s="2">
        <v>0</v>
      </c>
      <c r="N241" s="2">
        <v>0</v>
      </c>
      <c r="O241" s="2">
        <v>6</v>
      </c>
      <c r="P241" s="2">
        <v>83</v>
      </c>
      <c r="Q241" s="2">
        <v>118</v>
      </c>
      <c r="R241" s="2">
        <v>11</v>
      </c>
      <c r="S241" s="2">
        <v>107</v>
      </c>
      <c r="T241" s="2">
        <v>15</v>
      </c>
      <c r="U241" s="2">
        <v>7</v>
      </c>
      <c r="V241" s="2">
        <v>34</v>
      </c>
      <c r="W241" s="2">
        <v>3</v>
      </c>
      <c r="X241" s="2">
        <v>1</v>
      </c>
      <c r="Y241" s="2">
        <v>95</v>
      </c>
      <c r="Z241" s="2">
        <v>0</v>
      </c>
      <c r="AA241" s="2">
        <v>13</v>
      </c>
      <c r="AB241" s="2">
        <v>0</v>
      </c>
      <c r="AC241" s="2">
        <v>7</v>
      </c>
      <c r="AD241" s="2">
        <v>0</v>
      </c>
      <c r="AE241" s="2">
        <v>34</v>
      </c>
      <c r="AF241" s="2">
        <v>192</v>
      </c>
      <c r="AG241" s="2">
        <v>667</v>
      </c>
      <c r="AH241" s="2">
        <f t="shared" si="3"/>
        <v>859</v>
      </c>
      <c r="AI241" s="13">
        <f>assg!AI206*Sheet2!G31/100+assg!AI206</f>
        <v>74.734591534647734</v>
      </c>
      <c r="AJ241" s="4">
        <v>583930.33274636406</v>
      </c>
      <c r="AK241" s="4">
        <f>assg!AK206+[1]Sheet2!BE38</f>
        <v>884.99999999999977</v>
      </c>
      <c r="AL241" s="4">
        <v>7096</v>
      </c>
      <c r="AM241" s="14">
        <f>Table1[[#This Row],[TOTAL CRIME BOTH]]/Table1[[#This Row],[Population]]*100000</f>
        <v>147.10658991799886</v>
      </c>
    </row>
    <row r="242" spans="1:39" hidden="1" x14ac:dyDescent="0.25">
      <c r="A242" s="3" t="s">
        <v>32</v>
      </c>
      <c r="B242" s="4" t="s">
        <v>1</v>
      </c>
      <c r="C242" s="4">
        <v>2007</v>
      </c>
      <c r="D242" s="4">
        <v>1633</v>
      </c>
      <c r="E242" s="4">
        <v>2078</v>
      </c>
      <c r="F242" s="4">
        <v>28</v>
      </c>
      <c r="G242" s="4">
        <v>523</v>
      </c>
      <c r="H242" s="4">
        <v>0</v>
      </c>
      <c r="I242" s="4">
        <v>523</v>
      </c>
      <c r="J242" s="4">
        <v>1270</v>
      </c>
      <c r="K242" s="4">
        <v>1097</v>
      </c>
      <c r="L242" s="4">
        <v>173</v>
      </c>
      <c r="M242" s="4">
        <v>88</v>
      </c>
      <c r="N242" s="4">
        <v>33</v>
      </c>
      <c r="O242" s="4">
        <v>495</v>
      </c>
      <c r="P242" s="4">
        <v>3717</v>
      </c>
      <c r="Q242" s="4">
        <v>13217</v>
      </c>
      <c r="R242" s="4">
        <v>2901</v>
      </c>
      <c r="S242" s="4">
        <v>10316</v>
      </c>
      <c r="T242" s="4">
        <v>2375</v>
      </c>
      <c r="U242" s="4">
        <v>261</v>
      </c>
      <c r="V242" s="4">
        <v>2510</v>
      </c>
      <c r="W242" s="4">
        <v>74</v>
      </c>
      <c r="X242" s="4">
        <v>653</v>
      </c>
      <c r="Y242" s="4">
        <v>16967</v>
      </c>
      <c r="Z242" s="4">
        <v>208</v>
      </c>
      <c r="AA242" s="4">
        <v>1540</v>
      </c>
      <c r="AB242" s="4">
        <v>875</v>
      </c>
      <c r="AC242" s="4">
        <v>1976</v>
      </c>
      <c r="AD242" s="4">
        <v>0</v>
      </c>
      <c r="AE242" s="4">
        <v>11485</v>
      </c>
      <c r="AF242" s="4">
        <v>110748</v>
      </c>
      <c r="AG242" s="4">
        <v>172754</v>
      </c>
      <c r="AH242" s="2">
        <f t="shared" si="3"/>
        <v>283502</v>
      </c>
      <c r="AI242" s="12">
        <f>assg!AI207*Sheet2!G32/100+assg!AI207</f>
        <v>76.436953500899548</v>
      </c>
      <c r="AJ242" s="2">
        <v>68381113.334645659</v>
      </c>
      <c r="AK242" s="2">
        <f>assg!AK207+[1]Sheet2!BE39</f>
        <v>992.66666666666652</v>
      </c>
      <c r="AL242" s="2">
        <v>130058</v>
      </c>
      <c r="AM242" s="14">
        <f>Table1[[#This Row],[TOTAL CRIME BOTH]]/Table1[[#This Row],[Population]]*100000</f>
        <v>414.59108542528247</v>
      </c>
    </row>
    <row r="243" spans="1:39" hidden="1" x14ac:dyDescent="0.25">
      <c r="A243" s="1" t="s">
        <v>33</v>
      </c>
      <c r="B243" s="2" t="s">
        <v>1</v>
      </c>
      <c r="C243" s="2">
        <v>2007</v>
      </c>
      <c r="D243" s="2">
        <v>138</v>
      </c>
      <c r="E243" s="2">
        <v>58</v>
      </c>
      <c r="F243" s="2">
        <v>2</v>
      </c>
      <c r="G243" s="2">
        <v>157</v>
      </c>
      <c r="H243" s="2">
        <v>0</v>
      </c>
      <c r="I243" s="2">
        <v>157</v>
      </c>
      <c r="J243" s="2">
        <v>113</v>
      </c>
      <c r="K243" s="2">
        <v>81</v>
      </c>
      <c r="L243" s="2">
        <v>32</v>
      </c>
      <c r="M243" s="2">
        <v>14</v>
      </c>
      <c r="N243" s="2">
        <v>2</v>
      </c>
      <c r="O243" s="2">
        <v>64</v>
      </c>
      <c r="P243" s="2">
        <v>193</v>
      </c>
      <c r="Q243" s="2">
        <v>411</v>
      </c>
      <c r="R243" s="2">
        <v>55</v>
      </c>
      <c r="S243" s="2">
        <v>356</v>
      </c>
      <c r="T243" s="2">
        <v>142</v>
      </c>
      <c r="U243" s="2">
        <v>42</v>
      </c>
      <c r="V243" s="2">
        <v>85</v>
      </c>
      <c r="W243" s="2">
        <v>10</v>
      </c>
      <c r="X243" s="2">
        <v>23</v>
      </c>
      <c r="Y243" s="2">
        <v>546</v>
      </c>
      <c r="Z243" s="2">
        <v>36</v>
      </c>
      <c r="AA243" s="2">
        <v>244</v>
      </c>
      <c r="AB243" s="2">
        <v>4</v>
      </c>
      <c r="AC243" s="2">
        <v>545</v>
      </c>
      <c r="AD243" s="2">
        <v>0</v>
      </c>
      <c r="AE243" s="2">
        <v>203</v>
      </c>
      <c r="AF243" s="2">
        <v>1241</v>
      </c>
      <c r="AG243" s="2">
        <v>4273</v>
      </c>
      <c r="AH243" s="2">
        <f t="shared" si="3"/>
        <v>5514</v>
      </c>
      <c r="AI243" s="13">
        <f>assg!AI208*Sheet2!G33/100+assg!AI208</f>
        <v>79.859850267721669</v>
      </c>
      <c r="AJ243" s="4">
        <v>3491995.1655451949</v>
      </c>
      <c r="AK243" s="4">
        <f>assg!AK208+[1]Sheet2!BE40</f>
        <v>956.66666666666652</v>
      </c>
      <c r="AL243" s="4">
        <v>10486</v>
      </c>
      <c r="AM243" s="14">
        <f>Table1[[#This Row],[TOTAL CRIME BOTH]]/Table1[[#This Row],[Population]]*100000</f>
        <v>157.90399867690297</v>
      </c>
    </row>
    <row r="244" spans="1:39" hidden="1" x14ac:dyDescent="0.25">
      <c r="A244" s="3" t="s">
        <v>34</v>
      </c>
      <c r="B244" s="4" t="s">
        <v>1</v>
      </c>
      <c r="C244" s="4">
        <v>2007</v>
      </c>
      <c r="D244" s="4">
        <v>5000</v>
      </c>
      <c r="E244" s="4">
        <v>4424</v>
      </c>
      <c r="F244" s="4">
        <v>1616</v>
      </c>
      <c r="G244" s="4">
        <v>1648</v>
      </c>
      <c r="H244" s="4">
        <v>0</v>
      </c>
      <c r="I244" s="4">
        <v>1648</v>
      </c>
      <c r="J244" s="4">
        <v>4478</v>
      </c>
      <c r="K244" s="4">
        <v>3363</v>
      </c>
      <c r="L244" s="4">
        <v>1115</v>
      </c>
      <c r="M244" s="4">
        <v>437</v>
      </c>
      <c r="N244" s="4">
        <v>82</v>
      </c>
      <c r="O244" s="4">
        <v>2169</v>
      </c>
      <c r="P244" s="4">
        <v>5057</v>
      </c>
      <c r="Q244" s="4">
        <v>22816</v>
      </c>
      <c r="R244" s="4">
        <v>10859</v>
      </c>
      <c r="S244" s="4">
        <v>11957</v>
      </c>
      <c r="T244" s="4">
        <v>4495</v>
      </c>
      <c r="U244" s="4">
        <v>3639</v>
      </c>
      <c r="V244" s="4">
        <v>8399</v>
      </c>
      <c r="W244" s="4">
        <v>337</v>
      </c>
      <c r="X244" s="4">
        <v>268</v>
      </c>
      <c r="Y244" s="4">
        <v>10694</v>
      </c>
      <c r="Z244" s="4">
        <v>2076</v>
      </c>
      <c r="AA244" s="4">
        <v>2522</v>
      </c>
      <c r="AB244" s="4">
        <v>2882</v>
      </c>
      <c r="AC244" s="4">
        <v>7650</v>
      </c>
      <c r="AD244" s="4">
        <v>0</v>
      </c>
      <c r="AE244" s="4">
        <v>7655</v>
      </c>
      <c r="AF244" s="4">
        <v>51914</v>
      </c>
      <c r="AG244" s="4">
        <v>150258</v>
      </c>
      <c r="AH244" s="2">
        <f t="shared" si="3"/>
        <v>202172</v>
      </c>
      <c r="AI244" s="12">
        <f>assg!AI209*Sheet2!G34/100+assg!AI209</f>
        <v>61.004636557617324</v>
      </c>
      <c r="AJ244" s="2">
        <v>187366408.8836585</v>
      </c>
      <c r="AK244" s="2">
        <f>assg!AK209+[1]Sheet2!BE41</f>
        <v>907.33333333333326</v>
      </c>
      <c r="AL244" s="2">
        <v>240928</v>
      </c>
      <c r="AM244" s="14">
        <f>Table1[[#This Row],[TOTAL CRIME BOTH]]/Table1[[#This Row],[Population]]*100000</f>
        <v>107.9019452870737</v>
      </c>
    </row>
    <row r="245" spans="1:39" hidden="1" x14ac:dyDescent="0.25">
      <c r="A245" s="1" t="s">
        <v>35</v>
      </c>
      <c r="B245" s="2" t="s">
        <v>1</v>
      </c>
      <c r="C245" s="2">
        <v>2007</v>
      </c>
      <c r="D245" s="2">
        <v>268</v>
      </c>
      <c r="E245" s="2">
        <v>228</v>
      </c>
      <c r="F245" s="2">
        <v>50</v>
      </c>
      <c r="G245" s="2">
        <v>117</v>
      </c>
      <c r="H245" s="2">
        <v>0</v>
      </c>
      <c r="I245" s="2">
        <v>117</v>
      </c>
      <c r="J245" s="2">
        <v>253</v>
      </c>
      <c r="K245" s="2">
        <v>227</v>
      </c>
      <c r="L245" s="2">
        <v>26</v>
      </c>
      <c r="M245" s="2">
        <v>46</v>
      </c>
      <c r="N245" s="2">
        <v>6</v>
      </c>
      <c r="O245" s="2">
        <v>173</v>
      </c>
      <c r="P245" s="2">
        <v>548</v>
      </c>
      <c r="Q245" s="2">
        <v>1593</v>
      </c>
      <c r="R245" s="2">
        <v>565</v>
      </c>
      <c r="S245" s="2">
        <v>1028</v>
      </c>
      <c r="T245" s="2">
        <v>459</v>
      </c>
      <c r="U245" s="2">
        <v>163</v>
      </c>
      <c r="V245" s="2">
        <v>697</v>
      </c>
      <c r="W245" s="2">
        <v>39</v>
      </c>
      <c r="X245" s="2">
        <v>37</v>
      </c>
      <c r="Y245" s="2">
        <v>886</v>
      </c>
      <c r="Z245" s="2">
        <v>70</v>
      </c>
      <c r="AA245" s="2">
        <v>146</v>
      </c>
      <c r="AB245" s="2">
        <v>63</v>
      </c>
      <c r="AC245" s="2">
        <v>463</v>
      </c>
      <c r="AD245" s="2">
        <v>0</v>
      </c>
      <c r="AE245" s="2">
        <v>608</v>
      </c>
      <c r="AF245" s="2">
        <v>2686</v>
      </c>
      <c r="AG245" s="2">
        <v>9599</v>
      </c>
      <c r="AH245" s="2">
        <f t="shared" si="3"/>
        <v>12285</v>
      </c>
      <c r="AI245" s="13">
        <f>assg!AI210*Sheet2!G35/100+assg!AI210</f>
        <v>75.526696365682483</v>
      </c>
      <c r="AJ245" s="4">
        <v>9490437.393425025</v>
      </c>
      <c r="AK245" s="4">
        <f>assg!AK210+[1]Sheet2!BE42</f>
        <v>963.33333333333348</v>
      </c>
      <c r="AL245" s="4">
        <v>53483</v>
      </c>
      <c r="AM245" s="14">
        <f>Table1[[#This Row],[TOTAL CRIME BOTH]]/Table1[[#This Row],[Population]]*100000</f>
        <v>129.44608863350226</v>
      </c>
    </row>
    <row r="246" spans="1:39" hidden="1" x14ac:dyDescent="0.25">
      <c r="A246" s="3" t="s">
        <v>36</v>
      </c>
      <c r="B246" s="4" t="s">
        <v>1</v>
      </c>
      <c r="C246" s="4">
        <v>2007</v>
      </c>
      <c r="D246" s="4">
        <v>1652</v>
      </c>
      <c r="E246" s="4">
        <v>877</v>
      </c>
      <c r="F246" s="4">
        <v>394</v>
      </c>
      <c r="G246" s="4">
        <v>2106</v>
      </c>
      <c r="H246" s="4">
        <v>0</v>
      </c>
      <c r="I246" s="4">
        <v>2106</v>
      </c>
      <c r="J246" s="4">
        <v>1800</v>
      </c>
      <c r="K246" s="4">
        <v>1590</v>
      </c>
      <c r="L246" s="4">
        <v>210</v>
      </c>
      <c r="M246" s="4">
        <v>146</v>
      </c>
      <c r="N246" s="4">
        <v>1150</v>
      </c>
      <c r="O246" s="4">
        <v>427</v>
      </c>
      <c r="P246" s="4">
        <v>399</v>
      </c>
      <c r="Q246" s="4">
        <v>13747</v>
      </c>
      <c r="R246" s="4">
        <v>2421</v>
      </c>
      <c r="S246" s="4">
        <v>11326</v>
      </c>
      <c r="T246" s="4">
        <v>3727</v>
      </c>
      <c r="U246" s="4">
        <v>672</v>
      </c>
      <c r="V246" s="4">
        <v>2406</v>
      </c>
      <c r="W246" s="4">
        <v>127</v>
      </c>
      <c r="X246" s="4">
        <v>121</v>
      </c>
      <c r="Y246" s="4">
        <v>6909</v>
      </c>
      <c r="Z246" s="4">
        <v>451</v>
      </c>
      <c r="AA246" s="4">
        <v>2281</v>
      </c>
      <c r="AB246" s="4">
        <v>99</v>
      </c>
      <c r="AC246" s="4">
        <v>9900</v>
      </c>
      <c r="AD246" s="4">
        <v>5</v>
      </c>
      <c r="AE246" s="4">
        <v>3803</v>
      </c>
      <c r="AF246" s="4">
        <v>27903</v>
      </c>
      <c r="AG246" s="4">
        <v>81102</v>
      </c>
      <c r="AH246" s="2">
        <f t="shared" si="3"/>
        <v>109005</v>
      </c>
      <c r="AI246" s="12">
        <f>assg!AI211*Sheet2!G36/100+assg!AI211</f>
        <v>72.195798202977358</v>
      </c>
      <c r="AJ246" s="2">
        <v>87086895.13980566</v>
      </c>
      <c r="AK246" s="2">
        <f>assg!AK211+[1]Sheet2!BE43</f>
        <v>944.66666666666697</v>
      </c>
      <c r="AL246" s="2">
        <v>88752</v>
      </c>
      <c r="AM246" s="14">
        <f>Table1[[#This Row],[TOTAL CRIME BOTH]]/Table1[[#This Row],[Population]]*100000</f>
        <v>125.16808622584135</v>
      </c>
    </row>
    <row r="247" spans="1:39" hidden="1" x14ac:dyDescent="0.25">
      <c r="A247" s="3" t="s">
        <v>105</v>
      </c>
      <c r="B247" s="4" t="s">
        <v>1</v>
      </c>
      <c r="C247" s="4">
        <v>2008</v>
      </c>
      <c r="D247" s="4">
        <v>8</v>
      </c>
      <c r="E247" s="4">
        <v>11</v>
      </c>
      <c r="F247" s="4">
        <v>2</v>
      </c>
      <c r="G247" s="4">
        <v>12</v>
      </c>
      <c r="H247" s="4">
        <v>0</v>
      </c>
      <c r="I247" s="4">
        <v>12</v>
      </c>
      <c r="J247" s="4">
        <v>17</v>
      </c>
      <c r="K247" s="4">
        <v>13</v>
      </c>
      <c r="L247" s="4">
        <v>4</v>
      </c>
      <c r="M247" s="4">
        <v>0</v>
      </c>
      <c r="N247" s="4">
        <v>0</v>
      </c>
      <c r="O247" s="4">
        <v>14</v>
      </c>
      <c r="P247" s="4">
        <v>78</v>
      </c>
      <c r="Q247" s="4">
        <v>128</v>
      </c>
      <c r="R247" s="4">
        <v>11</v>
      </c>
      <c r="S247" s="4">
        <v>117</v>
      </c>
      <c r="T247" s="4">
        <v>16</v>
      </c>
      <c r="U247" s="4">
        <v>12</v>
      </c>
      <c r="V247" s="4">
        <v>19</v>
      </c>
      <c r="W247" s="4">
        <v>1</v>
      </c>
      <c r="X247" s="4">
        <v>15</v>
      </c>
      <c r="Y247" s="4">
        <v>107</v>
      </c>
      <c r="Z247" s="4">
        <v>2</v>
      </c>
      <c r="AA247" s="4">
        <v>24</v>
      </c>
      <c r="AB247" s="4">
        <v>3</v>
      </c>
      <c r="AC247" s="4">
        <v>26</v>
      </c>
      <c r="AD247" s="4">
        <v>0</v>
      </c>
      <c r="AE247" s="4">
        <v>4</v>
      </c>
      <c r="AF247" s="4">
        <v>383</v>
      </c>
      <c r="AG247" s="4">
        <v>882</v>
      </c>
      <c r="AH247" s="2">
        <f t="shared" si="3"/>
        <v>1265</v>
      </c>
      <c r="AI247" s="13">
        <f>assg!AI212*Sheet2!G2/100+assg!AI212</f>
        <v>84.328115688603305</v>
      </c>
      <c r="AJ247" s="4">
        <v>373638.71392584214</v>
      </c>
      <c r="AK247" s="4">
        <f>assg!AK212+[1]Sheet2!BE9</f>
        <v>869.3333333333336</v>
      </c>
      <c r="AL247" s="4">
        <v>8249</v>
      </c>
      <c r="AM247" s="14">
        <f>Table1[[#This Row],[TOTAL CRIME BOTH]]/Table1[[#This Row],[Population]]*100000</f>
        <v>338.5623472226892</v>
      </c>
    </row>
    <row r="248" spans="1:39" hidden="1" x14ac:dyDescent="0.25">
      <c r="A248" s="3" t="s">
        <v>2</v>
      </c>
      <c r="B248" s="4" t="s">
        <v>1</v>
      </c>
      <c r="C248" s="4">
        <v>2008</v>
      </c>
      <c r="D248" s="4">
        <v>2690</v>
      </c>
      <c r="E248" s="4">
        <v>1942</v>
      </c>
      <c r="F248" s="4">
        <v>165</v>
      </c>
      <c r="G248" s="4">
        <v>1257</v>
      </c>
      <c r="H248" s="4">
        <v>0</v>
      </c>
      <c r="I248" s="4">
        <v>1257</v>
      </c>
      <c r="J248" s="4">
        <v>1970</v>
      </c>
      <c r="K248" s="4">
        <v>1396</v>
      </c>
      <c r="L248" s="4">
        <v>574</v>
      </c>
      <c r="M248" s="4">
        <v>110</v>
      </c>
      <c r="N248" s="4">
        <v>11</v>
      </c>
      <c r="O248" s="4">
        <v>623</v>
      </c>
      <c r="P248" s="4">
        <v>8332</v>
      </c>
      <c r="Q248" s="4">
        <v>25362</v>
      </c>
      <c r="R248" s="4">
        <v>7297</v>
      </c>
      <c r="S248" s="4">
        <v>18065</v>
      </c>
      <c r="T248" s="4">
        <v>1930</v>
      </c>
      <c r="U248" s="4">
        <v>990</v>
      </c>
      <c r="V248" s="4">
        <v>8393</v>
      </c>
      <c r="W248" s="4">
        <v>379</v>
      </c>
      <c r="X248" s="4">
        <v>1021</v>
      </c>
      <c r="Y248" s="4">
        <v>48167</v>
      </c>
      <c r="Z248" s="4">
        <v>556</v>
      </c>
      <c r="AA248" s="4">
        <v>4730</v>
      </c>
      <c r="AB248" s="4">
        <v>3551</v>
      </c>
      <c r="AC248" s="4">
        <v>10306</v>
      </c>
      <c r="AD248" s="4">
        <v>0</v>
      </c>
      <c r="AE248" s="4">
        <v>12861</v>
      </c>
      <c r="AF248" s="4">
        <v>43929</v>
      </c>
      <c r="AG248" s="4">
        <v>179275</v>
      </c>
      <c r="AH248" s="2">
        <f t="shared" si="3"/>
        <v>223204</v>
      </c>
      <c r="AI248" s="13">
        <f>assg!AI213*Sheet2!G3/100+assg!AI213</f>
        <v>63.683388410882536</v>
      </c>
      <c r="AJ248" s="4">
        <v>82146446.132045999</v>
      </c>
      <c r="AK248" s="4">
        <f>assg!AK213+[1]Sheet2!BE10</f>
        <v>989.6666666666664</v>
      </c>
      <c r="AL248" s="4">
        <v>275045</v>
      </c>
      <c r="AM248" s="14">
        <f>Table1[[#This Row],[TOTAL CRIME BOTH]]/Table1[[#This Row],[Population]]*100000</f>
        <v>271.7147369238732</v>
      </c>
    </row>
    <row r="249" spans="1:39" hidden="1" x14ac:dyDescent="0.25">
      <c r="A249" s="1" t="s">
        <v>3</v>
      </c>
      <c r="B249" s="2" t="s">
        <v>1</v>
      </c>
      <c r="C249" s="2">
        <v>2008</v>
      </c>
      <c r="D249" s="2">
        <v>72</v>
      </c>
      <c r="E249" s="2">
        <v>37</v>
      </c>
      <c r="F249" s="2">
        <v>2</v>
      </c>
      <c r="G249" s="2">
        <v>42</v>
      </c>
      <c r="H249" s="2">
        <v>0</v>
      </c>
      <c r="I249" s="2">
        <v>42</v>
      </c>
      <c r="J249" s="2">
        <v>79</v>
      </c>
      <c r="K249" s="2">
        <v>47</v>
      </c>
      <c r="L249" s="2">
        <v>32</v>
      </c>
      <c r="M249" s="2">
        <v>14</v>
      </c>
      <c r="N249" s="2">
        <v>0</v>
      </c>
      <c r="O249" s="2">
        <v>79</v>
      </c>
      <c r="P249" s="2">
        <v>245</v>
      </c>
      <c r="Q249" s="2">
        <v>445</v>
      </c>
      <c r="R249" s="2">
        <v>60</v>
      </c>
      <c r="S249" s="2">
        <v>385</v>
      </c>
      <c r="T249" s="2">
        <v>18</v>
      </c>
      <c r="U249" s="2">
        <v>43</v>
      </c>
      <c r="V249" s="2">
        <v>28</v>
      </c>
      <c r="W249" s="2">
        <v>1</v>
      </c>
      <c r="X249" s="2">
        <v>10</v>
      </c>
      <c r="Y249" s="2">
        <v>479</v>
      </c>
      <c r="Z249" s="2">
        <v>0</v>
      </c>
      <c r="AA249" s="2">
        <v>72</v>
      </c>
      <c r="AB249" s="2">
        <v>1</v>
      </c>
      <c r="AC249" s="2">
        <v>13</v>
      </c>
      <c r="AD249" s="2">
        <v>0</v>
      </c>
      <c r="AE249" s="2">
        <v>104</v>
      </c>
      <c r="AF249" s="2">
        <v>590</v>
      </c>
      <c r="AG249" s="2">
        <v>2374</v>
      </c>
      <c r="AH249" s="2">
        <f t="shared" si="3"/>
        <v>2964</v>
      </c>
      <c r="AI249" s="13">
        <f>assg!AI214*Sheet2!G4/100+assg!AI214</f>
        <v>58.949506673487299</v>
      </c>
      <c r="AJ249" s="4">
        <v>1313179.434051699</v>
      </c>
      <c r="AK249" s="4">
        <f>assg!AK214+[1]Sheet2!BE11</f>
        <v>929.7777777777776</v>
      </c>
      <c r="AL249" s="4">
        <v>83743</v>
      </c>
      <c r="AM249" s="14">
        <f>Table1[[#This Row],[TOTAL CRIME BOTH]]/Table1[[#This Row],[Population]]*100000</f>
        <v>225.71172858341532</v>
      </c>
    </row>
    <row r="250" spans="1:39" hidden="1" x14ac:dyDescent="0.25">
      <c r="A250" s="3" t="s">
        <v>4</v>
      </c>
      <c r="B250" s="4" t="s">
        <v>1</v>
      </c>
      <c r="C250" s="4">
        <v>2008</v>
      </c>
      <c r="D250" s="4">
        <v>1426</v>
      </c>
      <c r="E250" s="4">
        <v>417</v>
      </c>
      <c r="F250" s="4">
        <v>71</v>
      </c>
      <c r="G250" s="4">
        <v>1438</v>
      </c>
      <c r="H250" s="4">
        <v>0</v>
      </c>
      <c r="I250" s="4">
        <v>1438</v>
      </c>
      <c r="J250" s="4">
        <v>2239</v>
      </c>
      <c r="K250" s="4">
        <v>1789</v>
      </c>
      <c r="L250" s="4">
        <v>450</v>
      </c>
      <c r="M250" s="4">
        <v>312</v>
      </c>
      <c r="N250" s="4">
        <v>74</v>
      </c>
      <c r="O250" s="4">
        <v>568</v>
      </c>
      <c r="P250" s="4">
        <v>3147</v>
      </c>
      <c r="Q250" s="4">
        <v>8012</v>
      </c>
      <c r="R250" s="4">
        <v>2101</v>
      </c>
      <c r="S250" s="4">
        <v>5911</v>
      </c>
      <c r="T250" s="4">
        <v>2600</v>
      </c>
      <c r="U250" s="4">
        <v>680</v>
      </c>
      <c r="V250" s="4">
        <v>996</v>
      </c>
      <c r="W250" s="4">
        <v>91</v>
      </c>
      <c r="X250" s="4">
        <v>443</v>
      </c>
      <c r="Y250" s="4">
        <v>6107</v>
      </c>
      <c r="Z250" s="4">
        <v>103</v>
      </c>
      <c r="AA250" s="4">
        <v>1272</v>
      </c>
      <c r="AB250" s="4">
        <v>2</v>
      </c>
      <c r="AC250" s="4">
        <v>3478</v>
      </c>
      <c r="AD250" s="4">
        <v>0</v>
      </c>
      <c r="AE250" s="4">
        <v>2259</v>
      </c>
      <c r="AF250" s="4">
        <v>17598</v>
      </c>
      <c r="AG250" s="4">
        <v>53333</v>
      </c>
      <c r="AH250" s="2">
        <f t="shared" si="3"/>
        <v>70931</v>
      </c>
      <c r="AI250" s="12">
        <f>assg!AI215*Sheet2!G5/100+assg!AI215</f>
        <v>67.924765332958572</v>
      </c>
      <c r="AJ250" s="2">
        <v>30004644.703476358</v>
      </c>
      <c r="AK250" s="2">
        <f>assg!AK215+[1]Sheet2!BE12</f>
        <v>952.2222222222224</v>
      </c>
      <c r="AL250" s="2">
        <v>78438</v>
      </c>
      <c r="AM250" s="14">
        <f>Table1[[#This Row],[TOTAL CRIME BOTH]]/Table1[[#This Row],[Population]]*100000</f>
        <v>236.40006639299378</v>
      </c>
    </row>
    <row r="251" spans="1:39" hidden="1" x14ac:dyDescent="0.25">
      <c r="A251" s="1" t="s">
        <v>5</v>
      </c>
      <c r="B251" s="2" t="s">
        <v>1</v>
      </c>
      <c r="C251" s="2">
        <v>2008</v>
      </c>
      <c r="D251" s="2">
        <v>3139</v>
      </c>
      <c r="E251" s="2">
        <v>2954</v>
      </c>
      <c r="F251" s="2">
        <v>386</v>
      </c>
      <c r="G251" s="2">
        <v>1302</v>
      </c>
      <c r="H251" s="2">
        <v>0</v>
      </c>
      <c r="I251" s="2">
        <v>1302</v>
      </c>
      <c r="J251" s="2">
        <v>3047</v>
      </c>
      <c r="K251" s="2">
        <v>1789</v>
      </c>
      <c r="L251" s="2">
        <v>1258</v>
      </c>
      <c r="M251" s="2">
        <v>686</v>
      </c>
      <c r="N251" s="2">
        <v>60</v>
      </c>
      <c r="O251" s="2">
        <v>1592</v>
      </c>
      <c r="P251" s="2">
        <v>3414</v>
      </c>
      <c r="Q251" s="2">
        <v>13206</v>
      </c>
      <c r="R251" s="2">
        <v>2675</v>
      </c>
      <c r="S251" s="2">
        <v>10531</v>
      </c>
      <c r="T251" s="2">
        <v>8099</v>
      </c>
      <c r="U251" s="2">
        <v>1352</v>
      </c>
      <c r="V251" s="2">
        <v>2741</v>
      </c>
      <c r="W251" s="2">
        <v>69</v>
      </c>
      <c r="X251" s="2">
        <v>772</v>
      </c>
      <c r="Y251" s="2">
        <v>16644</v>
      </c>
      <c r="Z251" s="2">
        <v>1210</v>
      </c>
      <c r="AA251" s="2">
        <v>999</v>
      </c>
      <c r="AB251" s="2">
        <v>21</v>
      </c>
      <c r="AC251" s="2">
        <v>1992</v>
      </c>
      <c r="AD251" s="2">
        <v>22</v>
      </c>
      <c r="AE251" s="2">
        <v>4592</v>
      </c>
      <c r="AF251" s="2">
        <v>54370</v>
      </c>
      <c r="AG251" s="2">
        <v>122669</v>
      </c>
      <c r="AH251" s="2">
        <f t="shared" si="3"/>
        <v>177039</v>
      </c>
      <c r="AI251" s="13">
        <f>assg!AI216*Sheet2!G6/100+assg!AI216</f>
        <v>52.485927393869332</v>
      </c>
      <c r="AJ251" s="4">
        <v>98924233.811378241</v>
      </c>
      <c r="AK251" s="4">
        <f>assg!AK216+[1]Sheet2!BE13</f>
        <v>918.6666666666664</v>
      </c>
      <c r="AL251" s="4">
        <v>94163</v>
      </c>
      <c r="AM251" s="14">
        <f>Table1[[#This Row],[TOTAL CRIME BOTH]]/Table1[[#This Row],[Population]]*100000</f>
        <v>178.96423674866716</v>
      </c>
    </row>
    <row r="252" spans="1:39" hidden="1" x14ac:dyDescent="0.25">
      <c r="A252" s="1" t="s">
        <v>6</v>
      </c>
      <c r="B252" s="2" t="s">
        <v>1</v>
      </c>
      <c r="C252" s="2">
        <v>2008</v>
      </c>
      <c r="D252" s="2">
        <v>17</v>
      </c>
      <c r="E252" s="2">
        <v>28</v>
      </c>
      <c r="F252" s="2">
        <v>6</v>
      </c>
      <c r="G252" s="2">
        <v>20</v>
      </c>
      <c r="H252" s="2">
        <v>0</v>
      </c>
      <c r="I252" s="2">
        <v>20</v>
      </c>
      <c r="J252" s="2">
        <v>50</v>
      </c>
      <c r="K252" s="2">
        <v>42</v>
      </c>
      <c r="L252" s="2">
        <v>8</v>
      </c>
      <c r="M252" s="2">
        <v>1</v>
      </c>
      <c r="N252" s="2">
        <v>4</v>
      </c>
      <c r="O252" s="2">
        <v>23</v>
      </c>
      <c r="P252" s="2">
        <v>257</v>
      </c>
      <c r="Q252" s="2">
        <v>1991</v>
      </c>
      <c r="R252" s="2">
        <v>1094</v>
      </c>
      <c r="S252" s="2">
        <v>897</v>
      </c>
      <c r="T252" s="2">
        <v>85</v>
      </c>
      <c r="U252" s="2">
        <v>37</v>
      </c>
      <c r="V252" s="2">
        <v>213</v>
      </c>
      <c r="W252" s="2">
        <v>0</v>
      </c>
      <c r="X252" s="2">
        <v>2</v>
      </c>
      <c r="Y252" s="2">
        <v>73</v>
      </c>
      <c r="Z252" s="2">
        <v>3</v>
      </c>
      <c r="AA252" s="2">
        <v>19</v>
      </c>
      <c r="AB252" s="2">
        <v>2</v>
      </c>
      <c r="AC252" s="2">
        <v>49</v>
      </c>
      <c r="AD252" s="2">
        <v>0</v>
      </c>
      <c r="AE252" s="2">
        <v>11</v>
      </c>
      <c r="AF252" s="2">
        <v>1040</v>
      </c>
      <c r="AG252" s="2">
        <v>3931</v>
      </c>
      <c r="AH252" s="2">
        <f t="shared" si="3"/>
        <v>4971</v>
      </c>
      <c r="AI252" s="12">
        <f>assg!AI217*Sheet2!G7/100+assg!AI217</f>
        <v>84.24707880887982</v>
      </c>
      <c r="AJ252" s="2">
        <v>1014817.7697733855</v>
      </c>
      <c r="AK252" s="2">
        <f>assg!AK217+[1]Sheet2!BE14</f>
        <v>808</v>
      </c>
      <c r="AL252" s="2">
        <v>114</v>
      </c>
      <c r="AM252" s="14">
        <f>Table1[[#This Row],[TOTAL CRIME BOTH]]/Table1[[#This Row],[Population]]*100000</f>
        <v>489.84163936250866</v>
      </c>
    </row>
    <row r="253" spans="1:39" hidden="1" x14ac:dyDescent="0.25">
      <c r="A253" s="3" t="s">
        <v>7</v>
      </c>
      <c r="B253" s="4" t="s">
        <v>1</v>
      </c>
      <c r="C253" s="4">
        <v>2008</v>
      </c>
      <c r="D253" s="4">
        <v>1169</v>
      </c>
      <c r="E253" s="4">
        <v>736</v>
      </c>
      <c r="F253" s="4">
        <v>18</v>
      </c>
      <c r="G253" s="4">
        <v>978</v>
      </c>
      <c r="H253" s="4">
        <v>0</v>
      </c>
      <c r="I253" s="4">
        <v>978</v>
      </c>
      <c r="J253" s="4">
        <v>273</v>
      </c>
      <c r="K253" s="4">
        <v>216</v>
      </c>
      <c r="L253" s="4">
        <v>57</v>
      </c>
      <c r="M253" s="4">
        <v>124</v>
      </c>
      <c r="N253" s="4">
        <v>17</v>
      </c>
      <c r="O253" s="4">
        <v>500</v>
      </c>
      <c r="P253" s="4">
        <v>4112</v>
      </c>
      <c r="Q253" s="4">
        <v>6079</v>
      </c>
      <c r="R253" s="4">
        <v>2122</v>
      </c>
      <c r="S253" s="4">
        <v>3957</v>
      </c>
      <c r="T253" s="4">
        <v>1144</v>
      </c>
      <c r="U253" s="4">
        <v>169</v>
      </c>
      <c r="V253" s="4">
        <v>562</v>
      </c>
      <c r="W253" s="4">
        <v>71</v>
      </c>
      <c r="X253" s="4">
        <v>302</v>
      </c>
      <c r="Y253" s="4">
        <v>8565</v>
      </c>
      <c r="Z253" s="4">
        <v>106</v>
      </c>
      <c r="AA253" s="4">
        <v>1621</v>
      </c>
      <c r="AB253" s="4">
        <v>125</v>
      </c>
      <c r="AC253" s="4">
        <v>897</v>
      </c>
      <c r="AD253" s="4">
        <v>0</v>
      </c>
      <c r="AE253" s="4">
        <v>2800</v>
      </c>
      <c r="AF253" s="4">
        <v>21074</v>
      </c>
      <c r="AG253" s="4">
        <v>51442</v>
      </c>
      <c r="AH253" s="2">
        <f t="shared" si="3"/>
        <v>72516</v>
      </c>
      <c r="AI253" s="12">
        <f>assg!AI218*Sheet2!G8/100+assg!AI218</f>
        <v>67.542832132602285</v>
      </c>
      <c r="AJ253" s="2">
        <v>24357061.457077701</v>
      </c>
      <c r="AK253" s="2">
        <f>assg!AK218+[1]Sheet2!BE15</f>
        <v>990.7777777777776</v>
      </c>
      <c r="AL253" s="2">
        <v>135191</v>
      </c>
      <c r="AM253" s="14">
        <f>Table1[[#This Row],[TOTAL CRIME BOTH]]/Table1[[#This Row],[Population]]*100000</f>
        <v>297.72064305781936</v>
      </c>
    </row>
    <row r="254" spans="1:39" hidden="1" x14ac:dyDescent="0.25">
      <c r="A254" s="3" t="s">
        <v>8</v>
      </c>
      <c r="B254" s="4" t="s">
        <v>1</v>
      </c>
      <c r="C254" s="4">
        <v>2008</v>
      </c>
      <c r="D254" s="4">
        <v>9</v>
      </c>
      <c r="E254" s="4">
        <v>2</v>
      </c>
      <c r="F254" s="4">
        <v>0</v>
      </c>
      <c r="G254" s="4">
        <v>6</v>
      </c>
      <c r="H254" s="4">
        <v>0</v>
      </c>
      <c r="I254" s="4">
        <v>6</v>
      </c>
      <c r="J254" s="4">
        <v>17</v>
      </c>
      <c r="K254" s="4">
        <v>11</v>
      </c>
      <c r="L254" s="4">
        <v>6</v>
      </c>
      <c r="M254" s="4">
        <v>1</v>
      </c>
      <c r="N254" s="4">
        <v>0</v>
      </c>
      <c r="O254" s="4">
        <v>0</v>
      </c>
      <c r="P254" s="4">
        <v>49</v>
      </c>
      <c r="Q254" s="4">
        <v>54</v>
      </c>
      <c r="R254" s="4">
        <v>18</v>
      </c>
      <c r="S254" s="4">
        <v>36</v>
      </c>
      <c r="T254" s="4">
        <v>24</v>
      </c>
      <c r="U254" s="4">
        <v>10</v>
      </c>
      <c r="V254" s="4">
        <v>24</v>
      </c>
      <c r="W254" s="4">
        <v>1</v>
      </c>
      <c r="X254" s="4">
        <v>6</v>
      </c>
      <c r="Y254" s="4">
        <v>26</v>
      </c>
      <c r="Z254" s="4">
        <v>0</v>
      </c>
      <c r="AA254" s="4">
        <v>4</v>
      </c>
      <c r="AB254" s="4">
        <v>0</v>
      </c>
      <c r="AC254" s="4">
        <v>4</v>
      </c>
      <c r="AD254" s="4">
        <v>0</v>
      </c>
      <c r="AE254" s="4">
        <v>10</v>
      </c>
      <c r="AF254" s="4">
        <v>154</v>
      </c>
      <c r="AG254" s="4">
        <v>401</v>
      </c>
      <c r="AH254" s="2">
        <f t="shared" si="3"/>
        <v>555</v>
      </c>
      <c r="AI254" s="13">
        <f>assg!AI219*Sheet2!G9/100+assg!AI219</f>
        <v>67.181948117988782</v>
      </c>
      <c r="AJ254" s="4">
        <v>322630.49624771101</v>
      </c>
      <c r="AK254" s="4">
        <f>assg!AK219+[1]Sheet2!BE16</f>
        <v>782.2222222222224</v>
      </c>
      <c r="AL254" s="4">
        <v>491</v>
      </c>
      <c r="AM254" s="14">
        <f>Table1[[#This Row],[TOTAL CRIME BOTH]]/Table1[[#This Row],[Population]]*100000</f>
        <v>172.02341578208376</v>
      </c>
    </row>
    <row r="255" spans="1:39" hidden="1" x14ac:dyDescent="0.25">
      <c r="A255" s="1" t="s">
        <v>9</v>
      </c>
      <c r="B255" s="2" t="s">
        <v>1</v>
      </c>
      <c r="C255" s="2">
        <v>2008</v>
      </c>
      <c r="D255" s="2">
        <v>2</v>
      </c>
      <c r="E255" s="2">
        <v>2</v>
      </c>
      <c r="F255" s="2">
        <v>0</v>
      </c>
      <c r="G255" s="2">
        <v>0</v>
      </c>
      <c r="H255" s="2">
        <v>0</v>
      </c>
      <c r="I255" s="2">
        <v>0</v>
      </c>
      <c r="J255" s="2">
        <v>4</v>
      </c>
      <c r="K255" s="2">
        <v>1</v>
      </c>
      <c r="L255" s="2">
        <v>3</v>
      </c>
      <c r="M255" s="2">
        <v>2</v>
      </c>
      <c r="N255" s="2">
        <v>0</v>
      </c>
      <c r="O255" s="2">
        <v>4</v>
      </c>
      <c r="P255" s="2">
        <v>45</v>
      </c>
      <c r="Q255" s="2">
        <v>49</v>
      </c>
      <c r="R255" s="2">
        <v>31</v>
      </c>
      <c r="S255" s="2">
        <v>18</v>
      </c>
      <c r="T255" s="2">
        <v>35</v>
      </c>
      <c r="U255" s="2">
        <v>4</v>
      </c>
      <c r="V255" s="2">
        <v>2</v>
      </c>
      <c r="W255" s="2">
        <v>1</v>
      </c>
      <c r="X255" s="2">
        <v>3</v>
      </c>
      <c r="Y255" s="2">
        <v>12</v>
      </c>
      <c r="Z255" s="2">
        <v>0</v>
      </c>
      <c r="AA255" s="2">
        <v>2</v>
      </c>
      <c r="AB255" s="2">
        <v>1</v>
      </c>
      <c r="AC255" s="2">
        <v>5</v>
      </c>
      <c r="AD255" s="2">
        <v>0</v>
      </c>
      <c r="AE255" s="2">
        <v>39</v>
      </c>
      <c r="AF255" s="2">
        <v>36</v>
      </c>
      <c r="AG255" s="2">
        <v>248</v>
      </c>
      <c r="AH255" s="2">
        <f t="shared" si="3"/>
        <v>284</v>
      </c>
      <c r="AI255" s="13">
        <f>assg!AI220*Sheet2!G10/100+assg!AI220</f>
        <v>84.563584684007068</v>
      </c>
      <c r="AJ255" s="4">
        <v>228246.68289405285</v>
      </c>
      <c r="AK255" s="4">
        <f>assg!AK220+[1]Sheet2!BE17</f>
        <v>638.2222222222224</v>
      </c>
      <c r="AL255" s="4">
        <v>112</v>
      </c>
      <c r="AM255" s="14">
        <f>Table1[[#This Row],[TOTAL CRIME BOTH]]/Table1[[#This Row],[Population]]*100000</f>
        <v>124.42678088418339</v>
      </c>
    </row>
    <row r="256" spans="1:39" hidden="1" x14ac:dyDescent="0.25">
      <c r="A256" s="3" t="s">
        <v>10</v>
      </c>
      <c r="B256" s="4" t="s">
        <v>11</v>
      </c>
      <c r="C256" s="4">
        <v>2008</v>
      </c>
      <c r="D256" s="4">
        <v>554</v>
      </c>
      <c r="E256" s="4">
        <v>389</v>
      </c>
      <c r="F256" s="4">
        <v>66</v>
      </c>
      <c r="G256" s="4">
        <v>466</v>
      </c>
      <c r="H256" s="4">
        <v>0</v>
      </c>
      <c r="I256" s="4">
        <v>466</v>
      </c>
      <c r="J256" s="4">
        <v>1567</v>
      </c>
      <c r="K256" s="4">
        <v>1136</v>
      </c>
      <c r="L256" s="4">
        <v>431</v>
      </c>
      <c r="M256" s="4">
        <v>24</v>
      </c>
      <c r="N256" s="4">
        <v>134</v>
      </c>
      <c r="O256" s="4">
        <v>541</v>
      </c>
      <c r="P256" s="4">
        <v>1926</v>
      </c>
      <c r="Q256" s="4">
        <v>18867</v>
      </c>
      <c r="R256" s="4">
        <v>11020</v>
      </c>
      <c r="S256" s="4">
        <v>7847</v>
      </c>
      <c r="T256" s="4">
        <v>71</v>
      </c>
      <c r="U256" s="4">
        <v>355</v>
      </c>
      <c r="V256" s="4">
        <v>1493</v>
      </c>
      <c r="W256" s="4">
        <v>41</v>
      </c>
      <c r="X256" s="4">
        <v>41</v>
      </c>
      <c r="Y256" s="4">
        <v>1936</v>
      </c>
      <c r="Z256" s="4">
        <v>129</v>
      </c>
      <c r="AA256" s="4">
        <v>611</v>
      </c>
      <c r="AB256" s="4">
        <v>130</v>
      </c>
      <c r="AC256" s="4">
        <v>1387</v>
      </c>
      <c r="AD256" s="4">
        <v>0</v>
      </c>
      <c r="AE256" s="4">
        <v>726</v>
      </c>
      <c r="AF256" s="4">
        <v>17896</v>
      </c>
      <c r="AG256" s="4">
        <v>49350</v>
      </c>
      <c r="AH256" s="2">
        <f t="shared" si="3"/>
        <v>67246</v>
      </c>
      <c r="AI256" s="12">
        <f>assg!AI221*Sheet2!G11/100+assg!AI221</f>
        <v>84.367685656046547</v>
      </c>
      <c r="AJ256" s="2">
        <v>16029141.070981482</v>
      </c>
      <c r="AK256" s="2">
        <f>assg!AK221+[1]Sheet2!BE18</f>
        <v>857.5555555555552</v>
      </c>
      <c r="AL256" s="2">
        <v>1484</v>
      </c>
      <c r="AM256" s="14">
        <f>Table1[[#This Row],[TOTAL CRIME BOTH]]/Table1[[#This Row],[Population]]*100000</f>
        <v>419.52341489925169</v>
      </c>
    </row>
    <row r="257" spans="1:39" hidden="1" x14ac:dyDescent="0.25">
      <c r="A257" s="1" t="s">
        <v>12</v>
      </c>
      <c r="B257" s="2" t="s">
        <v>1</v>
      </c>
      <c r="C257" s="2">
        <v>2008</v>
      </c>
      <c r="D257" s="2">
        <v>49</v>
      </c>
      <c r="E257" s="2">
        <v>25</v>
      </c>
      <c r="F257" s="2">
        <v>11</v>
      </c>
      <c r="G257" s="2">
        <v>30</v>
      </c>
      <c r="H257" s="2">
        <v>0</v>
      </c>
      <c r="I257" s="2">
        <v>30</v>
      </c>
      <c r="J257" s="2">
        <v>36</v>
      </c>
      <c r="K257" s="2">
        <v>28</v>
      </c>
      <c r="L257" s="2">
        <v>8</v>
      </c>
      <c r="M257" s="2">
        <v>3</v>
      </c>
      <c r="N257" s="2">
        <v>0</v>
      </c>
      <c r="O257" s="2">
        <v>23</v>
      </c>
      <c r="P257" s="2">
        <v>302</v>
      </c>
      <c r="Q257" s="2">
        <v>601</v>
      </c>
      <c r="R257" s="2">
        <v>238</v>
      </c>
      <c r="S257" s="2">
        <v>363</v>
      </c>
      <c r="T257" s="2">
        <v>102</v>
      </c>
      <c r="U257" s="2">
        <v>47</v>
      </c>
      <c r="V257" s="2">
        <v>105</v>
      </c>
      <c r="W257" s="2">
        <v>22</v>
      </c>
      <c r="X257" s="2">
        <v>27</v>
      </c>
      <c r="Y257" s="2">
        <v>185</v>
      </c>
      <c r="Z257" s="2">
        <v>2</v>
      </c>
      <c r="AA257" s="2">
        <v>32</v>
      </c>
      <c r="AB257" s="2">
        <v>12</v>
      </c>
      <c r="AC257" s="2">
        <v>12</v>
      </c>
      <c r="AD257" s="2">
        <v>0</v>
      </c>
      <c r="AE257" s="2">
        <v>230</v>
      </c>
      <c r="AF257" s="2">
        <v>886</v>
      </c>
      <c r="AG257" s="2">
        <v>2742</v>
      </c>
      <c r="AH257" s="2">
        <f t="shared" si="3"/>
        <v>3628</v>
      </c>
      <c r="AI257" s="13">
        <f>assg!AI222*Sheet2!G12/100+assg!AI222</f>
        <v>86.06753073295188</v>
      </c>
      <c r="AJ257" s="4">
        <v>1426260.4332040877</v>
      </c>
      <c r="AK257" s="4">
        <f>assg!AK222+[1]Sheet2!BE19</f>
        <v>970.1111111111112</v>
      </c>
      <c r="AL257" s="4">
        <v>3702</v>
      </c>
      <c r="AM257" s="14">
        <f>Table1[[#This Row],[TOTAL CRIME BOTH]]/Table1[[#This Row],[Population]]*100000</f>
        <v>254.37149594409726</v>
      </c>
    </row>
    <row r="258" spans="1:39" hidden="1" x14ac:dyDescent="0.25">
      <c r="A258" s="3" t="s">
        <v>13</v>
      </c>
      <c r="B258" s="4" t="s">
        <v>1</v>
      </c>
      <c r="C258" s="4">
        <v>2008</v>
      </c>
      <c r="D258" s="4">
        <v>1106</v>
      </c>
      <c r="E258" s="4">
        <v>487</v>
      </c>
      <c r="F258" s="4">
        <v>35</v>
      </c>
      <c r="G258" s="4">
        <v>374</v>
      </c>
      <c r="H258" s="4">
        <v>0</v>
      </c>
      <c r="I258" s="4">
        <v>374</v>
      </c>
      <c r="J258" s="4">
        <v>1323</v>
      </c>
      <c r="K258" s="4">
        <v>1119</v>
      </c>
      <c r="L258" s="4">
        <v>204</v>
      </c>
      <c r="M258" s="4">
        <v>256</v>
      </c>
      <c r="N258" s="4">
        <v>14</v>
      </c>
      <c r="O258" s="4">
        <v>1322</v>
      </c>
      <c r="P258" s="4">
        <v>5053</v>
      </c>
      <c r="Q258" s="4">
        <v>20715</v>
      </c>
      <c r="R258" s="4">
        <v>9947</v>
      </c>
      <c r="S258" s="4">
        <v>10768</v>
      </c>
      <c r="T258" s="4">
        <v>1809</v>
      </c>
      <c r="U258" s="4">
        <v>1167</v>
      </c>
      <c r="V258" s="4">
        <v>1167</v>
      </c>
      <c r="W258" s="4">
        <v>190</v>
      </c>
      <c r="X258" s="4">
        <v>363</v>
      </c>
      <c r="Y258" s="4">
        <v>10897</v>
      </c>
      <c r="Z258" s="4">
        <v>27</v>
      </c>
      <c r="AA258" s="4">
        <v>828</v>
      </c>
      <c r="AB258" s="4">
        <v>122</v>
      </c>
      <c r="AC258" s="4">
        <v>6094</v>
      </c>
      <c r="AD258" s="4">
        <v>0</v>
      </c>
      <c r="AE258" s="4">
        <v>4934</v>
      </c>
      <c r="AF258" s="4">
        <v>65525</v>
      </c>
      <c r="AG258" s="4">
        <v>123808</v>
      </c>
      <c r="AH258" s="2">
        <f t="shared" si="3"/>
        <v>189333</v>
      </c>
      <c r="AI258" s="12">
        <f>assg!AI223*Sheet2!G13/100+assg!AI223</f>
        <v>74.014455636698415</v>
      </c>
      <c r="AJ258" s="2">
        <v>57902264.925262518</v>
      </c>
      <c r="AK258" s="2">
        <f>assg!AK223+[1]Sheet2!BE20</f>
        <v>919.4444444444448</v>
      </c>
      <c r="AL258" s="2">
        <v>196024</v>
      </c>
      <c r="AM258" s="14">
        <f>Table1[[#This Row],[TOTAL CRIME BOTH]]/Table1[[#This Row],[Population]]*100000</f>
        <v>326.98720895353921</v>
      </c>
    </row>
    <row r="259" spans="1:39" hidden="1" x14ac:dyDescent="0.25">
      <c r="A259" s="1" t="s">
        <v>14</v>
      </c>
      <c r="B259" s="2" t="s">
        <v>1</v>
      </c>
      <c r="C259" s="2">
        <v>2008</v>
      </c>
      <c r="D259" s="2">
        <v>921</v>
      </c>
      <c r="E259" s="2">
        <v>616</v>
      </c>
      <c r="F259" s="2">
        <v>92</v>
      </c>
      <c r="G259" s="2">
        <v>631</v>
      </c>
      <c r="H259" s="2">
        <v>0</v>
      </c>
      <c r="I259" s="2">
        <v>631</v>
      </c>
      <c r="J259" s="2">
        <v>854</v>
      </c>
      <c r="K259" s="2">
        <v>644</v>
      </c>
      <c r="L259" s="2">
        <v>210</v>
      </c>
      <c r="M259" s="2">
        <v>120</v>
      </c>
      <c r="N259" s="2">
        <v>257</v>
      </c>
      <c r="O259" s="2">
        <v>555</v>
      </c>
      <c r="P259" s="2">
        <v>4249</v>
      </c>
      <c r="Q259" s="2">
        <v>12709</v>
      </c>
      <c r="R259" s="2">
        <v>7674</v>
      </c>
      <c r="S259" s="2">
        <v>5035</v>
      </c>
      <c r="T259" s="2">
        <v>1184</v>
      </c>
      <c r="U259" s="2">
        <v>763</v>
      </c>
      <c r="V259" s="2">
        <v>1150</v>
      </c>
      <c r="W259" s="2">
        <v>40</v>
      </c>
      <c r="X259" s="2">
        <v>139</v>
      </c>
      <c r="Y259" s="2">
        <v>4504</v>
      </c>
      <c r="Z259" s="2">
        <v>302</v>
      </c>
      <c r="AA259" s="2">
        <v>435</v>
      </c>
      <c r="AB259" s="2">
        <v>605</v>
      </c>
      <c r="AC259" s="2">
        <v>2435</v>
      </c>
      <c r="AD259" s="2">
        <v>0</v>
      </c>
      <c r="AE259" s="2">
        <v>1323</v>
      </c>
      <c r="AF259" s="2">
        <v>21460</v>
      </c>
      <c r="AG259" s="2">
        <v>55344</v>
      </c>
      <c r="AH259" s="2">
        <f t="shared" ref="AH259:AH322" si="4">AG259+AF259</f>
        <v>76804</v>
      </c>
      <c r="AI259" s="13">
        <f>assg!AI224*Sheet2!G14/100+assg!AI224</f>
        <v>72.002294640777606</v>
      </c>
      <c r="AJ259" s="4">
        <v>24258650.832184549</v>
      </c>
      <c r="AK259" s="4">
        <f>assg!AK224+[1]Sheet2!BE21</f>
        <v>875</v>
      </c>
      <c r="AL259" s="4">
        <v>44212</v>
      </c>
      <c r="AM259" s="14">
        <f>Table1[[#This Row],[TOTAL CRIME BOTH]]/Table1[[#This Row],[Population]]*100000</f>
        <v>316.60458172761298</v>
      </c>
    </row>
    <row r="260" spans="1:39" hidden="1" x14ac:dyDescent="0.25">
      <c r="A260" s="3" t="s">
        <v>15</v>
      </c>
      <c r="B260" s="4" t="s">
        <v>1</v>
      </c>
      <c r="C260" s="4">
        <v>2008</v>
      </c>
      <c r="D260" s="4">
        <v>129</v>
      </c>
      <c r="E260" s="4">
        <v>59</v>
      </c>
      <c r="F260" s="4">
        <v>5</v>
      </c>
      <c r="G260" s="4">
        <v>157</v>
      </c>
      <c r="H260" s="4">
        <v>0</v>
      </c>
      <c r="I260" s="4">
        <v>157</v>
      </c>
      <c r="J260" s="4">
        <v>151</v>
      </c>
      <c r="K260" s="4">
        <v>137</v>
      </c>
      <c r="L260" s="4">
        <v>14</v>
      </c>
      <c r="M260" s="4">
        <v>6</v>
      </c>
      <c r="N260" s="4">
        <v>0</v>
      </c>
      <c r="O260" s="4">
        <v>20</v>
      </c>
      <c r="P260" s="4">
        <v>885</v>
      </c>
      <c r="Q260" s="4">
        <v>1152</v>
      </c>
      <c r="R260" s="4">
        <v>332</v>
      </c>
      <c r="S260" s="4">
        <v>820</v>
      </c>
      <c r="T260" s="4">
        <v>627</v>
      </c>
      <c r="U260" s="4">
        <v>137</v>
      </c>
      <c r="V260" s="4">
        <v>248</v>
      </c>
      <c r="W260" s="4">
        <v>11</v>
      </c>
      <c r="X260" s="4">
        <v>127</v>
      </c>
      <c r="Y260" s="4">
        <v>1258</v>
      </c>
      <c r="Z260" s="4">
        <v>3</v>
      </c>
      <c r="AA260" s="4">
        <v>295</v>
      </c>
      <c r="AB260" s="4">
        <v>41</v>
      </c>
      <c r="AC260" s="4">
        <v>343</v>
      </c>
      <c r="AD260" s="4">
        <v>0</v>
      </c>
      <c r="AE260" s="4">
        <v>485</v>
      </c>
      <c r="AF260" s="4">
        <v>7837</v>
      </c>
      <c r="AG260" s="4">
        <v>13976</v>
      </c>
      <c r="AH260" s="2">
        <f t="shared" si="4"/>
        <v>21813</v>
      </c>
      <c r="AI260" s="12">
        <f>assg!AI225*Sheet2!G15/100+assg!AI225</f>
        <v>80.243857122913823</v>
      </c>
      <c r="AJ260" s="2">
        <v>6650286.02043352</v>
      </c>
      <c r="AK260" s="2">
        <f>assg!AK225+[1]Sheet2!BE22</f>
        <v>971.5555555555552</v>
      </c>
      <c r="AL260" s="2">
        <v>55673</v>
      </c>
      <c r="AM260" s="14">
        <f>Table1[[#This Row],[TOTAL CRIME BOTH]]/Table1[[#This Row],[Population]]*100000</f>
        <v>328.00093007996747</v>
      </c>
    </row>
    <row r="261" spans="1:39" hidden="1" x14ac:dyDescent="0.25">
      <c r="A261" s="1" t="s">
        <v>16</v>
      </c>
      <c r="B261" s="2" t="s">
        <v>1</v>
      </c>
      <c r="C261" s="2">
        <v>2008</v>
      </c>
      <c r="D261" s="2">
        <v>237</v>
      </c>
      <c r="E261" s="2">
        <v>570</v>
      </c>
      <c r="F261" s="2">
        <v>31</v>
      </c>
      <c r="G261" s="2">
        <v>219</v>
      </c>
      <c r="H261" s="2">
        <v>0</v>
      </c>
      <c r="I261" s="2">
        <v>219</v>
      </c>
      <c r="J261" s="2">
        <v>704</v>
      </c>
      <c r="K261" s="2">
        <v>656</v>
      </c>
      <c r="L261" s="2">
        <v>48</v>
      </c>
      <c r="M261" s="2">
        <v>3</v>
      </c>
      <c r="N261" s="2">
        <v>0</v>
      </c>
      <c r="O261" s="2">
        <v>67</v>
      </c>
      <c r="P261" s="2">
        <v>1347</v>
      </c>
      <c r="Q261" s="2">
        <v>2198</v>
      </c>
      <c r="R261" s="2">
        <v>689</v>
      </c>
      <c r="S261" s="2">
        <v>1509</v>
      </c>
      <c r="T261" s="2">
        <v>1782</v>
      </c>
      <c r="U261" s="2">
        <v>87</v>
      </c>
      <c r="V261" s="2">
        <v>392</v>
      </c>
      <c r="W261" s="2">
        <v>23</v>
      </c>
      <c r="X261" s="2">
        <v>230</v>
      </c>
      <c r="Y261" s="2">
        <v>273</v>
      </c>
      <c r="Z261" s="2">
        <v>21</v>
      </c>
      <c r="AA261" s="2">
        <v>935</v>
      </c>
      <c r="AB261" s="2">
        <v>296</v>
      </c>
      <c r="AC261" s="2">
        <v>162</v>
      </c>
      <c r="AD261" s="2">
        <v>0</v>
      </c>
      <c r="AE261" s="2">
        <v>293</v>
      </c>
      <c r="AF261" s="2">
        <v>10734</v>
      </c>
      <c r="AG261" s="2">
        <v>20604</v>
      </c>
      <c r="AH261" s="2">
        <f t="shared" si="4"/>
        <v>31338</v>
      </c>
      <c r="AI261" s="13">
        <f>assg!AI226*Sheet2!G16/100+assg!AI226</f>
        <v>59.489909309855392</v>
      </c>
      <c r="AJ261" s="4">
        <v>11932598.333370842</v>
      </c>
      <c r="AK261" s="4">
        <f>assg!AK226+[1]Sheet2!BE23</f>
        <v>891.4444444444448</v>
      </c>
      <c r="AL261" s="4">
        <v>222236</v>
      </c>
      <c r="AM261" s="14">
        <f>Table1[[#This Row],[TOTAL CRIME BOTH]]/Table1[[#This Row],[Population]]*100000</f>
        <v>262.62511419964409</v>
      </c>
    </row>
    <row r="262" spans="1:39" hidden="1" x14ac:dyDescent="0.25">
      <c r="A262" s="3" t="s">
        <v>17</v>
      </c>
      <c r="B262" s="4" t="s">
        <v>1</v>
      </c>
      <c r="C262" s="4">
        <v>2008</v>
      </c>
      <c r="D262" s="4">
        <v>1697</v>
      </c>
      <c r="E262" s="4">
        <v>1061</v>
      </c>
      <c r="F262" s="4">
        <v>112</v>
      </c>
      <c r="G262" s="4">
        <v>791</v>
      </c>
      <c r="H262" s="4">
        <v>0</v>
      </c>
      <c r="I262" s="4">
        <v>791</v>
      </c>
      <c r="J262" s="4">
        <v>792</v>
      </c>
      <c r="K262" s="4">
        <v>499</v>
      </c>
      <c r="L262" s="4">
        <v>293</v>
      </c>
      <c r="M262" s="4">
        <v>416</v>
      </c>
      <c r="N262" s="4">
        <v>50</v>
      </c>
      <c r="O262" s="4">
        <v>761</v>
      </c>
      <c r="P262" s="4">
        <v>1375</v>
      </c>
      <c r="Q262" s="4">
        <v>7269</v>
      </c>
      <c r="R262" s="4">
        <v>2165</v>
      </c>
      <c r="S262" s="4">
        <v>5104</v>
      </c>
      <c r="T262" s="4">
        <v>2576</v>
      </c>
      <c r="U262" s="4">
        <v>269</v>
      </c>
      <c r="V262" s="4">
        <v>900</v>
      </c>
      <c r="W262" s="4">
        <v>24</v>
      </c>
      <c r="X262" s="4">
        <v>164</v>
      </c>
      <c r="Y262" s="4">
        <v>2826</v>
      </c>
      <c r="Z262" s="4">
        <v>266</v>
      </c>
      <c r="AA262" s="4">
        <v>271</v>
      </c>
      <c r="AB262" s="4">
        <v>23</v>
      </c>
      <c r="AC262" s="4">
        <v>851</v>
      </c>
      <c r="AD262" s="4">
        <v>39</v>
      </c>
      <c r="AE262" s="4">
        <v>1310</v>
      </c>
      <c r="AF262" s="4">
        <v>14843</v>
      </c>
      <c r="AG262" s="4">
        <v>38686</v>
      </c>
      <c r="AH262" s="2">
        <f t="shared" si="4"/>
        <v>53529</v>
      </c>
      <c r="AI262" s="12">
        <f>assg!AI227*Sheet2!G17/100+assg!AI227</f>
        <v>58.957983602264861</v>
      </c>
      <c r="AJ262" s="2">
        <v>31463988.748271897</v>
      </c>
      <c r="AK262" s="2">
        <f>assg!AK227+[1]Sheet2!BE24</f>
        <v>946.4444444444448</v>
      </c>
      <c r="AL262" s="2">
        <v>79714</v>
      </c>
      <c r="AM262" s="14">
        <f>Table1[[#This Row],[TOTAL CRIME BOTH]]/Table1[[#This Row],[Population]]*100000</f>
        <v>170.12782590363716</v>
      </c>
    </row>
    <row r="263" spans="1:39" hidden="1" x14ac:dyDescent="0.25">
      <c r="A263" s="1" t="s">
        <v>18</v>
      </c>
      <c r="B263" s="2" t="s">
        <v>1</v>
      </c>
      <c r="C263" s="2">
        <v>2008</v>
      </c>
      <c r="D263" s="2">
        <v>1698</v>
      </c>
      <c r="E263" s="2">
        <v>1475</v>
      </c>
      <c r="F263" s="2">
        <v>81</v>
      </c>
      <c r="G263" s="2">
        <v>446</v>
      </c>
      <c r="H263" s="2">
        <v>0</v>
      </c>
      <c r="I263" s="2">
        <v>446</v>
      </c>
      <c r="J263" s="2">
        <v>758</v>
      </c>
      <c r="K263" s="2">
        <v>405</v>
      </c>
      <c r="L263" s="2">
        <v>353</v>
      </c>
      <c r="M263" s="2">
        <v>270</v>
      </c>
      <c r="N263" s="2">
        <v>248</v>
      </c>
      <c r="O263" s="2">
        <v>1615</v>
      </c>
      <c r="P263" s="2">
        <v>6258</v>
      </c>
      <c r="Q263" s="2">
        <v>17820</v>
      </c>
      <c r="R263" s="2">
        <v>8960</v>
      </c>
      <c r="S263" s="2">
        <v>8860</v>
      </c>
      <c r="T263" s="2">
        <v>6013</v>
      </c>
      <c r="U263" s="2">
        <v>424</v>
      </c>
      <c r="V263" s="2">
        <v>3669</v>
      </c>
      <c r="W263" s="2">
        <v>118</v>
      </c>
      <c r="X263" s="2">
        <v>265</v>
      </c>
      <c r="Y263" s="2">
        <v>19159</v>
      </c>
      <c r="Z263" s="2">
        <v>259</v>
      </c>
      <c r="AA263" s="2">
        <v>1954</v>
      </c>
      <c r="AB263" s="2">
        <v>44</v>
      </c>
      <c r="AC263" s="2">
        <v>2638</v>
      </c>
      <c r="AD263" s="2">
        <v>1</v>
      </c>
      <c r="AE263" s="2">
        <v>572</v>
      </c>
      <c r="AF263" s="2">
        <v>61755</v>
      </c>
      <c r="AG263" s="2">
        <v>127540</v>
      </c>
      <c r="AH263" s="2">
        <f t="shared" si="4"/>
        <v>189295</v>
      </c>
      <c r="AI263" s="13">
        <f>assg!AI228*Sheet2!G18/100+assg!AI228</f>
        <v>71.043226326254356</v>
      </c>
      <c r="AJ263" s="4">
        <v>58872777.588957503</v>
      </c>
      <c r="AK263" s="4">
        <f>assg!AK228+[1]Sheet2!BE25</f>
        <v>971</v>
      </c>
      <c r="AL263" s="4">
        <v>191791</v>
      </c>
      <c r="AM263" s="14">
        <f>Table1[[#This Row],[TOTAL CRIME BOTH]]/Table1[[#This Row],[Population]]*100000</f>
        <v>321.53230703948509</v>
      </c>
    </row>
    <row r="264" spans="1:39" hidden="1" x14ac:dyDescent="0.25">
      <c r="A264" s="3" t="s">
        <v>19</v>
      </c>
      <c r="B264" s="4" t="s">
        <v>1</v>
      </c>
      <c r="C264" s="4">
        <v>2008</v>
      </c>
      <c r="D264" s="4">
        <v>362</v>
      </c>
      <c r="E264" s="4">
        <v>434</v>
      </c>
      <c r="F264" s="4">
        <v>95</v>
      </c>
      <c r="G264" s="4">
        <v>568</v>
      </c>
      <c r="H264" s="4">
        <v>0</v>
      </c>
      <c r="I264" s="4">
        <v>568</v>
      </c>
      <c r="J264" s="4">
        <v>253</v>
      </c>
      <c r="K264" s="4">
        <v>166</v>
      </c>
      <c r="L264" s="4">
        <v>87</v>
      </c>
      <c r="M264" s="4">
        <v>91</v>
      </c>
      <c r="N264" s="4">
        <v>267</v>
      </c>
      <c r="O264" s="4">
        <v>816</v>
      </c>
      <c r="P264" s="4">
        <v>3882</v>
      </c>
      <c r="Q264" s="4">
        <v>5818</v>
      </c>
      <c r="R264" s="4">
        <v>1981</v>
      </c>
      <c r="S264" s="4">
        <v>3837</v>
      </c>
      <c r="T264" s="4">
        <v>8057</v>
      </c>
      <c r="U264" s="4">
        <v>435</v>
      </c>
      <c r="V264" s="4">
        <v>3659</v>
      </c>
      <c r="W264" s="4">
        <v>46</v>
      </c>
      <c r="X264" s="4">
        <v>389</v>
      </c>
      <c r="Y264" s="4">
        <v>19178</v>
      </c>
      <c r="Z264" s="4">
        <v>31</v>
      </c>
      <c r="AA264" s="4">
        <v>2745</v>
      </c>
      <c r="AB264" s="4">
        <v>258</v>
      </c>
      <c r="AC264" s="4">
        <v>4138</v>
      </c>
      <c r="AD264" s="4">
        <v>0</v>
      </c>
      <c r="AE264" s="4">
        <v>37</v>
      </c>
      <c r="AF264" s="4">
        <v>59061</v>
      </c>
      <c r="AG264" s="4">
        <v>110620</v>
      </c>
      <c r="AH264" s="2">
        <f t="shared" si="4"/>
        <v>169681</v>
      </c>
      <c r="AI264" s="12">
        <f>assg!AI229*Sheet2!G19/100+assg!AI229</f>
        <v>92.898441038025624</v>
      </c>
      <c r="AJ264" s="2">
        <v>32952166.983081296</v>
      </c>
      <c r="AK264" s="2">
        <f>assg!AK229+[1]Sheet2!BE26</f>
        <v>1078.2222222222224</v>
      </c>
      <c r="AL264" s="2">
        <v>38863</v>
      </c>
      <c r="AM264" s="14">
        <f>Table1[[#This Row],[TOTAL CRIME BOTH]]/Table1[[#This Row],[Population]]*100000</f>
        <v>514.93123377020902</v>
      </c>
    </row>
    <row r="265" spans="1:39" hidden="1" x14ac:dyDescent="0.25">
      <c r="A265" s="1" t="s">
        <v>20</v>
      </c>
      <c r="B265" s="2" t="s">
        <v>1</v>
      </c>
      <c r="C265" s="2">
        <v>2008</v>
      </c>
      <c r="D265" s="2">
        <v>1</v>
      </c>
      <c r="E265" s="2">
        <v>0</v>
      </c>
      <c r="F265" s="2">
        <v>0</v>
      </c>
      <c r="G265" s="2">
        <v>2</v>
      </c>
      <c r="H265" s="2">
        <v>0</v>
      </c>
      <c r="I265" s="2">
        <v>2</v>
      </c>
      <c r="J265" s="2">
        <v>1</v>
      </c>
      <c r="K265" s="2">
        <v>1</v>
      </c>
      <c r="L265" s="2">
        <v>0</v>
      </c>
      <c r="M265" s="2">
        <v>0</v>
      </c>
      <c r="N265" s="2">
        <v>0</v>
      </c>
      <c r="O265" s="2">
        <v>0</v>
      </c>
      <c r="P265" s="2">
        <v>3</v>
      </c>
      <c r="Q265" s="2">
        <v>8</v>
      </c>
      <c r="R265" s="2">
        <v>1</v>
      </c>
      <c r="S265" s="2">
        <v>7</v>
      </c>
      <c r="T265" s="2">
        <v>12</v>
      </c>
      <c r="U265" s="2">
        <v>0</v>
      </c>
      <c r="V265" s="2">
        <v>0</v>
      </c>
      <c r="W265" s="2">
        <v>0</v>
      </c>
      <c r="X265" s="2">
        <v>2</v>
      </c>
      <c r="Y265" s="2">
        <v>12</v>
      </c>
      <c r="Z265" s="2">
        <v>0</v>
      </c>
      <c r="AA265" s="2">
        <v>0</v>
      </c>
      <c r="AB265" s="2">
        <v>0</v>
      </c>
      <c r="AC265" s="2">
        <v>1</v>
      </c>
      <c r="AD265" s="2">
        <v>0</v>
      </c>
      <c r="AE265" s="2">
        <v>0</v>
      </c>
      <c r="AF265" s="2">
        <v>53</v>
      </c>
      <c r="AG265" s="2">
        <v>95</v>
      </c>
      <c r="AH265" s="2">
        <f t="shared" si="4"/>
        <v>148</v>
      </c>
      <c r="AI265" s="13">
        <f>assg!AI230*Sheet2!G20/100+assg!AI230</f>
        <v>90.207439936829374</v>
      </c>
      <c r="AJ265" s="4">
        <v>63362.278743516697</v>
      </c>
      <c r="AK265" s="4">
        <f>assg!AK230+[1]Sheet2!BE27</f>
        <v>946.2222222222224</v>
      </c>
      <c r="AL265" s="4">
        <v>32</v>
      </c>
      <c r="AM265" s="14">
        <f>Table1[[#This Row],[TOTAL CRIME BOTH]]/Table1[[#This Row],[Population]]*100000</f>
        <v>233.57745796846601</v>
      </c>
    </row>
    <row r="266" spans="1:39" hidden="1" x14ac:dyDescent="0.25">
      <c r="A266" s="1" t="s">
        <v>21</v>
      </c>
      <c r="B266" s="2" t="s">
        <v>1</v>
      </c>
      <c r="C266" s="2">
        <v>2008</v>
      </c>
      <c r="D266" s="2">
        <v>2322</v>
      </c>
      <c r="E266" s="2">
        <v>2282</v>
      </c>
      <c r="F266" s="2">
        <v>204</v>
      </c>
      <c r="G266" s="2">
        <v>2937</v>
      </c>
      <c r="H266" s="2">
        <v>0</v>
      </c>
      <c r="I266" s="2">
        <v>2937</v>
      </c>
      <c r="J266" s="2">
        <v>929</v>
      </c>
      <c r="K266" s="2">
        <v>736</v>
      </c>
      <c r="L266" s="2">
        <v>193</v>
      </c>
      <c r="M266" s="2">
        <v>160</v>
      </c>
      <c r="N266" s="2">
        <v>124</v>
      </c>
      <c r="O266" s="2">
        <v>2234</v>
      </c>
      <c r="P266" s="2">
        <v>11072</v>
      </c>
      <c r="Q266" s="2">
        <v>24583</v>
      </c>
      <c r="R266" s="2">
        <v>10533</v>
      </c>
      <c r="S266" s="2">
        <v>14050</v>
      </c>
      <c r="T266" s="2">
        <v>2768</v>
      </c>
      <c r="U266" s="2">
        <v>570</v>
      </c>
      <c r="V266" s="2">
        <v>1368</v>
      </c>
      <c r="W266" s="2">
        <v>47</v>
      </c>
      <c r="X266" s="2">
        <v>898</v>
      </c>
      <c r="Y266" s="2">
        <v>36344</v>
      </c>
      <c r="Z266" s="2">
        <v>805</v>
      </c>
      <c r="AA266" s="2">
        <v>6445</v>
      </c>
      <c r="AB266" s="2">
        <v>758</v>
      </c>
      <c r="AC266" s="2">
        <v>3185</v>
      </c>
      <c r="AD266" s="2">
        <v>0</v>
      </c>
      <c r="AE266" s="2">
        <v>6008</v>
      </c>
      <c r="AF266" s="2">
        <v>100513</v>
      </c>
      <c r="AG266" s="2">
        <v>206556</v>
      </c>
      <c r="AH266" s="2">
        <f t="shared" si="4"/>
        <v>307069</v>
      </c>
      <c r="AI266" s="12">
        <f>assg!AI231*Sheet2!G21/100+assg!AI231</f>
        <v>66.484955058696201</v>
      </c>
      <c r="AJ266" s="2">
        <v>69493433.311731368</v>
      </c>
      <c r="AK266" s="2">
        <f>assg!AK231+[1]Sheet2!BE28</f>
        <v>928.5555555555552</v>
      </c>
      <c r="AL266" s="2">
        <v>308245</v>
      </c>
      <c r="AM266" s="14">
        <f>Table1[[#This Row],[TOTAL CRIME BOTH]]/Table1[[#This Row],[Population]]*100000</f>
        <v>441.86764902312416</v>
      </c>
    </row>
    <row r="267" spans="1:39" hidden="1" x14ac:dyDescent="0.25">
      <c r="A267" s="3" t="s">
        <v>22</v>
      </c>
      <c r="B267" s="4" t="s">
        <v>1</v>
      </c>
      <c r="C267" s="4">
        <v>2008</v>
      </c>
      <c r="D267" s="4">
        <v>2795</v>
      </c>
      <c r="E267" s="4">
        <v>1837</v>
      </c>
      <c r="F267" s="4">
        <v>111</v>
      </c>
      <c r="G267" s="4">
        <v>1558</v>
      </c>
      <c r="H267" s="4">
        <v>0</v>
      </c>
      <c r="I267" s="4">
        <v>1558</v>
      </c>
      <c r="J267" s="4">
        <v>1379</v>
      </c>
      <c r="K267" s="4">
        <v>998</v>
      </c>
      <c r="L267" s="4">
        <v>381</v>
      </c>
      <c r="M267" s="4">
        <v>811</v>
      </c>
      <c r="N267" s="4">
        <v>274</v>
      </c>
      <c r="O267" s="4">
        <v>3031</v>
      </c>
      <c r="P267" s="4">
        <v>16004</v>
      </c>
      <c r="Q267" s="4">
        <v>52860</v>
      </c>
      <c r="R267" s="4">
        <v>16900</v>
      </c>
      <c r="S267" s="4">
        <v>35960</v>
      </c>
      <c r="T267" s="4">
        <v>9388</v>
      </c>
      <c r="U267" s="4">
        <v>1880</v>
      </c>
      <c r="V267" s="4">
        <v>7296</v>
      </c>
      <c r="W267" s="4">
        <v>405</v>
      </c>
      <c r="X267" s="4">
        <v>1288</v>
      </c>
      <c r="Y267" s="4">
        <v>29742</v>
      </c>
      <c r="Z267" s="4">
        <v>390</v>
      </c>
      <c r="AA267" s="4">
        <v>3619</v>
      </c>
      <c r="AB267" s="4">
        <v>1091</v>
      </c>
      <c r="AC267" s="4">
        <v>7829</v>
      </c>
      <c r="AD267" s="4">
        <v>0</v>
      </c>
      <c r="AE267" s="4">
        <v>12472</v>
      </c>
      <c r="AF267" s="4">
        <v>50183</v>
      </c>
      <c r="AG267" s="4">
        <v>206243</v>
      </c>
      <c r="AH267" s="2">
        <f t="shared" si="4"/>
        <v>256426</v>
      </c>
      <c r="AI267" s="12">
        <f>assg!AI232*Sheet2!G22/100+assg!AI232</f>
        <v>80.054377116788672</v>
      </c>
      <c r="AJ267" s="2">
        <v>108231902.16577387</v>
      </c>
      <c r="AK267" s="2">
        <f>assg!AK232+[1]Sheet2!BE29</f>
        <v>927.4444444444448</v>
      </c>
      <c r="AL267" s="2">
        <v>307713</v>
      </c>
      <c r="AM267" s="14">
        <f>Table1[[#This Row],[TOTAL CRIME BOTH]]/Table1[[#This Row],[Population]]*100000</f>
        <v>236.92275093460336</v>
      </c>
    </row>
    <row r="268" spans="1:39" hidden="1" x14ac:dyDescent="0.25">
      <c r="A268" s="1" t="s">
        <v>23</v>
      </c>
      <c r="B268" s="2" t="s">
        <v>1</v>
      </c>
      <c r="C268" s="2">
        <v>2008</v>
      </c>
      <c r="D268" s="2">
        <v>187</v>
      </c>
      <c r="E268" s="2">
        <v>498</v>
      </c>
      <c r="F268" s="2">
        <v>4</v>
      </c>
      <c r="G268" s="2">
        <v>38</v>
      </c>
      <c r="H268" s="2">
        <v>0</v>
      </c>
      <c r="I268" s="2">
        <v>38</v>
      </c>
      <c r="J268" s="2">
        <v>176</v>
      </c>
      <c r="K268" s="2">
        <v>87</v>
      </c>
      <c r="L268" s="2">
        <v>89</v>
      </c>
      <c r="M268" s="2">
        <v>1</v>
      </c>
      <c r="N268" s="2">
        <v>212</v>
      </c>
      <c r="O268" s="2">
        <v>7</v>
      </c>
      <c r="P268" s="2">
        <v>76</v>
      </c>
      <c r="Q268" s="2">
        <v>446</v>
      </c>
      <c r="R268" s="2">
        <v>223</v>
      </c>
      <c r="S268" s="2">
        <v>223</v>
      </c>
      <c r="T268" s="2">
        <v>48</v>
      </c>
      <c r="U268" s="2">
        <v>24</v>
      </c>
      <c r="V268" s="2">
        <v>161</v>
      </c>
      <c r="W268" s="2">
        <v>3</v>
      </c>
      <c r="X268" s="2">
        <v>41</v>
      </c>
      <c r="Y268" s="2">
        <v>301</v>
      </c>
      <c r="Z268" s="2">
        <v>1</v>
      </c>
      <c r="AA268" s="2">
        <v>57</v>
      </c>
      <c r="AB268" s="2">
        <v>0</v>
      </c>
      <c r="AC268" s="2">
        <v>28</v>
      </c>
      <c r="AD268" s="2">
        <v>0</v>
      </c>
      <c r="AE268" s="2">
        <v>2</v>
      </c>
      <c r="AF268" s="2">
        <v>1038</v>
      </c>
      <c r="AG268" s="2">
        <v>3349</v>
      </c>
      <c r="AH268" s="2">
        <f t="shared" si="4"/>
        <v>4387</v>
      </c>
      <c r="AI268" s="13">
        <f>assg!AI233*Sheet2!G23/100+assg!AI233</f>
        <v>74.012131920148903</v>
      </c>
      <c r="AJ268" s="4">
        <v>2631805.4571578698</v>
      </c>
      <c r="AK268" s="4">
        <f>assg!AK233+[1]Sheet2!BE30</f>
        <v>988.8888888888888</v>
      </c>
      <c r="AL268" s="4">
        <v>22327</v>
      </c>
      <c r="AM268" s="14">
        <f>Table1[[#This Row],[TOTAL CRIME BOTH]]/Table1[[#This Row],[Population]]*100000</f>
        <v>166.69165222940126</v>
      </c>
    </row>
    <row r="269" spans="1:39" hidden="1" x14ac:dyDescent="0.25">
      <c r="A269" s="3" t="s">
        <v>24</v>
      </c>
      <c r="B269" s="4" t="s">
        <v>1</v>
      </c>
      <c r="C269" s="4">
        <v>2008</v>
      </c>
      <c r="D269" s="4">
        <v>126</v>
      </c>
      <c r="E269" s="4">
        <v>55</v>
      </c>
      <c r="F269" s="4">
        <v>6</v>
      </c>
      <c r="G269" s="4">
        <v>88</v>
      </c>
      <c r="H269" s="4">
        <v>0</v>
      </c>
      <c r="I269" s="4">
        <v>88</v>
      </c>
      <c r="J269" s="4">
        <v>56</v>
      </c>
      <c r="K269" s="4">
        <v>25</v>
      </c>
      <c r="L269" s="4">
        <v>31</v>
      </c>
      <c r="M269" s="4">
        <v>63</v>
      </c>
      <c r="N269" s="4">
        <v>0</v>
      </c>
      <c r="O269" s="4">
        <v>65</v>
      </c>
      <c r="P269" s="4">
        <v>168</v>
      </c>
      <c r="Q269" s="4">
        <v>669</v>
      </c>
      <c r="R269" s="4">
        <v>137</v>
      </c>
      <c r="S269" s="4">
        <v>532</v>
      </c>
      <c r="T269" s="4">
        <v>8</v>
      </c>
      <c r="U269" s="4">
        <v>32</v>
      </c>
      <c r="V269" s="4">
        <v>104</v>
      </c>
      <c r="W269" s="4">
        <v>10</v>
      </c>
      <c r="X269" s="4">
        <v>28</v>
      </c>
      <c r="Y269" s="4">
        <v>204</v>
      </c>
      <c r="Z269" s="4">
        <v>2</v>
      </c>
      <c r="AA269" s="4">
        <v>54</v>
      </c>
      <c r="AB269" s="4">
        <v>4</v>
      </c>
      <c r="AC269" s="4">
        <v>32</v>
      </c>
      <c r="AD269" s="4">
        <v>0</v>
      </c>
      <c r="AE269" s="4">
        <v>64</v>
      </c>
      <c r="AF269" s="4">
        <v>480</v>
      </c>
      <c r="AG269" s="4">
        <v>2318</v>
      </c>
      <c r="AH269" s="2">
        <f t="shared" si="4"/>
        <v>2798</v>
      </c>
      <c r="AI269" s="12">
        <f>assg!AI234*Sheet2!G24/100+assg!AI234</f>
        <v>68.405531145072317</v>
      </c>
      <c r="AJ269" s="2">
        <v>2810363.7102646674</v>
      </c>
      <c r="AK269" s="2">
        <f>assg!AK234+[1]Sheet2!BE31</f>
        <v>985.8888888888888</v>
      </c>
      <c r="AL269" s="2">
        <v>22429</v>
      </c>
      <c r="AM269" s="14">
        <f>Table1[[#This Row],[TOTAL CRIME BOTH]]/Table1[[#This Row],[Population]]*100000</f>
        <v>99.560067253234521</v>
      </c>
    </row>
    <row r="270" spans="1:39" hidden="1" x14ac:dyDescent="0.25">
      <c r="A270" s="1" t="s">
        <v>25</v>
      </c>
      <c r="B270" s="2" t="s">
        <v>1</v>
      </c>
      <c r="C270" s="2">
        <v>2008</v>
      </c>
      <c r="D270" s="2">
        <v>35</v>
      </c>
      <c r="E270" s="2">
        <v>10</v>
      </c>
      <c r="F270" s="2">
        <v>6</v>
      </c>
      <c r="G270" s="2">
        <v>77</v>
      </c>
      <c r="H270" s="2">
        <v>0</v>
      </c>
      <c r="I270" s="2">
        <v>77</v>
      </c>
      <c r="J270" s="2">
        <v>9</v>
      </c>
      <c r="K270" s="2">
        <v>1</v>
      </c>
      <c r="L270" s="2">
        <v>8</v>
      </c>
      <c r="M270" s="2">
        <v>4</v>
      </c>
      <c r="N270" s="2">
        <v>0</v>
      </c>
      <c r="O270" s="2">
        <v>6</v>
      </c>
      <c r="P270" s="2">
        <v>338</v>
      </c>
      <c r="Q270" s="2">
        <v>747</v>
      </c>
      <c r="R270" s="2">
        <v>27</v>
      </c>
      <c r="S270" s="2">
        <v>720</v>
      </c>
      <c r="T270" s="2">
        <v>1</v>
      </c>
      <c r="U270" s="2">
        <v>34</v>
      </c>
      <c r="V270" s="2">
        <v>57</v>
      </c>
      <c r="W270" s="2">
        <v>15</v>
      </c>
      <c r="X270" s="2">
        <v>18</v>
      </c>
      <c r="Y270" s="2">
        <v>118</v>
      </c>
      <c r="Z270" s="2">
        <v>0</v>
      </c>
      <c r="AA270" s="2">
        <v>78</v>
      </c>
      <c r="AB270" s="2">
        <v>0</v>
      </c>
      <c r="AC270" s="2">
        <v>5</v>
      </c>
      <c r="AD270" s="2">
        <v>0</v>
      </c>
      <c r="AE270" s="2">
        <v>53</v>
      </c>
      <c r="AF270" s="2">
        <v>378</v>
      </c>
      <c r="AG270" s="2">
        <v>1989</v>
      </c>
      <c r="AH270" s="2">
        <f t="shared" si="4"/>
        <v>2367</v>
      </c>
      <c r="AI270" s="13">
        <f>assg!AI235*Sheet2!G25/100+assg!AI235</f>
        <v>90.264240569908779</v>
      </c>
      <c r="AJ270" s="4">
        <v>1045772.3181820181</v>
      </c>
      <c r="AK270" s="4">
        <f>assg!AK235+[1]Sheet2!BE32</f>
        <v>967.5555555555552</v>
      </c>
      <c r="AL270" s="4">
        <v>21081</v>
      </c>
      <c r="AM270" s="14">
        <f>Table1[[#This Row],[TOTAL CRIME BOTH]]/Table1[[#This Row],[Population]]*100000</f>
        <v>226.33989816395393</v>
      </c>
    </row>
    <row r="271" spans="1:39" hidden="1" x14ac:dyDescent="0.25">
      <c r="A271" s="3" t="s">
        <v>26</v>
      </c>
      <c r="B271" s="4" t="s">
        <v>1</v>
      </c>
      <c r="C271" s="4">
        <v>2008</v>
      </c>
      <c r="D271" s="4">
        <v>143</v>
      </c>
      <c r="E271" s="4">
        <v>47</v>
      </c>
      <c r="F271" s="4">
        <v>13</v>
      </c>
      <c r="G271" s="4">
        <v>19</v>
      </c>
      <c r="H271" s="4">
        <v>0</v>
      </c>
      <c r="I271" s="4">
        <v>19</v>
      </c>
      <c r="J271" s="4">
        <v>44</v>
      </c>
      <c r="K271" s="4">
        <v>7</v>
      </c>
      <c r="L271" s="4">
        <v>37</v>
      </c>
      <c r="M271" s="4">
        <v>6</v>
      </c>
      <c r="N271" s="4">
        <v>0</v>
      </c>
      <c r="O271" s="4">
        <v>87</v>
      </c>
      <c r="P271" s="4">
        <v>127</v>
      </c>
      <c r="Q271" s="4">
        <v>345</v>
      </c>
      <c r="R271" s="4">
        <v>182</v>
      </c>
      <c r="S271" s="4">
        <v>163</v>
      </c>
      <c r="T271" s="4">
        <v>4</v>
      </c>
      <c r="U271" s="4">
        <v>16</v>
      </c>
      <c r="V271" s="4">
        <v>31</v>
      </c>
      <c r="W271" s="4">
        <v>4</v>
      </c>
      <c r="X271" s="4">
        <v>14</v>
      </c>
      <c r="Y271" s="4">
        <v>46</v>
      </c>
      <c r="Z271" s="4">
        <v>0</v>
      </c>
      <c r="AA271" s="4">
        <v>15</v>
      </c>
      <c r="AB271" s="4">
        <v>1</v>
      </c>
      <c r="AC271" s="4">
        <v>4</v>
      </c>
      <c r="AD271" s="4">
        <v>0</v>
      </c>
      <c r="AE271" s="4">
        <v>44</v>
      </c>
      <c r="AF271" s="4">
        <v>192</v>
      </c>
      <c r="AG271" s="4">
        <v>1202</v>
      </c>
      <c r="AH271" s="2">
        <f t="shared" si="4"/>
        <v>1394</v>
      </c>
      <c r="AI271" s="12">
        <f>assg!AI236*Sheet2!G26/100+assg!AI236</f>
        <v>73.176613122310627</v>
      </c>
      <c r="AJ271" s="2">
        <v>1981553.0356999696</v>
      </c>
      <c r="AK271" s="2">
        <f>assg!AK236+[1]Sheet2!BE33</f>
        <v>926.1111111111112</v>
      </c>
      <c r="AL271" s="2">
        <v>16579</v>
      </c>
      <c r="AM271" s="14">
        <f>Table1[[#This Row],[TOTAL CRIME BOTH]]/Table1[[#This Row],[Population]]*100000</f>
        <v>70.348861468024211</v>
      </c>
    </row>
    <row r="272" spans="1:39" hidden="1" x14ac:dyDescent="0.25">
      <c r="A272" s="1" t="s">
        <v>27</v>
      </c>
      <c r="B272" s="2" t="s">
        <v>1</v>
      </c>
      <c r="C272" s="2">
        <v>2008</v>
      </c>
      <c r="D272" s="2">
        <v>1250</v>
      </c>
      <c r="E272" s="2">
        <v>1415</v>
      </c>
      <c r="F272" s="2">
        <v>84</v>
      </c>
      <c r="G272" s="2">
        <v>1113</v>
      </c>
      <c r="H272" s="2">
        <v>0</v>
      </c>
      <c r="I272" s="2">
        <v>1113</v>
      </c>
      <c r="J272" s="2">
        <v>908</v>
      </c>
      <c r="K272" s="2">
        <v>762</v>
      </c>
      <c r="L272" s="2">
        <v>146</v>
      </c>
      <c r="M272" s="2">
        <v>305</v>
      </c>
      <c r="N272" s="2">
        <v>67</v>
      </c>
      <c r="O272" s="2">
        <v>1345</v>
      </c>
      <c r="P272" s="2">
        <v>3100</v>
      </c>
      <c r="Q272" s="2">
        <v>7419</v>
      </c>
      <c r="R272" s="2">
        <v>1975</v>
      </c>
      <c r="S272" s="2">
        <v>5444</v>
      </c>
      <c r="T272" s="2">
        <v>2721</v>
      </c>
      <c r="U272" s="2">
        <v>342</v>
      </c>
      <c r="V272" s="2">
        <v>1244</v>
      </c>
      <c r="W272" s="2">
        <v>26</v>
      </c>
      <c r="X272" s="2">
        <v>869</v>
      </c>
      <c r="Y272" s="2">
        <v>7013</v>
      </c>
      <c r="Z272" s="2">
        <v>401</v>
      </c>
      <c r="AA272" s="2">
        <v>2782</v>
      </c>
      <c r="AB272" s="2">
        <v>282</v>
      </c>
      <c r="AC272" s="2">
        <v>1618</v>
      </c>
      <c r="AD272" s="2">
        <v>0</v>
      </c>
      <c r="AE272" s="2">
        <v>3535</v>
      </c>
      <c r="AF272" s="2">
        <v>18916</v>
      </c>
      <c r="AG272" s="2">
        <v>56755</v>
      </c>
      <c r="AH272" s="2">
        <f t="shared" si="4"/>
        <v>75671</v>
      </c>
      <c r="AI272" s="13">
        <f>assg!AI237*Sheet2!G27/100+assg!AI237</f>
        <v>67.849526934968154</v>
      </c>
      <c r="AJ272" s="4">
        <v>40556605.282792732</v>
      </c>
      <c r="AK272" s="4">
        <f>assg!AK237+[1]Sheet2!BE34</f>
        <v>977.4444444444448</v>
      </c>
      <c r="AL272" s="4">
        <v>155707</v>
      </c>
      <c r="AM272" s="14">
        <f>Table1[[#This Row],[TOTAL CRIME BOTH]]/Table1[[#This Row],[Population]]*100000</f>
        <v>186.58119798824862</v>
      </c>
    </row>
    <row r="273" spans="1:39" hidden="1" x14ac:dyDescent="0.25">
      <c r="A273" s="3" t="s">
        <v>28</v>
      </c>
      <c r="B273" s="4" t="s">
        <v>1</v>
      </c>
      <c r="C273" s="4">
        <v>2008</v>
      </c>
      <c r="D273" s="4">
        <v>35</v>
      </c>
      <c r="E273" s="4">
        <v>35</v>
      </c>
      <c r="F273" s="4">
        <v>3</v>
      </c>
      <c r="G273" s="4">
        <v>8</v>
      </c>
      <c r="H273" s="4">
        <v>0</v>
      </c>
      <c r="I273" s="4">
        <v>8</v>
      </c>
      <c r="J273" s="4">
        <v>17</v>
      </c>
      <c r="K273" s="4">
        <v>9</v>
      </c>
      <c r="L273" s="4">
        <v>8</v>
      </c>
      <c r="M273" s="4">
        <v>10</v>
      </c>
      <c r="N273" s="4">
        <v>3</v>
      </c>
      <c r="O273" s="4">
        <v>10</v>
      </c>
      <c r="P273" s="4">
        <v>90</v>
      </c>
      <c r="Q273" s="4">
        <v>688</v>
      </c>
      <c r="R273" s="4">
        <v>443</v>
      </c>
      <c r="S273" s="4">
        <v>245</v>
      </c>
      <c r="T273" s="4">
        <v>165</v>
      </c>
      <c r="U273" s="4">
        <v>13</v>
      </c>
      <c r="V273" s="4">
        <v>53</v>
      </c>
      <c r="W273" s="4">
        <v>2</v>
      </c>
      <c r="X273" s="4">
        <v>9</v>
      </c>
      <c r="Y273" s="4">
        <v>873</v>
      </c>
      <c r="Z273" s="4">
        <v>2</v>
      </c>
      <c r="AA273" s="4">
        <v>65</v>
      </c>
      <c r="AB273" s="4">
        <v>21</v>
      </c>
      <c r="AC273" s="4">
        <v>12</v>
      </c>
      <c r="AD273" s="4">
        <v>0</v>
      </c>
      <c r="AE273" s="4">
        <v>207</v>
      </c>
      <c r="AF273" s="4">
        <v>2668</v>
      </c>
      <c r="AG273" s="4">
        <v>4989</v>
      </c>
      <c r="AH273" s="2">
        <f t="shared" si="4"/>
        <v>7657</v>
      </c>
      <c r="AI273" s="12">
        <f>assg!AI238*Sheet2!G28/100+assg!AI238</f>
        <v>84.00984316323661</v>
      </c>
      <c r="AJ273" s="2">
        <v>1182702.1087957027</v>
      </c>
      <c r="AK273" s="2">
        <f>assg!AK238+[1]Sheet2!BE35</f>
        <v>1029</v>
      </c>
      <c r="AL273" s="2">
        <v>479</v>
      </c>
      <c r="AM273" s="14">
        <f>Table1[[#This Row],[TOTAL CRIME BOTH]]/Table1[[#This Row],[Population]]*100000</f>
        <v>647.41577300448137</v>
      </c>
    </row>
    <row r="274" spans="1:39" hidden="1" x14ac:dyDescent="0.25">
      <c r="A274" s="3" t="s">
        <v>29</v>
      </c>
      <c r="B274" s="4" t="s">
        <v>1</v>
      </c>
      <c r="C274" s="4">
        <v>2008</v>
      </c>
      <c r="D274" s="4">
        <v>769</v>
      </c>
      <c r="E274" s="4">
        <v>956</v>
      </c>
      <c r="F274" s="4">
        <v>146</v>
      </c>
      <c r="G274" s="4">
        <v>517</v>
      </c>
      <c r="H274" s="4">
        <v>0</v>
      </c>
      <c r="I274" s="4">
        <v>517</v>
      </c>
      <c r="J274" s="4">
        <v>718</v>
      </c>
      <c r="K274" s="4">
        <v>514</v>
      </c>
      <c r="L274" s="4">
        <v>204</v>
      </c>
      <c r="M274" s="4">
        <v>40</v>
      </c>
      <c r="N274" s="4">
        <v>122</v>
      </c>
      <c r="O274" s="4">
        <v>167</v>
      </c>
      <c r="P274" s="4">
        <v>2621</v>
      </c>
      <c r="Q274" s="4">
        <v>5563</v>
      </c>
      <c r="R274" s="4">
        <v>2182</v>
      </c>
      <c r="S274" s="4">
        <v>3381</v>
      </c>
      <c r="T274" s="4">
        <v>1</v>
      </c>
      <c r="U274" s="4">
        <v>236</v>
      </c>
      <c r="V274" s="4">
        <v>3192</v>
      </c>
      <c r="W274" s="4">
        <v>78</v>
      </c>
      <c r="X274" s="4">
        <v>75</v>
      </c>
      <c r="Y274" s="4">
        <v>5597</v>
      </c>
      <c r="Z274" s="4">
        <v>128</v>
      </c>
      <c r="AA274" s="4">
        <v>388</v>
      </c>
      <c r="AB274" s="4">
        <v>49</v>
      </c>
      <c r="AC274" s="4">
        <v>984</v>
      </c>
      <c r="AD274" s="4">
        <v>0</v>
      </c>
      <c r="AE274" s="4">
        <v>2845</v>
      </c>
      <c r="AF274" s="4">
        <v>10122</v>
      </c>
      <c r="AG274" s="4">
        <v>35314</v>
      </c>
      <c r="AH274" s="2">
        <f t="shared" si="4"/>
        <v>45436</v>
      </c>
      <c r="AI274" s="13">
        <f>assg!AI239*Sheet2!G29/100+assg!AI239</f>
        <v>72.8855026840601</v>
      </c>
      <c r="AJ274" s="4">
        <v>26812752.847980667</v>
      </c>
      <c r="AK274" s="4">
        <f>assg!AK239+[1]Sheet2!BE36</f>
        <v>890.3333333333336</v>
      </c>
      <c r="AL274" s="4">
        <v>50362</v>
      </c>
      <c r="AM274" s="14">
        <f>Table1[[#This Row],[TOTAL CRIME BOTH]]/Table1[[#This Row],[Population]]*100000</f>
        <v>169.45667704322236</v>
      </c>
    </row>
    <row r="275" spans="1:39" hidden="1" x14ac:dyDescent="0.25">
      <c r="A275" s="1" t="s">
        <v>30</v>
      </c>
      <c r="B275" s="2" t="s">
        <v>1</v>
      </c>
      <c r="C275" s="2">
        <v>2008</v>
      </c>
      <c r="D275" s="2">
        <v>1297</v>
      </c>
      <c r="E275" s="2">
        <v>1649</v>
      </c>
      <c r="F275" s="2">
        <v>54</v>
      </c>
      <c r="G275" s="2">
        <v>1355</v>
      </c>
      <c r="H275" s="2">
        <v>0</v>
      </c>
      <c r="I275" s="2">
        <v>1355</v>
      </c>
      <c r="J275" s="2">
        <v>2358</v>
      </c>
      <c r="K275" s="2">
        <v>1863</v>
      </c>
      <c r="L275" s="2">
        <v>495</v>
      </c>
      <c r="M275" s="2">
        <v>64</v>
      </c>
      <c r="N275" s="2">
        <v>77</v>
      </c>
      <c r="O275" s="2">
        <v>829</v>
      </c>
      <c r="P275" s="2">
        <v>4736</v>
      </c>
      <c r="Q275" s="2">
        <v>20411</v>
      </c>
      <c r="R275" s="2">
        <v>9857</v>
      </c>
      <c r="S275" s="2">
        <v>10554</v>
      </c>
      <c r="T275" s="2">
        <v>1390</v>
      </c>
      <c r="U275" s="2">
        <v>737</v>
      </c>
      <c r="V275" s="2">
        <v>12097</v>
      </c>
      <c r="W275" s="2">
        <v>51</v>
      </c>
      <c r="X275" s="2">
        <v>615</v>
      </c>
      <c r="Y275" s="2">
        <v>21117</v>
      </c>
      <c r="Z275" s="2">
        <v>439</v>
      </c>
      <c r="AA275" s="2">
        <v>2520</v>
      </c>
      <c r="AB275" s="2">
        <v>19</v>
      </c>
      <c r="AC275" s="2">
        <v>8113</v>
      </c>
      <c r="AD275" s="2">
        <v>0</v>
      </c>
      <c r="AE275" s="2">
        <v>7322</v>
      </c>
      <c r="AF275" s="2">
        <v>63924</v>
      </c>
      <c r="AG275" s="2">
        <v>151174</v>
      </c>
      <c r="AH275" s="2">
        <f t="shared" si="4"/>
        <v>215098</v>
      </c>
      <c r="AI275" s="13">
        <f>assg!AI240*Sheet2!G30/100+assg!AI240</f>
        <v>63.233582512025542</v>
      </c>
      <c r="AJ275" s="4">
        <v>65487802.881115817</v>
      </c>
      <c r="AK275" s="4">
        <f>assg!AK240+[1]Sheet2!BE37</f>
        <v>926.6666666666664</v>
      </c>
      <c r="AL275" s="4">
        <v>342239</v>
      </c>
      <c r="AM275" s="14">
        <f>Table1[[#This Row],[TOTAL CRIME BOTH]]/Table1[[#This Row],[Population]]*100000</f>
        <v>328.45505657058169</v>
      </c>
    </row>
    <row r="276" spans="1:39" hidden="1" x14ac:dyDescent="0.25">
      <c r="A276" s="3" t="s">
        <v>31</v>
      </c>
      <c r="B276" s="4" t="s">
        <v>1</v>
      </c>
      <c r="C276" s="4">
        <v>2008</v>
      </c>
      <c r="D276" s="4">
        <v>9</v>
      </c>
      <c r="E276" s="4">
        <v>7</v>
      </c>
      <c r="F276" s="4">
        <v>3</v>
      </c>
      <c r="G276" s="4">
        <v>20</v>
      </c>
      <c r="H276" s="4">
        <v>0</v>
      </c>
      <c r="I276" s="4">
        <v>20</v>
      </c>
      <c r="J276" s="4">
        <v>4</v>
      </c>
      <c r="K276" s="4">
        <v>4</v>
      </c>
      <c r="L276" s="4">
        <v>0</v>
      </c>
      <c r="M276" s="4">
        <v>1</v>
      </c>
      <c r="N276" s="4">
        <v>0</v>
      </c>
      <c r="O276" s="4">
        <v>7</v>
      </c>
      <c r="P276" s="4">
        <v>81</v>
      </c>
      <c r="Q276" s="4">
        <v>127</v>
      </c>
      <c r="R276" s="4">
        <v>9</v>
      </c>
      <c r="S276" s="4">
        <v>118</v>
      </c>
      <c r="T276" s="4">
        <v>17</v>
      </c>
      <c r="U276" s="4">
        <v>6</v>
      </c>
      <c r="V276" s="4">
        <v>46</v>
      </c>
      <c r="W276" s="4">
        <v>0</v>
      </c>
      <c r="X276" s="4">
        <v>23</v>
      </c>
      <c r="Y276" s="4">
        <v>100</v>
      </c>
      <c r="Z276" s="4">
        <v>0</v>
      </c>
      <c r="AA276" s="4">
        <v>19</v>
      </c>
      <c r="AB276" s="4">
        <v>0</v>
      </c>
      <c r="AC276" s="4">
        <v>5</v>
      </c>
      <c r="AD276" s="4">
        <v>0</v>
      </c>
      <c r="AE276" s="4">
        <v>40</v>
      </c>
      <c r="AF276" s="4">
        <v>215</v>
      </c>
      <c r="AG276" s="4">
        <v>730</v>
      </c>
      <c r="AH276" s="2">
        <f t="shared" si="4"/>
        <v>945</v>
      </c>
      <c r="AI276" s="12">
        <f>assg!AI241*Sheet2!G31/100+assg!AI241</f>
        <v>75.6119756392645</v>
      </c>
      <c r="AJ276" s="2">
        <v>591501.97075836349</v>
      </c>
      <c r="AK276" s="2">
        <f>assg!AK241+[1]Sheet2!BE38</f>
        <v>886.6666666666664</v>
      </c>
      <c r="AL276" s="2">
        <v>7096</v>
      </c>
      <c r="AM276" s="14">
        <f>Table1[[#This Row],[TOTAL CRIME BOTH]]/Table1[[#This Row],[Population]]*100000</f>
        <v>159.76278131219365</v>
      </c>
    </row>
    <row r="277" spans="1:39" hidden="1" x14ac:dyDescent="0.25">
      <c r="A277" s="1" t="s">
        <v>32</v>
      </c>
      <c r="B277" s="2" t="s">
        <v>1</v>
      </c>
      <c r="C277" s="2">
        <v>2008</v>
      </c>
      <c r="D277" s="2">
        <v>1759</v>
      </c>
      <c r="E277" s="2">
        <v>2327</v>
      </c>
      <c r="F277" s="2">
        <v>28</v>
      </c>
      <c r="G277" s="2">
        <v>573</v>
      </c>
      <c r="H277" s="2">
        <v>0</v>
      </c>
      <c r="I277" s="2">
        <v>573</v>
      </c>
      <c r="J277" s="2">
        <v>1375</v>
      </c>
      <c r="K277" s="2">
        <v>1160</v>
      </c>
      <c r="L277" s="2">
        <v>215</v>
      </c>
      <c r="M277" s="2">
        <v>100</v>
      </c>
      <c r="N277" s="2">
        <v>66</v>
      </c>
      <c r="O277" s="2">
        <v>662</v>
      </c>
      <c r="P277" s="2">
        <v>3849</v>
      </c>
      <c r="Q277" s="2">
        <v>15019</v>
      </c>
      <c r="R277" s="2">
        <v>3722</v>
      </c>
      <c r="S277" s="2">
        <v>11297</v>
      </c>
      <c r="T277" s="2">
        <v>2811</v>
      </c>
      <c r="U277" s="2">
        <v>231</v>
      </c>
      <c r="V277" s="2">
        <v>2349</v>
      </c>
      <c r="W277" s="2">
        <v>599</v>
      </c>
      <c r="X277" s="2">
        <v>610</v>
      </c>
      <c r="Y277" s="2">
        <v>20529</v>
      </c>
      <c r="Z277" s="2">
        <v>207</v>
      </c>
      <c r="AA277" s="2">
        <v>1705</v>
      </c>
      <c r="AB277" s="2">
        <v>974</v>
      </c>
      <c r="AC277" s="2">
        <v>1648</v>
      </c>
      <c r="AD277" s="2">
        <v>0</v>
      </c>
      <c r="AE277" s="2">
        <v>12328</v>
      </c>
      <c r="AF277" s="2">
        <v>107084</v>
      </c>
      <c r="AG277" s="2">
        <v>176833</v>
      </c>
      <c r="AH277" s="2">
        <f t="shared" si="4"/>
        <v>283917</v>
      </c>
      <c r="AI277" s="13">
        <f>assg!AI242*Sheet2!G32/100+assg!AI242</f>
        <v>76.942966133075501</v>
      </c>
      <c r="AJ277" s="4">
        <v>69486050.774339795</v>
      </c>
      <c r="AK277" s="4">
        <f>assg!AK242+[1]Sheet2!BE39</f>
        <v>993.7777777777776</v>
      </c>
      <c r="AL277" s="4">
        <v>130058</v>
      </c>
      <c r="AM277" s="14">
        <f>Table1[[#This Row],[TOTAL CRIME BOTH]]/Table1[[#This Row],[Population]]*100000</f>
        <v>408.59567760159206</v>
      </c>
    </row>
    <row r="278" spans="1:39" hidden="1" x14ac:dyDescent="0.25">
      <c r="A278" s="3" t="s">
        <v>33</v>
      </c>
      <c r="B278" s="4" t="s">
        <v>1</v>
      </c>
      <c r="C278" s="4">
        <v>2008</v>
      </c>
      <c r="D278" s="4">
        <v>155</v>
      </c>
      <c r="E278" s="4">
        <v>53</v>
      </c>
      <c r="F278" s="4">
        <v>2</v>
      </c>
      <c r="G278" s="4">
        <v>204</v>
      </c>
      <c r="H278" s="4">
        <v>0</v>
      </c>
      <c r="I278" s="4">
        <v>204</v>
      </c>
      <c r="J278" s="4">
        <v>146</v>
      </c>
      <c r="K278" s="4">
        <v>110</v>
      </c>
      <c r="L278" s="4">
        <v>36</v>
      </c>
      <c r="M278" s="4">
        <v>13</v>
      </c>
      <c r="N278" s="4">
        <v>3</v>
      </c>
      <c r="O278" s="4">
        <v>95</v>
      </c>
      <c r="P278" s="4">
        <v>218</v>
      </c>
      <c r="Q278" s="4">
        <v>499</v>
      </c>
      <c r="R278" s="4">
        <v>43</v>
      </c>
      <c r="S278" s="4">
        <v>456</v>
      </c>
      <c r="T278" s="4">
        <v>197</v>
      </c>
      <c r="U278" s="4">
        <v>42</v>
      </c>
      <c r="V278" s="4">
        <v>92</v>
      </c>
      <c r="W278" s="4">
        <v>23</v>
      </c>
      <c r="X278" s="4">
        <v>47</v>
      </c>
      <c r="Y278" s="4">
        <v>924</v>
      </c>
      <c r="Z278" s="4">
        <v>16</v>
      </c>
      <c r="AA278" s="4">
        <v>346</v>
      </c>
      <c r="AB278" s="4">
        <v>4</v>
      </c>
      <c r="AC278" s="4">
        <v>735</v>
      </c>
      <c r="AD278" s="4">
        <v>0</v>
      </c>
      <c r="AE278" s="4">
        <v>195</v>
      </c>
      <c r="AF278" s="4">
        <v>1327</v>
      </c>
      <c r="AG278" s="4">
        <v>5336</v>
      </c>
      <c r="AH278" s="2">
        <f t="shared" si="4"/>
        <v>6663</v>
      </c>
      <c r="AI278" s="12">
        <f>assg!AI243*Sheet2!G33/100+assg!AI243</f>
        <v>80.942749837351968</v>
      </c>
      <c r="AJ278" s="2">
        <v>3544820.8761994685</v>
      </c>
      <c r="AK278" s="2">
        <f>assg!AK243+[1]Sheet2!BE40</f>
        <v>957.7777777777776</v>
      </c>
      <c r="AL278" s="2">
        <v>10486</v>
      </c>
      <c r="AM278" s="14">
        <f>Table1[[#This Row],[TOTAL CRIME BOTH]]/Table1[[#This Row],[Population]]*100000</f>
        <v>187.96436358001944</v>
      </c>
    </row>
    <row r="279" spans="1:39" hidden="1" x14ac:dyDescent="0.25">
      <c r="A279" s="1" t="s">
        <v>34</v>
      </c>
      <c r="B279" s="2" t="s">
        <v>1</v>
      </c>
      <c r="C279" s="2">
        <v>2008</v>
      </c>
      <c r="D279" s="2">
        <v>4564</v>
      </c>
      <c r="E279" s="2">
        <v>4233</v>
      </c>
      <c r="F279" s="2">
        <v>1493</v>
      </c>
      <c r="G279" s="2">
        <v>1871</v>
      </c>
      <c r="H279" s="2">
        <v>0</v>
      </c>
      <c r="I279" s="2">
        <v>1871</v>
      </c>
      <c r="J279" s="2">
        <v>5428</v>
      </c>
      <c r="K279" s="2">
        <v>4439</v>
      </c>
      <c r="L279" s="2">
        <v>989</v>
      </c>
      <c r="M279" s="2">
        <v>313</v>
      </c>
      <c r="N279" s="2">
        <v>76</v>
      </c>
      <c r="O279" s="2">
        <v>2097</v>
      </c>
      <c r="P279" s="2">
        <v>5418</v>
      </c>
      <c r="Q279" s="2">
        <v>25946</v>
      </c>
      <c r="R279" s="2">
        <v>12064</v>
      </c>
      <c r="S279" s="2">
        <v>13882</v>
      </c>
      <c r="T279" s="2">
        <v>4381</v>
      </c>
      <c r="U279" s="2">
        <v>4296</v>
      </c>
      <c r="V279" s="2">
        <v>9327</v>
      </c>
      <c r="W279" s="2">
        <v>420</v>
      </c>
      <c r="X279" s="2">
        <v>228</v>
      </c>
      <c r="Y279" s="2">
        <v>11683</v>
      </c>
      <c r="Z279" s="2">
        <v>2237</v>
      </c>
      <c r="AA279" s="2">
        <v>2955</v>
      </c>
      <c r="AB279" s="2">
        <v>3374</v>
      </c>
      <c r="AC279" s="2">
        <v>8312</v>
      </c>
      <c r="AD279" s="2">
        <v>0</v>
      </c>
      <c r="AE279" s="2">
        <v>10102</v>
      </c>
      <c r="AF279" s="2">
        <v>60242</v>
      </c>
      <c r="AG279" s="2">
        <v>168996</v>
      </c>
      <c r="AH279" s="2">
        <f t="shared" si="4"/>
        <v>229238</v>
      </c>
      <c r="AI279" s="13">
        <f>assg!AI244*Sheet2!G34/100+assg!AI244</f>
        <v>61.634204406891932</v>
      </c>
      <c r="AJ279" s="4">
        <v>191175673.5637159</v>
      </c>
      <c r="AK279" s="4">
        <f>assg!AK244+[1]Sheet2!BE41</f>
        <v>908.8888888888888</v>
      </c>
      <c r="AL279" s="4">
        <v>240928</v>
      </c>
      <c r="AM279" s="14">
        <f>Table1[[#This Row],[TOTAL CRIME BOTH]]/Table1[[#This Row],[Population]]*100000</f>
        <v>119.90960760161701</v>
      </c>
    </row>
    <row r="280" spans="1:39" hidden="1" x14ac:dyDescent="0.25">
      <c r="A280" s="3" t="s">
        <v>35</v>
      </c>
      <c r="B280" s="4" t="s">
        <v>1</v>
      </c>
      <c r="C280" s="4">
        <v>2008</v>
      </c>
      <c r="D280" s="4">
        <v>223</v>
      </c>
      <c r="E280" s="4">
        <v>217</v>
      </c>
      <c r="F280" s="4">
        <v>40</v>
      </c>
      <c r="G280" s="4">
        <v>87</v>
      </c>
      <c r="H280" s="4">
        <v>0</v>
      </c>
      <c r="I280" s="4">
        <v>87</v>
      </c>
      <c r="J280" s="4">
        <v>247</v>
      </c>
      <c r="K280" s="4">
        <v>222</v>
      </c>
      <c r="L280" s="4">
        <v>25</v>
      </c>
      <c r="M280" s="4">
        <v>16</v>
      </c>
      <c r="N280" s="4">
        <v>2</v>
      </c>
      <c r="O280" s="4">
        <v>144</v>
      </c>
      <c r="P280" s="4">
        <v>423</v>
      </c>
      <c r="Q280" s="4">
        <v>1622</v>
      </c>
      <c r="R280" s="4">
        <v>726</v>
      </c>
      <c r="S280" s="4">
        <v>896</v>
      </c>
      <c r="T280" s="4">
        <v>509</v>
      </c>
      <c r="U280" s="4">
        <v>171</v>
      </c>
      <c r="V280" s="4">
        <v>463</v>
      </c>
      <c r="W280" s="4">
        <v>31</v>
      </c>
      <c r="X280" s="4">
        <v>15</v>
      </c>
      <c r="Y280" s="4">
        <v>937</v>
      </c>
      <c r="Z280" s="4">
        <v>73</v>
      </c>
      <c r="AA280" s="4">
        <v>120</v>
      </c>
      <c r="AB280" s="4">
        <v>306</v>
      </c>
      <c r="AC280" s="4">
        <v>340</v>
      </c>
      <c r="AD280" s="4">
        <v>0</v>
      </c>
      <c r="AE280" s="4">
        <v>590</v>
      </c>
      <c r="AF280" s="4">
        <v>2280</v>
      </c>
      <c r="AG280" s="4">
        <v>8856</v>
      </c>
      <c r="AH280" s="2">
        <f t="shared" si="4"/>
        <v>11136</v>
      </c>
      <c r="AI280" s="12">
        <f>assg!AI245*Sheet2!G35/100+assg!AI245</f>
        <v>76.081817583970249</v>
      </c>
      <c r="AJ280" s="2">
        <v>9670264.7297088783</v>
      </c>
      <c r="AK280" s="2">
        <f>assg!AK245+[1]Sheet2!BE42</f>
        <v>963.2222222222224</v>
      </c>
      <c r="AL280" s="2">
        <v>53483</v>
      </c>
      <c r="AM280" s="14">
        <f>Table1[[#This Row],[TOTAL CRIME BOTH]]/Table1[[#This Row],[Population]]*100000</f>
        <v>115.15713696842349</v>
      </c>
    </row>
    <row r="281" spans="1:39" hidden="1" x14ac:dyDescent="0.25">
      <c r="A281" s="1" t="s">
        <v>36</v>
      </c>
      <c r="B281" s="2" t="s">
        <v>1</v>
      </c>
      <c r="C281" s="2">
        <v>2008</v>
      </c>
      <c r="D281" s="2">
        <v>1811</v>
      </c>
      <c r="E281" s="2">
        <v>1732</v>
      </c>
      <c r="F281" s="2">
        <v>488</v>
      </c>
      <c r="G281" s="2">
        <v>2263</v>
      </c>
      <c r="H281" s="2">
        <v>0</v>
      </c>
      <c r="I281" s="2">
        <v>2263</v>
      </c>
      <c r="J281" s="2">
        <v>2332</v>
      </c>
      <c r="K281" s="2">
        <v>1907</v>
      </c>
      <c r="L281" s="2">
        <v>425</v>
      </c>
      <c r="M281" s="2">
        <v>184</v>
      </c>
      <c r="N281" s="2">
        <v>1055</v>
      </c>
      <c r="O281" s="2">
        <v>613</v>
      </c>
      <c r="P281" s="2">
        <v>462</v>
      </c>
      <c r="Q281" s="2">
        <v>17334</v>
      </c>
      <c r="R281" s="2">
        <v>2593</v>
      </c>
      <c r="S281" s="2">
        <v>14741</v>
      </c>
      <c r="T281" s="2">
        <v>5425</v>
      </c>
      <c r="U281" s="2">
        <v>876</v>
      </c>
      <c r="V281" s="2">
        <v>2938</v>
      </c>
      <c r="W281" s="2">
        <v>148</v>
      </c>
      <c r="X281" s="2">
        <v>150</v>
      </c>
      <c r="Y281" s="2">
        <v>9033</v>
      </c>
      <c r="Z281" s="2">
        <v>451</v>
      </c>
      <c r="AA281" s="2">
        <v>2396</v>
      </c>
      <c r="AB281" s="2">
        <v>94</v>
      </c>
      <c r="AC281" s="2">
        <v>13663</v>
      </c>
      <c r="AD281" s="2">
        <v>5</v>
      </c>
      <c r="AE281" s="2">
        <v>3789</v>
      </c>
      <c r="AF281" s="2">
        <v>38177</v>
      </c>
      <c r="AG281" s="2">
        <v>105419</v>
      </c>
      <c r="AH281" s="2">
        <f t="shared" si="4"/>
        <v>143596</v>
      </c>
      <c r="AI281" s="13">
        <f>assg!AI246*Sheet2!G36/100+assg!AI246</f>
        <v>72.70405662232632</v>
      </c>
      <c r="AJ281" s="4">
        <v>88287003.212155312</v>
      </c>
      <c r="AK281" s="4">
        <f>assg!AK246+[1]Sheet2!BE43</f>
        <v>946.4444444444448</v>
      </c>
      <c r="AL281" s="4">
        <v>88752</v>
      </c>
      <c r="AM281" s="14">
        <f>Table1[[#This Row],[TOTAL CRIME BOTH]]/Table1[[#This Row],[Population]]*100000</f>
        <v>162.64681637787177</v>
      </c>
    </row>
    <row r="282" spans="1:39" hidden="1" x14ac:dyDescent="0.25">
      <c r="A282" s="1" t="s">
        <v>0</v>
      </c>
      <c r="B282" s="2" t="s">
        <v>1</v>
      </c>
      <c r="C282" s="2">
        <v>2009</v>
      </c>
      <c r="D282" s="2">
        <v>15</v>
      </c>
      <c r="E282" s="2">
        <v>4</v>
      </c>
      <c r="F282" s="2">
        <v>4</v>
      </c>
      <c r="G282" s="2">
        <v>18</v>
      </c>
      <c r="H282" s="2">
        <v>0</v>
      </c>
      <c r="I282" s="2">
        <v>18</v>
      </c>
      <c r="J282" s="2">
        <v>16</v>
      </c>
      <c r="K282" s="2">
        <v>14</v>
      </c>
      <c r="L282" s="2">
        <v>2</v>
      </c>
      <c r="M282" s="2">
        <v>0</v>
      </c>
      <c r="N282" s="2">
        <v>0</v>
      </c>
      <c r="O282" s="2">
        <v>11</v>
      </c>
      <c r="P282" s="2">
        <v>86</v>
      </c>
      <c r="Q282" s="2">
        <v>134</v>
      </c>
      <c r="R282" s="2">
        <v>10</v>
      </c>
      <c r="S282" s="2">
        <v>124</v>
      </c>
      <c r="T282" s="2">
        <v>11</v>
      </c>
      <c r="U282" s="2">
        <v>7</v>
      </c>
      <c r="V282" s="2">
        <v>20</v>
      </c>
      <c r="W282" s="2">
        <v>2</v>
      </c>
      <c r="X282" s="2">
        <v>12</v>
      </c>
      <c r="Y282" s="2">
        <v>89</v>
      </c>
      <c r="Z282" s="2">
        <v>1</v>
      </c>
      <c r="AA282" s="2">
        <v>30</v>
      </c>
      <c r="AB282" s="2">
        <v>7</v>
      </c>
      <c r="AC282" s="2">
        <v>21</v>
      </c>
      <c r="AD282" s="2">
        <v>0</v>
      </c>
      <c r="AE282" s="2">
        <v>2</v>
      </c>
      <c r="AF282" s="2">
        <v>451</v>
      </c>
      <c r="AG282" s="2">
        <v>941</v>
      </c>
      <c r="AH282" s="2">
        <f t="shared" si="4"/>
        <v>1392</v>
      </c>
      <c r="AI282" s="12">
        <f>assg!AI247*Sheet2!G2/100+assg!AI247</f>
        <v>84.787703919106193</v>
      </c>
      <c r="AJ282" s="2">
        <v>376188.8939794036</v>
      </c>
      <c r="AK282" s="2">
        <f>assg!AK247+[1]Sheet2!BE9</f>
        <v>872.66666666666697</v>
      </c>
      <c r="AL282" s="2">
        <v>8249</v>
      </c>
      <c r="AM282" s="14">
        <f>Table1[[#This Row],[TOTAL CRIME BOTH]]/Table1[[#This Row],[Population]]*100000</f>
        <v>370.02687274340752</v>
      </c>
    </row>
    <row r="283" spans="1:39" hidden="1" x14ac:dyDescent="0.25">
      <c r="A283" s="1" t="s">
        <v>2</v>
      </c>
      <c r="B283" s="2" t="s">
        <v>1</v>
      </c>
      <c r="C283" s="2">
        <v>2009</v>
      </c>
      <c r="D283" s="2">
        <v>2449</v>
      </c>
      <c r="E283" s="2">
        <v>1859</v>
      </c>
      <c r="F283" s="2">
        <v>134</v>
      </c>
      <c r="G283" s="2">
        <v>1188</v>
      </c>
      <c r="H283" s="2">
        <v>0</v>
      </c>
      <c r="I283" s="2">
        <v>1188</v>
      </c>
      <c r="J283" s="2">
        <v>1958</v>
      </c>
      <c r="K283" s="2">
        <v>1526</v>
      </c>
      <c r="L283" s="2">
        <v>432</v>
      </c>
      <c r="M283" s="2">
        <v>102</v>
      </c>
      <c r="N283" s="2">
        <v>27</v>
      </c>
      <c r="O283" s="2">
        <v>544</v>
      </c>
      <c r="P283" s="2">
        <v>7772</v>
      </c>
      <c r="Q283" s="2">
        <v>24692</v>
      </c>
      <c r="R283" s="2">
        <v>7804</v>
      </c>
      <c r="S283" s="2">
        <v>16888</v>
      </c>
      <c r="T283" s="2">
        <v>2261</v>
      </c>
      <c r="U283" s="2">
        <v>904</v>
      </c>
      <c r="V283" s="2">
        <v>8528</v>
      </c>
      <c r="W283" s="2">
        <v>461</v>
      </c>
      <c r="X283" s="2">
        <v>1039</v>
      </c>
      <c r="Y283" s="2">
        <v>44488</v>
      </c>
      <c r="Z283" s="2">
        <v>546</v>
      </c>
      <c r="AA283" s="2">
        <v>5147</v>
      </c>
      <c r="AB283" s="2">
        <v>3520</v>
      </c>
      <c r="AC283" s="2">
        <v>11297</v>
      </c>
      <c r="AD283" s="2">
        <v>0</v>
      </c>
      <c r="AE283" s="2">
        <v>13438</v>
      </c>
      <c r="AF283" s="2">
        <v>48087</v>
      </c>
      <c r="AG283" s="2">
        <v>180441</v>
      </c>
      <c r="AH283" s="2">
        <f t="shared" si="4"/>
        <v>228528</v>
      </c>
      <c r="AI283" s="12">
        <f>assg!AI248*Sheet2!G3/100+assg!AI248</f>
        <v>64.059757236390851</v>
      </c>
      <c r="AJ283" s="2">
        <v>83106812.551666424</v>
      </c>
      <c r="AK283" s="2">
        <f>assg!AK248+[1]Sheet2!BE10</f>
        <v>991.33333333333303</v>
      </c>
      <c r="AL283" s="2">
        <v>275045</v>
      </c>
      <c r="AM283" s="14">
        <f>Table1[[#This Row],[TOTAL CRIME BOTH]]/Table1[[#This Row],[Population]]*100000</f>
        <v>274.98106711519841</v>
      </c>
    </row>
    <row r="284" spans="1:39" hidden="1" x14ac:dyDescent="0.25">
      <c r="A284" s="3" t="s">
        <v>3</v>
      </c>
      <c r="B284" s="4" t="s">
        <v>1</v>
      </c>
      <c r="C284" s="4">
        <v>2009</v>
      </c>
      <c r="D284" s="4">
        <v>59</v>
      </c>
      <c r="E284" s="4">
        <v>33</v>
      </c>
      <c r="F284" s="4">
        <v>5</v>
      </c>
      <c r="G284" s="4">
        <v>59</v>
      </c>
      <c r="H284" s="4">
        <v>0</v>
      </c>
      <c r="I284" s="4">
        <v>59</v>
      </c>
      <c r="J284" s="4">
        <v>62</v>
      </c>
      <c r="K284" s="4">
        <v>28</v>
      </c>
      <c r="L284" s="4">
        <v>34</v>
      </c>
      <c r="M284" s="4">
        <v>20</v>
      </c>
      <c r="N284" s="4">
        <v>0</v>
      </c>
      <c r="O284" s="4">
        <v>55</v>
      </c>
      <c r="P284" s="4">
        <v>201</v>
      </c>
      <c r="Q284" s="4">
        <v>381</v>
      </c>
      <c r="R284" s="4">
        <v>109</v>
      </c>
      <c r="S284" s="4">
        <v>272</v>
      </c>
      <c r="T284" s="4">
        <v>52</v>
      </c>
      <c r="U284" s="4">
        <v>38</v>
      </c>
      <c r="V284" s="4">
        <v>29</v>
      </c>
      <c r="W284" s="4">
        <v>8</v>
      </c>
      <c r="X284" s="4">
        <v>28</v>
      </c>
      <c r="Y284" s="4">
        <v>526</v>
      </c>
      <c r="Z284" s="4">
        <v>0</v>
      </c>
      <c r="AA284" s="4">
        <v>58</v>
      </c>
      <c r="AB284" s="4">
        <v>6</v>
      </c>
      <c r="AC284" s="4">
        <v>13</v>
      </c>
      <c r="AD284" s="4">
        <v>0</v>
      </c>
      <c r="AE284" s="4">
        <v>110</v>
      </c>
      <c r="AF284" s="4">
        <v>619</v>
      </c>
      <c r="AG284" s="4">
        <v>2362</v>
      </c>
      <c r="AH284" s="2">
        <f t="shared" si="4"/>
        <v>2981</v>
      </c>
      <c r="AI284" s="12">
        <f>assg!AI249*Sheet2!G4/100+assg!AI249</f>
        <v>59.576729424493202</v>
      </c>
      <c r="AJ284" s="2">
        <v>1348395.5872413081</v>
      </c>
      <c r="AK284" s="2">
        <f>assg!AK249+[1]Sheet2!BE11</f>
        <v>933.88888888888869</v>
      </c>
      <c r="AL284" s="2">
        <v>83743</v>
      </c>
      <c r="AM284" s="14">
        <f>Table1[[#This Row],[TOTAL CRIME BOTH]]/Table1[[#This Row],[Population]]*100000</f>
        <v>221.07755529657646</v>
      </c>
    </row>
    <row r="285" spans="1:39" hidden="1" x14ac:dyDescent="0.25">
      <c r="A285" s="1" t="s">
        <v>4</v>
      </c>
      <c r="B285" s="2" t="s">
        <v>1</v>
      </c>
      <c r="C285" s="2">
        <v>2009</v>
      </c>
      <c r="D285" s="2">
        <v>1323</v>
      </c>
      <c r="E285" s="2">
        <v>417</v>
      </c>
      <c r="F285" s="2">
        <v>35</v>
      </c>
      <c r="G285" s="2">
        <v>1631</v>
      </c>
      <c r="H285" s="2">
        <v>0</v>
      </c>
      <c r="I285" s="2">
        <v>1631</v>
      </c>
      <c r="J285" s="2">
        <v>2718</v>
      </c>
      <c r="K285" s="2">
        <v>2092</v>
      </c>
      <c r="L285" s="2">
        <v>626</v>
      </c>
      <c r="M285" s="2">
        <v>251</v>
      </c>
      <c r="N285" s="2">
        <v>21</v>
      </c>
      <c r="O285" s="2">
        <v>680</v>
      </c>
      <c r="P285" s="2">
        <v>3149</v>
      </c>
      <c r="Q285" s="2">
        <v>7644</v>
      </c>
      <c r="R285" s="2">
        <v>1713</v>
      </c>
      <c r="S285" s="2">
        <v>5931</v>
      </c>
      <c r="T285" s="2">
        <v>1808</v>
      </c>
      <c r="U285" s="2">
        <v>802</v>
      </c>
      <c r="V285" s="2">
        <v>1098</v>
      </c>
      <c r="W285" s="2">
        <v>84</v>
      </c>
      <c r="X285" s="2">
        <v>476</v>
      </c>
      <c r="Y285" s="2">
        <v>6547</v>
      </c>
      <c r="Z285" s="2">
        <v>170</v>
      </c>
      <c r="AA285" s="2">
        <v>1342</v>
      </c>
      <c r="AB285" s="2">
        <v>10</v>
      </c>
      <c r="AC285" s="2">
        <v>4398</v>
      </c>
      <c r="AD285" s="2">
        <v>1</v>
      </c>
      <c r="AE285" s="2">
        <v>2735</v>
      </c>
      <c r="AF285" s="2">
        <v>17973</v>
      </c>
      <c r="AG285" s="2">
        <v>55313</v>
      </c>
      <c r="AH285" s="2">
        <f t="shared" si="4"/>
        <v>73286</v>
      </c>
      <c r="AI285" s="13">
        <f>assg!AI250*Sheet2!G5/100+assg!AI250</f>
        <v>68.462050226742278</v>
      </c>
      <c r="AJ285" s="4">
        <v>30519075.927331943</v>
      </c>
      <c r="AK285" s="4">
        <f>assg!AK250+[1]Sheet2!BE12</f>
        <v>955.11111111111131</v>
      </c>
      <c r="AL285" s="4">
        <v>78438</v>
      </c>
      <c r="AM285" s="14">
        <f>Table1[[#This Row],[TOTAL CRIME BOTH]]/Table1[[#This Row],[Population]]*100000</f>
        <v>240.13177913544664</v>
      </c>
    </row>
    <row r="286" spans="1:39" hidden="1" x14ac:dyDescent="0.25">
      <c r="A286" s="3" t="s">
        <v>5</v>
      </c>
      <c r="B286" s="4" t="s">
        <v>1</v>
      </c>
      <c r="C286" s="4">
        <v>2009</v>
      </c>
      <c r="D286" s="4">
        <v>3152</v>
      </c>
      <c r="E286" s="4">
        <v>3068</v>
      </c>
      <c r="F286" s="4">
        <v>243</v>
      </c>
      <c r="G286" s="4">
        <v>929</v>
      </c>
      <c r="H286" s="4">
        <v>0</v>
      </c>
      <c r="I286" s="4">
        <v>929</v>
      </c>
      <c r="J286" s="4">
        <v>3222</v>
      </c>
      <c r="K286" s="4">
        <v>1986</v>
      </c>
      <c r="L286" s="4">
        <v>1236</v>
      </c>
      <c r="M286" s="4">
        <v>654</v>
      </c>
      <c r="N286" s="4">
        <v>64</v>
      </c>
      <c r="O286" s="4">
        <v>1619</v>
      </c>
      <c r="P286" s="4">
        <v>3566</v>
      </c>
      <c r="Q286" s="4">
        <v>15221</v>
      </c>
      <c r="R286" s="4">
        <v>3674</v>
      </c>
      <c r="S286" s="4">
        <v>11547</v>
      </c>
      <c r="T286" s="4">
        <v>8554</v>
      </c>
      <c r="U286" s="4">
        <v>1186</v>
      </c>
      <c r="V286" s="4">
        <v>2676</v>
      </c>
      <c r="W286" s="4">
        <v>69</v>
      </c>
      <c r="X286" s="4">
        <v>685</v>
      </c>
      <c r="Y286" s="4">
        <v>14746</v>
      </c>
      <c r="Z286" s="4">
        <v>1295</v>
      </c>
      <c r="AA286" s="4">
        <v>726</v>
      </c>
      <c r="AB286" s="4">
        <v>12</v>
      </c>
      <c r="AC286" s="4">
        <v>2532</v>
      </c>
      <c r="AD286" s="4">
        <v>31</v>
      </c>
      <c r="AE286" s="4">
        <v>4516</v>
      </c>
      <c r="AF286" s="4">
        <v>54165</v>
      </c>
      <c r="AG286" s="4">
        <v>122931</v>
      </c>
      <c r="AH286" s="2">
        <f t="shared" si="4"/>
        <v>177096</v>
      </c>
      <c r="AI286" s="12">
        <f>assg!AI251*Sheet2!G6/100+assg!AI251</f>
        <v>53.234901577779844</v>
      </c>
      <c r="AJ286" s="2">
        <v>101457133.94638361</v>
      </c>
      <c r="AK286" s="2">
        <f>assg!AK251+[1]Sheet2!BE13</f>
        <v>918.33333333333303</v>
      </c>
      <c r="AL286" s="2">
        <v>94163</v>
      </c>
      <c r="AM286" s="14">
        <f>Table1[[#This Row],[TOTAL CRIME BOTH]]/Table1[[#This Row],[Population]]*100000</f>
        <v>174.55253574735195</v>
      </c>
    </row>
    <row r="287" spans="1:39" hidden="1" x14ac:dyDescent="0.25">
      <c r="A287" s="3" t="s">
        <v>6</v>
      </c>
      <c r="B287" s="4" t="s">
        <v>1</v>
      </c>
      <c r="C287" s="4">
        <v>2009</v>
      </c>
      <c r="D287" s="4">
        <v>22</v>
      </c>
      <c r="E287" s="4">
        <v>18</v>
      </c>
      <c r="F287" s="4">
        <v>8</v>
      </c>
      <c r="G287" s="4">
        <v>29</v>
      </c>
      <c r="H287" s="4">
        <v>0</v>
      </c>
      <c r="I287" s="4">
        <v>29</v>
      </c>
      <c r="J287" s="4">
        <v>40</v>
      </c>
      <c r="K287" s="4">
        <v>36</v>
      </c>
      <c r="L287" s="4">
        <v>4</v>
      </c>
      <c r="M287" s="4">
        <v>4</v>
      </c>
      <c r="N287" s="4">
        <v>3</v>
      </c>
      <c r="O287" s="4">
        <v>27</v>
      </c>
      <c r="P287" s="4">
        <v>241</v>
      </c>
      <c r="Q287" s="4">
        <v>1731</v>
      </c>
      <c r="R287" s="4">
        <v>1117</v>
      </c>
      <c r="S287" s="4">
        <v>614</v>
      </c>
      <c r="T287" s="4">
        <v>66</v>
      </c>
      <c r="U287" s="4">
        <v>38</v>
      </c>
      <c r="V287" s="4">
        <v>193</v>
      </c>
      <c r="W287" s="4">
        <v>4</v>
      </c>
      <c r="X287" s="4">
        <v>4</v>
      </c>
      <c r="Y287" s="4">
        <v>63</v>
      </c>
      <c r="Z287" s="4">
        <v>2</v>
      </c>
      <c r="AA287" s="4">
        <v>26</v>
      </c>
      <c r="AB287" s="4">
        <v>2</v>
      </c>
      <c r="AC287" s="4">
        <v>51</v>
      </c>
      <c r="AD287" s="4">
        <v>0</v>
      </c>
      <c r="AE287" s="4">
        <v>7</v>
      </c>
      <c r="AF287" s="4">
        <v>976</v>
      </c>
      <c r="AG287" s="4">
        <v>3555</v>
      </c>
      <c r="AH287" s="2">
        <f t="shared" si="4"/>
        <v>4531</v>
      </c>
      <c r="AI287" s="13">
        <f>assg!AI252*Sheet2!G7/100+assg!AI252</f>
        <v>84.60849877696991</v>
      </c>
      <c r="AJ287" s="4">
        <v>1032225.1892240434</v>
      </c>
      <c r="AK287" s="4">
        <f>assg!AK252+[1]Sheet2!BE14</f>
        <v>813</v>
      </c>
      <c r="AL287" s="4">
        <v>114</v>
      </c>
      <c r="AM287" s="14">
        <f>Table1[[#This Row],[TOTAL CRIME BOTH]]/Table1[[#This Row],[Population]]*100000</f>
        <v>438.95460479956876</v>
      </c>
    </row>
    <row r="288" spans="1:39" hidden="1" x14ac:dyDescent="0.25">
      <c r="A288" s="1" t="s">
        <v>7</v>
      </c>
      <c r="B288" s="2" t="s">
        <v>1</v>
      </c>
      <c r="C288" s="2">
        <v>2009</v>
      </c>
      <c r="D288" s="2">
        <v>1083</v>
      </c>
      <c r="E288" s="2">
        <v>732</v>
      </c>
      <c r="F288" s="2">
        <v>19</v>
      </c>
      <c r="G288" s="2">
        <v>976</v>
      </c>
      <c r="H288" s="2">
        <v>0</v>
      </c>
      <c r="I288" s="2">
        <v>976</v>
      </c>
      <c r="J288" s="2">
        <v>286</v>
      </c>
      <c r="K288" s="2">
        <v>229</v>
      </c>
      <c r="L288" s="2">
        <v>57</v>
      </c>
      <c r="M288" s="2">
        <v>134</v>
      </c>
      <c r="N288" s="2">
        <v>16</v>
      </c>
      <c r="O288" s="2">
        <v>554</v>
      </c>
      <c r="P288" s="2">
        <v>3975</v>
      </c>
      <c r="Q288" s="2">
        <v>5792</v>
      </c>
      <c r="R288" s="2">
        <v>2181</v>
      </c>
      <c r="S288" s="2">
        <v>3611</v>
      </c>
      <c r="T288" s="2">
        <v>957</v>
      </c>
      <c r="U288" s="2">
        <v>166</v>
      </c>
      <c r="V288" s="2">
        <v>682</v>
      </c>
      <c r="W288" s="2">
        <v>68</v>
      </c>
      <c r="X288" s="2">
        <v>335</v>
      </c>
      <c r="Y288" s="2">
        <v>9543</v>
      </c>
      <c r="Z288" s="2">
        <v>128</v>
      </c>
      <c r="AA288" s="2">
        <v>1598</v>
      </c>
      <c r="AB288" s="2">
        <v>152</v>
      </c>
      <c r="AC288" s="2">
        <v>893</v>
      </c>
      <c r="AD288" s="2">
        <v>0</v>
      </c>
      <c r="AE288" s="2">
        <v>2735</v>
      </c>
      <c r="AF288" s="2">
        <v>20546</v>
      </c>
      <c r="AG288" s="2">
        <v>51370</v>
      </c>
      <c r="AH288" s="2">
        <f t="shared" si="4"/>
        <v>71916</v>
      </c>
      <c r="AI288" s="13">
        <f>assg!AI253*Sheet2!G8/100+assg!AI253</f>
        <v>67.887300576478552</v>
      </c>
      <c r="AJ288" s="4">
        <v>24913311.813005239</v>
      </c>
      <c r="AK288" s="4">
        <f>assg!AK253+[1]Sheet2!BE15</f>
        <v>990.88888888888869</v>
      </c>
      <c r="AL288" s="4">
        <v>135191</v>
      </c>
      <c r="AM288" s="14">
        <f>Table1[[#This Row],[TOTAL CRIME BOTH]]/Table1[[#This Row],[Population]]*100000</f>
        <v>288.66495365926596</v>
      </c>
    </row>
    <row r="289" spans="1:39" hidden="1" x14ac:dyDescent="0.25">
      <c r="A289" s="1" t="s">
        <v>8</v>
      </c>
      <c r="B289" s="2" t="s">
        <v>1</v>
      </c>
      <c r="C289" s="2">
        <v>2009</v>
      </c>
      <c r="D289" s="2">
        <v>10</v>
      </c>
      <c r="E289" s="2">
        <v>5</v>
      </c>
      <c r="F289" s="2">
        <v>1</v>
      </c>
      <c r="G289" s="2">
        <v>4</v>
      </c>
      <c r="H289" s="2">
        <v>0</v>
      </c>
      <c r="I289" s="2">
        <v>4</v>
      </c>
      <c r="J289" s="2">
        <v>12</v>
      </c>
      <c r="K289" s="2">
        <v>9</v>
      </c>
      <c r="L289" s="2">
        <v>3</v>
      </c>
      <c r="M289" s="2">
        <v>9</v>
      </c>
      <c r="N289" s="2">
        <v>0</v>
      </c>
      <c r="O289" s="2">
        <v>2</v>
      </c>
      <c r="P289" s="2">
        <v>43</v>
      </c>
      <c r="Q289" s="2">
        <v>63</v>
      </c>
      <c r="R289" s="2">
        <v>21</v>
      </c>
      <c r="S289" s="2">
        <v>42</v>
      </c>
      <c r="T289" s="2">
        <v>53</v>
      </c>
      <c r="U289" s="2">
        <v>17</v>
      </c>
      <c r="V289" s="2">
        <v>20</v>
      </c>
      <c r="W289" s="2">
        <v>1</v>
      </c>
      <c r="X289" s="2">
        <v>5</v>
      </c>
      <c r="Y289" s="2">
        <v>23</v>
      </c>
      <c r="Z289" s="2">
        <v>0</v>
      </c>
      <c r="AA289" s="2">
        <v>2</v>
      </c>
      <c r="AB289" s="2">
        <v>1</v>
      </c>
      <c r="AC289" s="2">
        <v>3</v>
      </c>
      <c r="AD289" s="2">
        <v>0</v>
      </c>
      <c r="AE289" s="2">
        <v>17</v>
      </c>
      <c r="AF289" s="2">
        <v>151</v>
      </c>
      <c r="AG289" s="2">
        <v>442</v>
      </c>
      <c r="AH289" s="2">
        <f t="shared" si="4"/>
        <v>593</v>
      </c>
      <c r="AI289" s="12">
        <f>assg!AI254*Sheet2!G9/100+assg!AI254</f>
        <v>68.270967496981385</v>
      </c>
      <c r="AJ289" s="2">
        <v>340669.33014118409</v>
      </c>
      <c r="AK289" s="2">
        <f>assg!AK254+[1]Sheet2!BE16</f>
        <v>778.11111111111131</v>
      </c>
      <c r="AL289" s="2">
        <v>491</v>
      </c>
      <c r="AM289" s="14">
        <f>Table1[[#This Row],[TOTAL CRIME BOTH]]/Table1[[#This Row],[Population]]*100000</f>
        <v>174.06908915288679</v>
      </c>
    </row>
    <row r="290" spans="1:39" hidden="1" x14ac:dyDescent="0.25">
      <c r="A290" s="3" t="s">
        <v>9</v>
      </c>
      <c r="B290" s="4" t="s">
        <v>1</v>
      </c>
      <c r="C290" s="4">
        <v>2009</v>
      </c>
      <c r="D290" s="4">
        <v>5</v>
      </c>
      <c r="E290" s="4">
        <v>4</v>
      </c>
      <c r="F290" s="4">
        <v>1</v>
      </c>
      <c r="G290" s="4">
        <v>1</v>
      </c>
      <c r="H290" s="4">
        <v>0</v>
      </c>
      <c r="I290" s="4">
        <v>1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4</v>
      </c>
      <c r="P290" s="4">
        <v>33</v>
      </c>
      <c r="Q290" s="4">
        <v>41</v>
      </c>
      <c r="R290" s="4">
        <v>27</v>
      </c>
      <c r="S290" s="4">
        <v>14</v>
      </c>
      <c r="T290" s="4">
        <v>29</v>
      </c>
      <c r="U290" s="4">
        <v>8</v>
      </c>
      <c r="V290" s="4">
        <v>4</v>
      </c>
      <c r="W290" s="4">
        <v>3</v>
      </c>
      <c r="X290" s="4">
        <v>3</v>
      </c>
      <c r="Y290" s="4">
        <v>14</v>
      </c>
      <c r="Z290" s="4">
        <v>0</v>
      </c>
      <c r="AA290" s="4">
        <v>4</v>
      </c>
      <c r="AB290" s="4">
        <v>1</v>
      </c>
      <c r="AC290" s="4">
        <v>3</v>
      </c>
      <c r="AD290" s="4">
        <v>0</v>
      </c>
      <c r="AE290" s="4">
        <v>40</v>
      </c>
      <c r="AF290" s="4">
        <v>78</v>
      </c>
      <c r="AG290" s="4">
        <v>276</v>
      </c>
      <c r="AH290" s="2">
        <f t="shared" si="4"/>
        <v>354</v>
      </c>
      <c r="AI290" s="12">
        <f>assg!AI255*Sheet2!G10/100+assg!AI255</f>
        <v>85.071811827957944</v>
      </c>
      <c r="AJ290" s="2">
        <v>240548.34140282398</v>
      </c>
      <c r="AK290" s="2">
        <f>assg!AK255+[1]Sheet2!BE17</f>
        <v>628.11111111111131</v>
      </c>
      <c r="AL290" s="2">
        <v>112</v>
      </c>
      <c r="AM290" s="14">
        <f>Table1[[#This Row],[TOTAL CRIME BOTH]]/Table1[[#This Row],[Population]]*100000</f>
        <v>147.1637667237909</v>
      </c>
    </row>
    <row r="291" spans="1:39" hidden="1" x14ac:dyDescent="0.25">
      <c r="A291" s="1" t="s">
        <v>10</v>
      </c>
      <c r="B291" s="2" t="s">
        <v>11</v>
      </c>
      <c r="C291" s="2">
        <v>2009</v>
      </c>
      <c r="D291" s="2">
        <v>552</v>
      </c>
      <c r="E291" s="2">
        <v>369</v>
      </c>
      <c r="F291" s="2">
        <v>84</v>
      </c>
      <c r="G291" s="2">
        <v>469</v>
      </c>
      <c r="H291" s="2">
        <v>0</v>
      </c>
      <c r="I291" s="2">
        <v>469</v>
      </c>
      <c r="J291" s="2">
        <v>2536</v>
      </c>
      <c r="K291" s="2">
        <v>1655</v>
      </c>
      <c r="L291" s="2">
        <v>881</v>
      </c>
      <c r="M291" s="2">
        <v>36</v>
      </c>
      <c r="N291" s="2">
        <v>69</v>
      </c>
      <c r="O291" s="2">
        <v>515</v>
      </c>
      <c r="P291" s="2">
        <v>1733</v>
      </c>
      <c r="Q291" s="2">
        <v>21731</v>
      </c>
      <c r="R291" s="2">
        <v>13224</v>
      </c>
      <c r="S291" s="2">
        <v>8507</v>
      </c>
      <c r="T291" s="2">
        <v>57</v>
      </c>
      <c r="U291" s="2">
        <v>333</v>
      </c>
      <c r="V291" s="2">
        <v>2000</v>
      </c>
      <c r="W291" s="2">
        <v>47</v>
      </c>
      <c r="X291" s="2">
        <v>34</v>
      </c>
      <c r="Y291" s="2">
        <v>1938</v>
      </c>
      <c r="Z291" s="2">
        <v>141</v>
      </c>
      <c r="AA291" s="2">
        <v>552</v>
      </c>
      <c r="AB291" s="2">
        <v>118</v>
      </c>
      <c r="AC291" s="2">
        <v>1283</v>
      </c>
      <c r="AD291" s="2">
        <v>0</v>
      </c>
      <c r="AE291" s="2">
        <v>846</v>
      </c>
      <c r="AF291" s="2">
        <v>14808</v>
      </c>
      <c r="AG291" s="2">
        <v>50251</v>
      </c>
      <c r="AH291" s="2">
        <f t="shared" si="4"/>
        <v>65059</v>
      </c>
      <c r="AI291" s="13">
        <f>assg!AI256*Sheet2!G11/100+assg!AI256</f>
        <v>84.738059796076584</v>
      </c>
      <c r="AJ291" s="4">
        <v>16378608.471188534</v>
      </c>
      <c r="AK291" s="4">
        <f>assg!AK256+[1]Sheet2!BE18</f>
        <v>862.77777777777737</v>
      </c>
      <c r="AL291" s="4">
        <v>1484</v>
      </c>
      <c r="AM291" s="14">
        <f>Table1[[#This Row],[TOTAL CRIME BOTH]]/Table1[[#This Row],[Population]]*100000</f>
        <v>397.21933712772187</v>
      </c>
    </row>
    <row r="292" spans="1:39" hidden="1" x14ac:dyDescent="0.25">
      <c r="A292" s="3" t="s">
        <v>12</v>
      </c>
      <c r="B292" s="4" t="s">
        <v>1</v>
      </c>
      <c r="C292" s="4">
        <v>2009</v>
      </c>
      <c r="D292" s="4">
        <v>53</v>
      </c>
      <c r="E292" s="4">
        <v>24</v>
      </c>
      <c r="F292" s="4">
        <v>11</v>
      </c>
      <c r="G292" s="4">
        <v>47</v>
      </c>
      <c r="H292" s="4">
        <v>0</v>
      </c>
      <c r="I292" s="4">
        <v>47</v>
      </c>
      <c r="J292" s="4">
        <v>33</v>
      </c>
      <c r="K292" s="4">
        <v>22</v>
      </c>
      <c r="L292" s="4">
        <v>11</v>
      </c>
      <c r="M292" s="4">
        <v>4</v>
      </c>
      <c r="N292" s="4">
        <v>0</v>
      </c>
      <c r="O292" s="4">
        <v>30</v>
      </c>
      <c r="P292" s="4">
        <v>294</v>
      </c>
      <c r="Q292" s="4">
        <v>858</v>
      </c>
      <c r="R292" s="4">
        <v>336</v>
      </c>
      <c r="S292" s="4">
        <v>522</v>
      </c>
      <c r="T292" s="4">
        <v>50</v>
      </c>
      <c r="U292" s="4">
        <v>52</v>
      </c>
      <c r="V292" s="4">
        <v>132</v>
      </c>
      <c r="W292" s="4">
        <v>27</v>
      </c>
      <c r="X292" s="4">
        <v>24</v>
      </c>
      <c r="Y292" s="4">
        <v>191</v>
      </c>
      <c r="Z292" s="4">
        <v>3</v>
      </c>
      <c r="AA292" s="4">
        <v>37</v>
      </c>
      <c r="AB292" s="4">
        <v>10</v>
      </c>
      <c r="AC292" s="4">
        <v>21</v>
      </c>
      <c r="AD292" s="4">
        <v>0</v>
      </c>
      <c r="AE292" s="4">
        <v>220</v>
      </c>
      <c r="AF292" s="4">
        <v>884</v>
      </c>
      <c r="AG292" s="4">
        <v>3005</v>
      </c>
      <c r="AH292" s="2">
        <f t="shared" si="4"/>
        <v>3889</v>
      </c>
      <c r="AI292" s="12">
        <f>assg!AI257*Sheet2!G12/100+assg!AI257</f>
        <v>86.616641579028112</v>
      </c>
      <c r="AJ292" s="2">
        <v>1438416.2439896862</v>
      </c>
      <c r="AK292" s="2">
        <f>assg!AK257+[1]Sheet2!BE19</f>
        <v>971.55555555555566</v>
      </c>
      <c r="AL292" s="2">
        <v>3702</v>
      </c>
      <c r="AM292" s="14">
        <f>Table1[[#This Row],[TOTAL CRIME BOTH]]/Table1[[#This Row],[Population]]*100000</f>
        <v>270.36680211655653</v>
      </c>
    </row>
    <row r="293" spans="1:39" hidden="1" x14ac:dyDescent="0.25">
      <c r="A293" s="1" t="s">
        <v>13</v>
      </c>
      <c r="B293" s="2" t="s">
        <v>1</v>
      </c>
      <c r="C293" s="2">
        <v>2009</v>
      </c>
      <c r="D293" s="2">
        <v>1020</v>
      </c>
      <c r="E293" s="2">
        <v>468</v>
      </c>
      <c r="F293" s="2">
        <v>30</v>
      </c>
      <c r="G293" s="2">
        <v>433</v>
      </c>
      <c r="H293" s="2">
        <v>0</v>
      </c>
      <c r="I293" s="2">
        <v>433</v>
      </c>
      <c r="J293" s="2">
        <v>1348</v>
      </c>
      <c r="K293" s="2">
        <v>1162</v>
      </c>
      <c r="L293" s="2">
        <v>186</v>
      </c>
      <c r="M293" s="2">
        <v>246</v>
      </c>
      <c r="N293" s="2">
        <v>11</v>
      </c>
      <c r="O293" s="2">
        <v>1420</v>
      </c>
      <c r="P293" s="2">
        <v>4488</v>
      </c>
      <c r="Q293" s="2">
        <v>19669</v>
      </c>
      <c r="R293" s="2">
        <v>11130</v>
      </c>
      <c r="S293" s="2">
        <v>8539</v>
      </c>
      <c r="T293" s="2">
        <v>1539</v>
      </c>
      <c r="U293" s="2">
        <v>1256</v>
      </c>
      <c r="V293" s="2">
        <v>1014</v>
      </c>
      <c r="W293" s="2">
        <v>238</v>
      </c>
      <c r="X293" s="2">
        <v>240</v>
      </c>
      <c r="Y293" s="2">
        <v>9456</v>
      </c>
      <c r="Z293" s="2">
        <v>24</v>
      </c>
      <c r="AA293" s="2">
        <v>727</v>
      </c>
      <c r="AB293" s="2">
        <v>114</v>
      </c>
      <c r="AC293" s="2">
        <v>5506</v>
      </c>
      <c r="AD293" s="2">
        <v>0</v>
      </c>
      <c r="AE293" s="2">
        <v>5178</v>
      </c>
      <c r="AF293" s="2">
        <v>60758</v>
      </c>
      <c r="AG293" s="2">
        <v>115183</v>
      </c>
      <c r="AH293" s="2">
        <f t="shared" si="4"/>
        <v>175941</v>
      </c>
      <c r="AI293" s="13">
        <f>assg!AI258*Sheet2!G13/100+assg!AI258</f>
        <v>74.611012149130204</v>
      </c>
      <c r="AJ293" s="4">
        <v>59028645.368945576</v>
      </c>
      <c r="AK293" s="4">
        <f>assg!AK258+[1]Sheet2!BE20</f>
        <v>919.22222222222263</v>
      </c>
      <c r="AL293" s="4">
        <v>196024</v>
      </c>
      <c r="AM293" s="14">
        <f>Table1[[#This Row],[TOTAL CRIME BOTH]]/Table1[[#This Row],[Population]]*100000</f>
        <v>298.06037204533396</v>
      </c>
    </row>
    <row r="294" spans="1:39" hidden="1" x14ac:dyDescent="0.25">
      <c r="A294" s="3" t="s">
        <v>14</v>
      </c>
      <c r="B294" s="4" t="s">
        <v>1</v>
      </c>
      <c r="C294" s="4">
        <v>2009</v>
      </c>
      <c r="D294" s="4">
        <v>948</v>
      </c>
      <c r="E294" s="4">
        <v>690</v>
      </c>
      <c r="F294" s="4">
        <v>78</v>
      </c>
      <c r="G294" s="4">
        <v>603</v>
      </c>
      <c r="H294" s="4">
        <v>0</v>
      </c>
      <c r="I294" s="4">
        <v>603</v>
      </c>
      <c r="J294" s="4">
        <v>916</v>
      </c>
      <c r="K294" s="4">
        <v>659</v>
      </c>
      <c r="L294" s="4">
        <v>257</v>
      </c>
      <c r="M294" s="4">
        <v>153</v>
      </c>
      <c r="N294" s="4">
        <v>297</v>
      </c>
      <c r="O294" s="4">
        <v>679</v>
      </c>
      <c r="P294" s="4">
        <v>4077</v>
      </c>
      <c r="Q294" s="4">
        <v>12917</v>
      </c>
      <c r="R294" s="4">
        <v>8449</v>
      </c>
      <c r="S294" s="4">
        <v>4468</v>
      </c>
      <c r="T294" s="4">
        <v>1166</v>
      </c>
      <c r="U294" s="4">
        <v>827</v>
      </c>
      <c r="V294" s="4">
        <v>1406</v>
      </c>
      <c r="W294" s="4">
        <v>35</v>
      </c>
      <c r="X294" s="4">
        <v>153</v>
      </c>
      <c r="Y294" s="4">
        <v>3977</v>
      </c>
      <c r="Z294" s="4">
        <v>281</v>
      </c>
      <c r="AA294" s="4">
        <v>451</v>
      </c>
      <c r="AB294" s="4">
        <v>605</v>
      </c>
      <c r="AC294" s="4">
        <v>2617</v>
      </c>
      <c r="AD294" s="4">
        <v>0</v>
      </c>
      <c r="AE294" s="4">
        <v>1549</v>
      </c>
      <c r="AF294" s="4">
        <v>21804</v>
      </c>
      <c r="AG294" s="4">
        <v>56229</v>
      </c>
      <c r="AH294" s="2">
        <f t="shared" si="4"/>
        <v>78033</v>
      </c>
      <c r="AI294" s="12">
        <f>assg!AI259*Sheet2!G14/100+assg!AI259</f>
        <v>72.503430611477413</v>
      </c>
      <c r="AJ294" s="2">
        <v>24749792.748037219</v>
      </c>
      <c r="AK294" s="2">
        <f>assg!AK259+[1]Sheet2!BE21</f>
        <v>877</v>
      </c>
      <c r="AL294" s="2">
        <v>44212</v>
      </c>
      <c r="AM294" s="14">
        <f>Table1[[#This Row],[TOTAL CRIME BOTH]]/Table1[[#This Row],[Population]]*100000</f>
        <v>315.28748864447925</v>
      </c>
    </row>
    <row r="295" spans="1:39" hidden="1" x14ac:dyDescent="0.25">
      <c r="A295" s="1" t="s">
        <v>15</v>
      </c>
      <c r="B295" s="2" t="s">
        <v>1</v>
      </c>
      <c r="C295" s="2">
        <v>2009</v>
      </c>
      <c r="D295" s="2">
        <v>125</v>
      </c>
      <c r="E295" s="2">
        <v>73</v>
      </c>
      <c r="F295" s="2">
        <v>13</v>
      </c>
      <c r="G295" s="2">
        <v>183</v>
      </c>
      <c r="H295" s="2">
        <v>0</v>
      </c>
      <c r="I295" s="2">
        <v>183</v>
      </c>
      <c r="J295" s="2">
        <v>150</v>
      </c>
      <c r="K295" s="2">
        <v>122</v>
      </c>
      <c r="L295" s="2">
        <v>28</v>
      </c>
      <c r="M295" s="2">
        <v>4</v>
      </c>
      <c r="N295" s="2">
        <v>0</v>
      </c>
      <c r="O295" s="2">
        <v>21</v>
      </c>
      <c r="P295" s="2">
        <v>784</v>
      </c>
      <c r="Q295" s="2">
        <v>823</v>
      </c>
      <c r="R295" s="2">
        <v>327</v>
      </c>
      <c r="S295" s="2">
        <v>496</v>
      </c>
      <c r="T295" s="2">
        <v>591</v>
      </c>
      <c r="U295" s="2">
        <v>117</v>
      </c>
      <c r="V295" s="2">
        <v>264</v>
      </c>
      <c r="W295" s="2">
        <v>2</v>
      </c>
      <c r="X295" s="2">
        <v>124</v>
      </c>
      <c r="Y295" s="2">
        <v>1230</v>
      </c>
      <c r="Z295" s="2">
        <v>1</v>
      </c>
      <c r="AA295" s="2">
        <v>318</v>
      </c>
      <c r="AB295" s="2">
        <v>37</v>
      </c>
      <c r="AC295" s="2">
        <v>284</v>
      </c>
      <c r="AD295" s="2">
        <v>0</v>
      </c>
      <c r="AE295" s="2">
        <v>616</v>
      </c>
      <c r="AF295" s="2">
        <v>7555</v>
      </c>
      <c r="AG295" s="2">
        <v>13315</v>
      </c>
      <c r="AH295" s="2">
        <f t="shared" si="4"/>
        <v>20870</v>
      </c>
      <c r="AI295" s="13">
        <f>assg!AI260*Sheet2!G15/100+assg!AI260</f>
        <v>80.69883979280074</v>
      </c>
      <c r="AJ295" s="4">
        <v>6736445.5666513545</v>
      </c>
      <c r="AK295" s="4">
        <f>assg!AK260+[1]Sheet2!BE22</f>
        <v>971.77777777777737</v>
      </c>
      <c r="AL295" s="4">
        <v>55673</v>
      </c>
      <c r="AM295" s="14">
        <f>Table1[[#This Row],[TOTAL CRIME BOTH]]/Table1[[#This Row],[Population]]*100000</f>
        <v>309.80729812939541</v>
      </c>
    </row>
    <row r="296" spans="1:39" hidden="1" x14ac:dyDescent="0.25">
      <c r="A296" s="3" t="s">
        <v>16</v>
      </c>
      <c r="B296" s="4" t="s">
        <v>1</v>
      </c>
      <c r="C296" s="4">
        <v>2009</v>
      </c>
      <c r="D296" s="4">
        <v>237</v>
      </c>
      <c r="E296" s="4">
        <v>547</v>
      </c>
      <c r="F296" s="4">
        <v>23</v>
      </c>
      <c r="G296" s="4">
        <v>237</v>
      </c>
      <c r="H296" s="4">
        <v>0</v>
      </c>
      <c r="I296" s="4">
        <v>237</v>
      </c>
      <c r="J296" s="4">
        <v>873</v>
      </c>
      <c r="K296" s="4">
        <v>825</v>
      </c>
      <c r="L296" s="4">
        <v>48</v>
      </c>
      <c r="M296" s="4">
        <v>1</v>
      </c>
      <c r="N296" s="4">
        <v>0</v>
      </c>
      <c r="O296" s="4">
        <v>69</v>
      </c>
      <c r="P296" s="4">
        <v>1566</v>
      </c>
      <c r="Q296" s="4">
        <v>2631</v>
      </c>
      <c r="R296" s="4">
        <v>876</v>
      </c>
      <c r="S296" s="4">
        <v>1755</v>
      </c>
      <c r="T296" s="4">
        <v>1472</v>
      </c>
      <c r="U296" s="4">
        <v>132</v>
      </c>
      <c r="V296" s="4">
        <v>475</v>
      </c>
      <c r="W296" s="4">
        <v>37</v>
      </c>
      <c r="X296" s="4">
        <v>217</v>
      </c>
      <c r="Y296" s="4">
        <v>331</v>
      </c>
      <c r="Z296" s="4">
        <v>12</v>
      </c>
      <c r="AA296" s="4">
        <v>972</v>
      </c>
      <c r="AB296" s="4">
        <v>371</v>
      </c>
      <c r="AC296" s="4">
        <v>196</v>
      </c>
      <c r="AD296" s="4">
        <v>0</v>
      </c>
      <c r="AE296" s="4">
        <v>517</v>
      </c>
      <c r="AF296" s="4">
        <v>11059</v>
      </c>
      <c r="AG296" s="4">
        <v>21975</v>
      </c>
      <c r="AH296" s="2">
        <f t="shared" si="4"/>
        <v>33034</v>
      </c>
      <c r="AI296" s="12">
        <f>assg!AI261*Sheet2!G16/100+assg!AI261</f>
        <v>60.245431158090554</v>
      </c>
      <c r="AJ296" s="2">
        <v>12225451.23903151</v>
      </c>
      <c r="AK296" s="2">
        <f>assg!AK261+[1]Sheet2!BE23</f>
        <v>890.22222222222263</v>
      </c>
      <c r="AL296" s="2">
        <v>222236</v>
      </c>
      <c r="AM296" s="14">
        <f>Table1[[#This Row],[TOTAL CRIME BOTH]]/Table1[[#This Row],[Population]]*100000</f>
        <v>270.20679526768066</v>
      </c>
    </row>
    <row r="297" spans="1:39" hidden="1" x14ac:dyDescent="0.25">
      <c r="A297" s="1" t="s">
        <v>17</v>
      </c>
      <c r="B297" s="2" t="s">
        <v>1</v>
      </c>
      <c r="C297" s="2">
        <v>2009</v>
      </c>
      <c r="D297" s="2">
        <v>1636</v>
      </c>
      <c r="E297" s="2">
        <v>1274</v>
      </c>
      <c r="F297" s="2">
        <v>104</v>
      </c>
      <c r="G297" s="2">
        <v>719</v>
      </c>
      <c r="H297" s="2">
        <v>0</v>
      </c>
      <c r="I297" s="2">
        <v>719</v>
      </c>
      <c r="J297" s="2">
        <v>827</v>
      </c>
      <c r="K297" s="2">
        <v>517</v>
      </c>
      <c r="L297" s="2">
        <v>310</v>
      </c>
      <c r="M297" s="2">
        <v>412</v>
      </c>
      <c r="N297" s="2">
        <v>53</v>
      </c>
      <c r="O297" s="2">
        <v>780</v>
      </c>
      <c r="P297" s="2">
        <v>1392</v>
      </c>
      <c r="Q297" s="2">
        <v>7716</v>
      </c>
      <c r="R297" s="2">
        <v>2990</v>
      </c>
      <c r="S297" s="2">
        <v>4726</v>
      </c>
      <c r="T297" s="2">
        <v>2312</v>
      </c>
      <c r="U297" s="2">
        <v>473</v>
      </c>
      <c r="V297" s="2">
        <v>910</v>
      </c>
      <c r="W297" s="2">
        <v>15</v>
      </c>
      <c r="X297" s="2">
        <v>203</v>
      </c>
      <c r="Y297" s="2">
        <v>4132</v>
      </c>
      <c r="Z297" s="2">
        <v>295</v>
      </c>
      <c r="AA297" s="2">
        <v>276</v>
      </c>
      <c r="AB297" s="2">
        <v>83</v>
      </c>
      <c r="AC297" s="2">
        <v>710</v>
      </c>
      <c r="AD297" s="2">
        <v>6</v>
      </c>
      <c r="AE297" s="2">
        <v>1678</v>
      </c>
      <c r="AF297" s="2">
        <v>11430</v>
      </c>
      <c r="AG297" s="2">
        <v>37436</v>
      </c>
      <c r="AH297" s="2">
        <f t="shared" si="4"/>
        <v>48866</v>
      </c>
      <c r="AI297" s="13">
        <f>assg!AI262*Sheet2!G17/100+assg!AI262</f>
        <v>59.681987640900672</v>
      </c>
      <c r="AJ297" s="4">
        <v>32174744.611191217</v>
      </c>
      <c r="AK297" s="4">
        <f>assg!AK262+[1]Sheet2!BE24</f>
        <v>947.22222222222263</v>
      </c>
      <c r="AL297" s="4">
        <v>79714</v>
      </c>
      <c r="AM297" s="14">
        <f>Table1[[#This Row],[TOTAL CRIME BOTH]]/Table1[[#This Row],[Population]]*100000</f>
        <v>151.87688539726008</v>
      </c>
    </row>
    <row r="298" spans="1:39" hidden="1" x14ac:dyDescent="0.25">
      <c r="A298" s="3" t="s">
        <v>18</v>
      </c>
      <c r="B298" s="4" t="s">
        <v>1</v>
      </c>
      <c r="C298" s="4">
        <v>2009</v>
      </c>
      <c r="D298" s="4">
        <v>1702</v>
      </c>
      <c r="E298" s="4">
        <v>1607</v>
      </c>
      <c r="F298" s="4">
        <v>79</v>
      </c>
      <c r="G298" s="4">
        <v>509</v>
      </c>
      <c r="H298" s="4">
        <v>0</v>
      </c>
      <c r="I298" s="4">
        <v>509</v>
      </c>
      <c r="J298" s="4">
        <v>892</v>
      </c>
      <c r="K298" s="4">
        <v>408</v>
      </c>
      <c r="L298" s="4">
        <v>484</v>
      </c>
      <c r="M298" s="4">
        <v>273</v>
      </c>
      <c r="N298" s="4">
        <v>346</v>
      </c>
      <c r="O298" s="4">
        <v>1825</v>
      </c>
      <c r="P298" s="4">
        <v>6629</v>
      </c>
      <c r="Q298" s="4">
        <v>20576</v>
      </c>
      <c r="R298" s="4">
        <v>11093</v>
      </c>
      <c r="S298" s="4">
        <v>9483</v>
      </c>
      <c r="T298" s="4">
        <v>6269</v>
      </c>
      <c r="U298" s="4">
        <v>461</v>
      </c>
      <c r="V298" s="4">
        <v>5079</v>
      </c>
      <c r="W298" s="4">
        <v>171</v>
      </c>
      <c r="X298" s="4">
        <v>293</v>
      </c>
      <c r="Y298" s="4">
        <v>20105</v>
      </c>
      <c r="Z298" s="4">
        <v>264</v>
      </c>
      <c r="AA298" s="4">
        <v>2186</v>
      </c>
      <c r="AB298" s="4">
        <v>64</v>
      </c>
      <c r="AC298" s="4">
        <v>3185</v>
      </c>
      <c r="AD298" s="4">
        <v>2</v>
      </c>
      <c r="AE298" s="4">
        <v>417</v>
      </c>
      <c r="AF298" s="4">
        <v>61108</v>
      </c>
      <c r="AG298" s="4">
        <v>134042</v>
      </c>
      <c r="AH298" s="2">
        <f t="shared" si="4"/>
        <v>195150</v>
      </c>
      <c r="AI298" s="12">
        <f>assg!AI263*Sheet2!G18/100+assg!AI263</f>
        <v>71.634305969288789</v>
      </c>
      <c r="AJ298" s="2">
        <v>59806246.780276075</v>
      </c>
      <c r="AK298" s="2">
        <f>assg!AK263+[1]Sheet2!BE25</f>
        <v>972</v>
      </c>
      <c r="AL298" s="2">
        <v>191791</v>
      </c>
      <c r="AM298" s="14">
        <f>Table1[[#This Row],[TOTAL CRIME BOTH]]/Table1[[#This Row],[Population]]*100000</f>
        <v>326.30370656257247</v>
      </c>
    </row>
    <row r="299" spans="1:39" hidden="1" x14ac:dyDescent="0.25">
      <c r="A299" s="1" t="s">
        <v>19</v>
      </c>
      <c r="B299" s="2" t="s">
        <v>1</v>
      </c>
      <c r="C299" s="2">
        <v>2009</v>
      </c>
      <c r="D299" s="2">
        <v>343</v>
      </c>
      <c r="E299" s="2">
        <v>408</v>
      </c>
      <c r="F299" s="2">
        <v>100</v>
      </c>
      <c r="G299" s="2">
        <v>568</v>
      </c>
      <c r="H299" s="2">
        <v>0</v>
      </c>
      <c r="I299" s="2">
        <v>568</v>
      </c>
      <c r="J299" s="2">
        <v>256</v>
      </c>
      <c r="K299" s="2">
        <v>173</v>
      </c>
      <c r="L299" s="2">
        <v>83</v>
      </c>
      <c r="M299" s="2">
        <v>112</v>
      </c>
      <c r="N299" s="2">
        <v>266</v>
      </c>
      <c r="O299" s="2">
        <v>830</v>
      </c>
      <c r="P299" s="2">
        <v>3554</v>
      </c>
      <c r="Q299" s="2">
        <v>5564</v>
      </c>
      <c r="R299" s="2">
        <v>2029</v>
      </c>
      <c r="S299" s="2">
        <v>3535</v>
      </c>
      <c r="T299" s="2">
        <v>8086</v>
      </c>
      <c r="U299" s="2">
        <v>354</v>
      </c>
      <c r="V299" s="2">
        <v>3394</v>
      </c>
      <c r="W299" s="2">
        <v>66</v>
      </c>
      <c r="X299" s="2">
        <v>503</v>
      </c>
      <c r="Y299" s="2">
        <v>18274</v>
      </c>
      <c r="Z299" s="2">
        <v>20</v>
      </c>
      <c r="AA299" s="2">
        <v>2540</v>
      </c>
      <c r="AB299" s="2">
        <v>395</v>
      </c>
      <c r="AC299" s="2">
        <v>4007</v>
      </c>
      <c r="AD299" s="2">
        <v>0</v>
      </c>
      <c r="AE299" s="2">
        <v>41</v>
      </c>
      <c r="AF299" s="2">
        <v>68688</v>
      </c>
      <c r="AG299" s="2">
        <v>118369</v>
      </c>
      <c r="AH299" s="2">
        <f t="shared" si="4"/>
        <v>187057</v>
      </c>
      <c r="AI299" s="13">
        <f>assg!AI264*Sheet2!G19/100+assg!AI264</f>
        <v>93.184568236422749</v>
      </c>
      <c r="AJ299" s="4">
        <v>33114393.273487594</v>
      </c>
      <c r="AK299" s="4">
        <f>assg!AK264+[1]Sheet2!BE26</f>
        <v>1081.1111111111113</v>
      </c>
      <c r="AL299" s="4">
        <v>38863</v>
      </c>
      <c r="AM299" s="14">
        <f>Table1[[#This Row],[TOTAL CRIME BOTH]]/Table1[[#This Row],[Population]]*100000</f>
        <v>564.88125406713584</v>
      </c>
    </row>
    <row r="300" spans="1:39" hidden="1" x14ac:dyDescent="0.25">
      <c r="A300" s="3" t="s">
        <v>20</v>
      </c>
      <c r="B300" s="4" t="s">
        <v>1</v>
      </c>
      <c r="C300" s="4">
        <v>2009</v>
      </c>
      <c r="D300" s="4">
        <v>0</v>
      </c>
      <c r="E300" s="4">
        <v>1</v>
      </c>
      <c r="F300" s="4">
        <v>0</v>
      </c>
      <c r="G300" s="4">
        <v>1</v>
      </c>
      <c r="H300" s="4">
        <v>0</v>
      </c>
      <c r="I300" s="4">
        <v>1</v>
      </c>
      <c r="J300" s="4">
        <v>0</v>
      </c>
      <c r="K300" s="4">
        <v>0</v>
      </c>
      <c r="L300" s="4">
        <v>0</v>
      </c>
      <c r="M300" s="4">
        <v>3</v>
      </c>
      <c r="N300" s="4">
        <v>0</v>
      </c>
      <c r="O300" s="4">
        <v>0</v>
      </c>
      <c r="P300" s="4">
        <v>1</v>
      </c>
      <c r="Q300" s="4">
        <v>10</v>
      </c>
      <c r="R300" s="4">
        <v>5</v>
      </c>
      <c r="S300" s="4">
        <v>5</v>
      </c>
      <c r="T300" s="4">
        <v>44</v>
      </c>
      <c r="U300" s="4">
        <v>0</v>
      </c>
      <c r="V300" s="4">
        <v>0</v>
      </c>
      <c r="W300" s="4">
        <v>0</v>
      </c>
      <c r="X300" s="4">
        <v>2</v>
      </c>
      <c r="Y300" s="4">
        <v>14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  <c r="AF300" s="4">
        <v>58</v>
      </c>
      <c r="AG300" s="4">
        <v>134</v>
      </c>
      <c r="AH300" s="2">
        <f t="shared" si="4"/>
        <v>192</v>
      </c>
      <c r="AI300" s="12">
        <f>assg!AI265*Sheet2!G20/100+assg!AI265</f>
        <v>90.598038151755844</v>
      </c>
      <c r="AJ300" s="2">
        <v>63767.788962127735</v>
      </c>
      <c r="AK300" s="2">
        <f>assg!AK265+[1]Sheet2!BE27</f>
        <v>946.11111111111131</v>
      </c>
      <c r="AL300" s="2">
        <v>32</v>
      </c>
      <c r="AM300" s="14">
        <f>Table1[[#This Row],[TOTAL CRIME BOTH]]/Table1[[#This Row],[Population]]*100000</f>
        <v>301.09245298442215</v>
      </c>
    </row>
    <row r="301" spans="1:39" hidden="1" x14ac:dyDescent="0.25">
      <c r="A301" s="3" t="s">
        <v>21</v>
      </c>
      <c r="B301" s="4" t="s">
        <v>1</v>
      </c>
      <c r="C301" s="4">
        <v>2009</v>
      </c>
      <c r="D301" s="4">
        <v>2386</v>
      </c>
      <c r="E301" s="4">
        <v>2212</v>
      </c>
      <c r="F301" s="4">
        <v>117</v>
      </c>
      <c r="G301" s="4">
        <v>2998</v>
      </c>
      <c r="H301" s="4">
        <v>1</v>
      </c>
      <c r="I301" s="4">
        <v>2997</v>
      </c>
      <c r="J301" s="4">
        <v>1036</v>
      </c>
      <c r="K301" s="4">
        <v>841</v>
      </c>
      <c r="L301" s="4">
        <v>195</v>
      </c>
      <c r="M301" s="4">
        <v>117</v>
      </c>
      <c r="N301" s="4">
        <v>156</v>
      </c>
      <c r="O301" s="4">
        <v>2270</v>
      </c>
      <c r="P301" s="4">
        <v>10661</v>
      </c>
      <c r="Q301" s="4">
        <v>23260</v>
      </c>
      <c r="R301" s="4">
        <v>10705</v>
      </c>
      <c r="S301" s="4">
        <v>12555</v>
      </c>
      <c r="T301" s="4">
        <v>2409</v>
      </c>
      <c r="U301" s="4">
        <v>575</v>
      </c>
      <c r="V301" s="4">
        <v>1830</v>
      </c>
      <c r="W301" s="4">
        <v>27</v>
      </c>
      <c r="X301" s="4">
        <v>741</v>
      </c>
      <c r="Y301" s="4">
        <v>37132</v>
      </c>
      <c r="Z301" s="4">
        <v>858</v>
      </c>
      <c r="AA301" s="4">
        <v>6307</v>
      </c>
      <c r="AB301" s="4">
        <v>728</v>
      </c>
      <c r="AC301" s="4">
        <v>3983</v>
      </c>
      <c r="AD301" s="4">
        <v>1</v>
      </c>
      <c r="AE301" s="4">
        <v>6591</v>
      </c>
      <c r="AF301" s="4">
        <v>101367</v>
      </c>
      <c r="AG301" s="4">
        <v>207762</v>
      </c>
      <c r="AH301" s="2">
        <f t="shared" si="4"/>
        <v>309129</v>
      </c>
      <c r="AI301" s="13">
        <f>assg!AI266*Sheet2!G21/100+assg!AI266</f>
        <v>66.831341674552007</v>
      </c>
      <c r="AJ301" s="4">
        <v>70902252.513063923</v>
      </c>
      <c r="AK301" s="4">
        <f>assg!AK266+[1]Sheet2!BE28</f>
        <v>929.77777777777737</v>
      </c>
      <c r="AL301" s="4">
        <v>308245</v>
      </c>
      <c r="AM301" s="14">
        <f>Table1[[#This Row],[TOTAL CRIME BOTH]]/Table1[[#This Row],[Population]]*100000</f>
        <v>435.99320055881469</v>
      </c>
    </row>
    <row r="302" spans="1:39" hidden="1" x14ac:dyDescent="0.25">
      <c r="A302" s="1" t="s">
        <v>22</v>
      </c>
      <c r="B302" s="2" t="s">
        <v>1</v>
      </c>
      <c r="C302" s="2">
        <v>2009</v>
      </c>
      <c r="D302" s="2">
        <v>2653</v>
      </c>
      <c r="E302" s="2">
        <v>1880</v>
      </c>
      <c r="F302" s="2">
        <v>98</v>
      </c>
      <c r="G302" s="2">
        <v>1483</v>
      </c>
      <c r="H302" s="2">
        <v>0</v>
      </c>
      <c r="I302" s="2">
        <v>1483</v>
      </c>
      <c r="J302" s="2">
        <v>1286</v>
      </c>
      <c r="K302" s="2">
        <v>926</v>
      </c>
      <c r="L302" s="2">
        <v>360</v>
      </c>
      <c r="M302" s="2">
        <v>780</v>
      </c>
      <c r="N302" s="2">
        <v>287</v>
      </c>
      <c r="O302" s="2">
        <v>3314</v>
      </c>
      <c r="P302" s="2">
        <v>15841</v>
      </c>
      <c r="Q302" s="2">
        <v>50930</v>
      </c>
      <c r="R302" s="2">
        <v>18133</v>
      </c>
      <c r="S302" s="2">
        <v>32797</v>
      </c>
      <c r="T302" s="2">
        <v>8030</v>
      </c>
      <c r="U302" s="2">
        <v>1895</v>
      </c>
      <c r="V302" s="2">
        <v>7976</v>
      </c>
      <c r="W302" s="2">
        <v>478</v>
      </c>
      <c r="X302" s="2">
        <v>1105</v>
      </c>
      <c r="Y302" s="2">
        <v>28326</v>
      </c>
      <c r="Z302" s="2">
        <v>341</v>
      </c>
      <c r="AA302" s="2">
        <v>3196</v>
      </c>
      <c r="AB302" s="2">
        <v>1099</v>
      </c>
      <c r="AC302" s="2">
        <v>7681</v>
      </c>
      <c r="AD302" s="2">
        <v>0</v>
      </c>
      <c r="AE302" s="2">
        <v>12459</v>
      </c>
      <c r="AF302" s="2">
        <v>48460</v>
      </c>
      <c r="AG302" s="2">
        <v>199598</v>
      </c>
      <c r="AH302" s="2">
        <f t="shared" si="4"/>
        <v>248058</v>
      </c>
      <c r="AI302" s="13">
        <f>assg!AI267*Sheet2!G22/100+assg!AI267</f>
        <v>80.46025280877079</v>
      </c>
      <c r="AJ302" s="4">
        <v>109979466.83326662</v>
      </c>
      <c r="AK302" s="4">
        <f>assg!AK267+[1]Sheet2!BE29</f>
        <v>928.22222222222263</v>
      </c>
      <c r="AL302" s="4">
        <v>307713</v>
      </c>
      <c r="AM302" s="14">
        <f>Table1[[#This Row],[TOTAL CRIME BOTH]]/Table1[[#This Row],[Population]]*100000</f>
        <v>225.54937493565603</v>
      </c>
    </row>
    <row r="303" spans="1:39" hidden="1" x14ac:dyDescent="0.25">
      <c r="A303" s="3" t="s">
        <v>23</v>
      </c>
      <c r="B303" s="4" t="s">
        <v>1</v>
      </c>
      <c r="C303" s="4">
        <v>2009</v>
      </c>
      <c r="D303" s="4">
        <v>131</v>
      </c>
      <c r="E303" s="4">
        <v>478</v>
      </c>
      <c r="F303" s="4">
        <v>2</v>
      </c>
      <c r="G303" s="4">
        <v>31</v>
      </c>
      <c r="H303" s="4">
        <v>0</v>
      </c>
      <c r="I303" s="4">
        <v>31</v>
      </c>
      <c r="J303" s="4">
        <v>159</v>
      </c>
      <c r="K303" s="4">
        <v>97</v>
      </c>
      <c r="L303" s="4">
        <v>62</v>
      </c>
      <c r="M303" s="4">
        <v>1</v>
      </c>
      <c r="N303" s="4">
        <v>188</v>
      </c>
      <c r="O303" s="4">
        <v>3</v>
      </c>
      <c r="P303" s="4">
        <v>68</v>
      </c>
      <c r="Q303" s="4">
        <v>394</v>
      </c>
      <c r="R303" s="4">
        <v>283</v>
      </c>
      <c r="S303" s="4">
        <v>111</v>
      </c>
      <c r="T303" s="4">
        <v>48</v>
      </c>
      <c r="U303" s="4">
        <v>20</v>
      </c>
      <c r="V303" s="4">
        <v>96</v>
      </c>
      <c r="W303" s="4">
        <v>1</v>
      </c>
      <c r="X303" s="4">
        <v>81</v>
      </c>
      <c r="Y303" s="4">
        <v>224</v>
      </c>
      <c r="Z303" s="4">
        <v>0</v>
      </c>
      <c r="AA303" s="4">
        <v>39</v>
      </c>
      <c r="AB303" s="4">
        <v>2</v>
      </c>
      <c r="AC303" s="4">
        <v>25</v>
      </c>
      <c r="AD303" s="4">
        <v>0</v>
      </c>
      <c r="AE303" s="4">
        <v>0</v>
      </c>
      <c r="AF303" s="4">
        <v>861</v>
      </c>
      <c r="AG303" s="4">
        <v>2852</v>
      </c>
      <c r="AH303" s="2">
        <f t="shared" si="4"/>
        <v>3713</v>
      </c>
      <c r="AI303" s="12">
        <f>assg!AI268*Sheet2!G23/100+assg!AI268</f>
        <v>74.777417364203245</v>
      </c>
      <c r="AJ303" s="2">
        <v>2668508.9578825245</v>
      </c>
      <c r="AK303" s="2">
        <f>assg!AK268+[1]Sheet2!BE30</f>
        <v>990.44444444444434</v>
      </c>
      <c r="AL303" s="2">
        <v>22327</v>
      </c>
      <c r="AM303" s="14">
        <f>Table1[[#This Row],[TOTAL CRIME BOTH]]/Table1[[#This Row],[Population]]*100000</f>
        <v>139.14137290160286</v>
      </c>
    </row>
    <row r="304" spans="1:39" hidden="1" x14ac:dyDescent="0.25">
      <c r="A304" s="1" t="s">
        <v>24</v>
      </c>
      <c r="B304" s="2" t="s">
        <v>1</v>
      </c>
      <c r="C304" s="2">
        <v>2009</v>
      </c>
      <c r="D304" s="2">
        <v>128</v>
      </c>
      <c r="E304" s="2">
        <v>39</v>
      </c>
      <c r="F304" s="2">
        <v>12</v>
      </c>
      <c r="G304" s="2">
        <v>112</v>
      </c>
      <c r="H304" s="2">
        <v>0</v>
      </c>
      <c r="I304" s="2">
        <v>112</v>
      </c>
      <c r="J304" s="2">
        <v>56</v>
      </c>
      <c r="K304" s="2">
        <v>26</v>
      </c>
      <c r="L304" s="2">
        <v>30</v>
      </c>
      <c r="M304" s="2">
        <v>64</v>
      </c>
      <c r="N304" s="2">
        <v>1</v>
      </c>
      <c r="O304" s="2">
        <v>67</v>
      </c>
      <c r="P304" s="2">
        <v>147</v>
      </c>
      <c r="Q304" s="2">
        <v>545</v>
      </c>
      <c r="R304" s="2">
        <v>180</v>
      </c>
      <c r="S304" s="2">
        <v>365</v>
      </c>
      <c r="T304" s="2">
        <v>18</v>
      </c>
      <c r="U304" s="2">
        <v>26</v>
      </c>
      <c r="V304" s="2">
        <v>113</v>
      </c>
      <c r="W304" s="2">
        <v>9</v>
      </c>
      <c r="X304" s="2">
        <v>54</v>
      </c>
      <c r="Y304" s="2">
        <v>207</v>
      </c>
      <c r="Z304" s="2">
        <v>0</v>
      </c>
      <c r="AA304" s="2">
        <v>72</v>
      </c>
      <c r="AB304" s="2">
        <v>1</v>
      </c>
      <c r="AC304" s="2">
        <v>24</v>
      </c>
      <c r="AD304" s="2">
        <v>1</v>
      </c>
      <c r="AE304" s="2">
        <v>72</v>
      </c>
      <c r="AF304" s="2">
        <v>680</v>
      </c>
      <c r="AG304" s="2">
        <v>2448</v>
      </c>
      <c r="AH304" s="2">
        <f t="shared" si="4"/>
        <v>3128</v>
      </c>
      <c r="AI304" s="13">
        <f>assg!AI269*Sheet2!G24/100+assg!AI269</f>
        <v>69.166200651405518</v>
      </c>
      <c r="AJ304" s="4">
        <v>2890896.6235043448</v>
      </c>
      <c r="AK304" s="4">
        <f>assg!AK269+[1]Sheet2!BE31</f>
        <v>987.44444444444434</v>
      </c>
      <c r="AL304" s="4">
        <v>22429</v>
      </c>
      <c r="AM304" s="14">
        <f>Table1[[#This Row],[TOTAL CRIME BOTH]]/Table1[[#This Row],[Population]]*100000</f>
        <v>108.20172449501977</v>
      </c>
    </row>
    <row r="305" spans="1:39" hidden="1" x14ac:dyDescent="0.25">
      <c r="A305" s="3" t="s">
        <v>25</v>
      </c>
      <c r="B305" s="4" t="s">
        <v>1</v>
      </c>
      <c r="C305" s="4">
        <v>2009</v>
      </c>
      <c r="D305" s="4">
        <v>31</v>
      </c>
      <c r="E305" s="4">
        <v>14</v>
      </c>
      <c r="F305" s="4">
        <v>8</v>
      </c>
      <c r="G305" s="4">
        <v>83</v>
      </c>
      <c r="H305" s="4">
        <v>1</v>
      </c>
      <c r="I305" s="4">
        <v>82</v>
      </c>
      <c r="J305" s="4">
        <v>9</v>
      </c>
      <c r="K305" s="4">
        <v>0</v>
      </c>
      <c r="L305" s="4">
        <v>9</v>
      </c>
      <c r="M305" s="4">
        <v>2</v>
      </c>
      <c r="N305" s="4">
        <v>0</v>
      </c>
      <c r="O305" s="4">
        <v>4</v>
      </c>
      <c r="P305" s="4">
        <v>381</v>
      </c>
      <c r="Q305" s="4">
        <v>761</v>
      </c>
      <c r="R305" s="4">
        <v>77</v>
      </c>
      <c r="S305" s="4">
        <v>684</v>
      </c>
      <c r="T305" s="4">
        <v>1</v>
      </c>
      <c r="U305" s="4">
        <v>30</v>
      </c>
      <c r="V305" s="4">
        <v>61</v>
      </c>
      <c r="W305" s="4">
        <v>9</v>
      </c>
      <c r="X305" s="4">
        <v>24</v>
      </c>
      <c r="Y305" s="4">
        <v>120</v>
      </c>
      <c r="Z305" s="4">
        <v>0</v>
      </c>
      <c r="AA305" s="4">
        <v>61</v>
      </c>
      <c r="AB305" s="4">
        <v>1</v>
      </c>
      <c r="AC305" s="4">
        <v>4</v>
      </c>
      <c r="AD305" s="4">
        <v>0</v>
      </c>
      <c r="AE305" s="4">
        <v>36</v>
      </c>
      <c r="AF305" s="4">
        <v>407</v>
      </c>
      <c r="AG305" s="4">
        <v>2047</v>
      </c>
      <c r="AH305" s="2">
        <f t="shared" si="4"/>
        <v>2454</v>
      </c>
      <c r="AI305" s="12">
        <f>assg!AI270*Sheet2!G25/100+assg!AI270</f>
        <v>90.520591013127316</v>
      </c>
      <c r="AJ305" s="2">
        <v>1069966.4640006502</v>
      </c>
      <c r="AK305" s="2">
        <f>assg!AK270+[1]Sheet2!BE32</f>
        <v>971.77777777777737</v>
      </c>
      <c r="AL305" s="2">
        <v>21081</v>
      </c>
      <c r="AM305" s="14">
        <f>Table1[[#This Row],[TOTAL CRIME BOTH]]/Table1[[#This Row],[Population]]*100000</f>
        <v>229.3529827864314</v>
      </c>
    </row>
    <row r="306" spans="1:39" hidden="1" x14ac:dyDescent="0.25">
      <c r="A306" s="1" t="s">
        <v>26</v>
      </c>
      <c r="B306" s="2" t="s">
        <v>1</v>
      </c>
      <c r="C306" s="2">
        <v>2009</v>
      </c>
      <c r="D306" s="2">
        <v>46</v>
      </c>
      <c r="E306" s="2">
        <v>35</v>
      </c>
      <c r="F306" s="2">
        <v>7</v>
      </c>
      <c r="G306" s="2">
        <v>22</v>
      </c>
      <c r="H306" s="2">
        <v>0</v>
      </c>
      <c r="I306" s="2">
        <v>22</v>
      </c>
      <c r="J306" s="2">
        <v>52</v>
      </c>
      <c r="K306" s="2">
        <v>10</v>
      </c>
      <c r="L306" s="2">
        <v>42</v>
      </c>
      <c r="M306" s="2">
        <v>8</v>
      </c>
      <c r="N306" s="2">
        <v>0</v>
      </c>
      <c r="O306" s="2">
        <v>92</v>
      </c>
      <c r="P306" s="2">
        <v>82</v>
      </c>
      <c r="Q306" s="2">
        <v>347</v>
      </c>
      <c r="R306" s="2">
        <v>69</v>
      </c>
      <c r="S306" s="2">
        <v>278</v>
      </c>
      <c r="T306" s="2">
        <v>4</v>
      </c>
      <c r="U306" s="2">
        <v>6</v>
      </c>
      <c r="V306" s="2">
        <v>33</v>
      </c>
      <c r="W306" s="2">
        <v>3</v>
      </c>
      <c r="X306" s="2">
        <v>4</v>
      </c>
      <c r="Y306" s="2">
        <v>38</v>
      </c>
      <c r="Z306" s="2">
        <v>0</v>
      </c>
      <c r="AA306" s="2">
        <v>11</v>
      </c>
      <c r="AB306" s="2">
        <v>0</v>
      </c>
      <c r="AC306" s="2">
        <v>0</v>
      </c>
      <c r="AD306" s="2">
        <v>0</v>
      </c>
      <c r="AE306" s="2">
        <v>34</v>
      </c>
      <c r="AF306" s="2">
        <v>235</v>
      </c>
      <c r="AG306" s="2">
        <v>1059</v>
      </c>
      <c r="AH306" s="2">
        <f t="shared" si="4"/>
        <v>1294</v>
      </c>
      <c r="AI306" s="13">
        <f>assg!AI271*Sheet2!G26/100+assg!AI271</f>
        <v>74.086930189552177</v>
      </c>
      <c r="AJ306" s="4">
        <v>1980543.2451468576</v>
      </c>
      <c r="AK306" s="4">
        <f>assg!AK271+[1]Sheet2!BE33</f>
        <v>928.55555555555566</v>
      </c>
      <c r="AL306" s="4">
        <v>16579</v>
      </c>
      <c r="AM306" s="14">
        <f>Table1[[#This Row],[TOTAL CRIME BOTH]]/Table1[[#This Row],[Population]]*100000</f>
        <v>65.335609468302707</v>
      </c>
    </row>
    <row r="307" spans="1:39" hidden="1" x14ac:dyDescent="0.25">
      <c r="A307" s="3" t="s">
        <v>27</v>
      </c>
      <c r="B307" s="4" t="s">
        <v>1</v>
      </c>
      <c r="C307" s="4">
        <v>2009</v>
      </c>
      <c r="D307" s="4">
        <v>1250</v>
      </c>
      <c r="E307" s="4">
        <v>1231</v>
      </c>
      <c r="F307" s="4">
        <v>48</v>
      </c>
      <c r="G307" s="4">
        <v>1023</v>
      </c>
      <c r="H307" s="4">
        <v>0</v>
      </c>
      <c r="I307" s="4">
        <v>1023</v>
      </c>
      <c r="J307" s="4">
        <v>930</v>
      </c>
      <c r="K307" s="4">
        <v>799</v>
      </c>
      <c r="L307" s="4">
        <v>131</v>
      </c>
      <c r="M307" s="4">
        <v>380</v>
      </c>
      <c r="N307" s="4">
        <v>63</v>
      </c>
      <c r="O307" s="4">
        <v>1488</v>
      </c>
      <c r="P307" s="4">
        <v>2937</v>
      </c>
      <c r="Q307" s="4">
        <v>7136</v>
      </c>
      <c r="R307" s="4">
        <v>2521</v>
      </c>
      <c r="S307" s="4">
        <v>4615</v>
      </c>
      <c r="T307" s="4">
        <v>1718</v>
      </c>
      <c r="U307" s="4">
        <v>258</v>
      </c>
      <c r="V307" s="4">
        <v>1137</v>
      </c>
      <c r="W307" s="4">
        <v>34</v>
      </c>
      <c r="X307" s="4">
        <v>413</v>
      </c>
      <c r="Y307" s="4">
        <v>6816</v>
      </c>
      <c r="Z307" s="4">
        <v>384</v>
      </c>
      <c r="AA307" s="4">
        <v>2697</v>
      </c>
      <c r="AB307" s="4">
        <v>210</v>
      </c>
      <c r="AC307" s="4">
        <v>2047</v>
      </c>
      <c r="AD307" s="4">
        <v>1</v>
      </c>
      <c r="AE307" s="4">
        <v>2979</v>
      </c>
      <c r="AF307" s="4">
        <v>20560</v>
      </c>
      <c r="AG307" s="4">
        <v>55740</v>
      </c>
      <c r="AH307" s="2">
        <f t="shared" si="4"/>
        <v>76300</v>
      </c>
      <c r="AI307" s="12">
        <f>assg!AI272*Sheet2!G27/100+assg!AI272</f>
        <v>68.477813554385961</v>
      </c>
      <c r="AJ307" s="2">
        <v>41138576.545684971</v>
      </c>
      <c r="AK307" s="2">
        <f>assg!AK272+[1]Sheet2!BE34</f>
        <v>978.22222222222263</v>
      </c>
      <c r="AL307" s="2">
        <v>155707</v>
      </c>
      <c r="AM307" s="14">
        <f>Table1[[#This Row],[TOTAL CRIME BOTH]]/Table1[[#This Row],[Population]]*100000</f>
        <v>185.47068568419661</v>
      </c>
    </row>
    <row r="308" spans="1:39" hidden="1" x14ac:dyDescent="0.25">
      <c r="A308" s="1" t="s">
        <v>28</v>
      </c>
      <c r="B308" s="2" t="s">
        <v>1</v>
      </c>
      <c r="C308" s="2">
        <v>2009</v>
      </c>
      <c r="D308" s="2">
        <v>37</v>
      </c>
      <c r="E308" s="2">
        <v>25</v>
      </c>
      <c r="F308" s="2">
        <v>5</v>
      </c>
      <c r="G308" s="2">
        <v>1</v>
      </c>
      <c r="H308" s="2">
        <v>0</v>
      </c>
      <c r="I308" s="2">
        <v>1</v>
      </c>
      <c r="J308" s="2">
        <v>18</v>
      </c>
      <c r="K308" s="2">
        <v>13</v>
      </c>
      <c r="L308" s="2">
        <v>5</v>
      </c>
      <c r="M308" s="2">
        <v>7</v>
      </c>
      <c r="N308" s="2">
        <v>5</v>
      </c>
      <c r="O308" s="2">
        <v>9</v>
      </c>
      <c r="P308" s="2">
        <v>71</v>
      </c>
      <c r="Q308" s="2">
        <v>711</v>
      </c>
      <c r="R308" s="2">
        <v>502</v>
      </c>
      <c r="S308" s="2">
        <v>209</v>
      </c>
      <c r="T308" s="2">
        <v>141</v>
      </c>
      <c r="U308" s="2">
        <v>7</v>
      </c>
      <c r="V308" s="2">
        <v>47</v>
      </c>
      <c r="W308" s="2">
        <v>5</v>
      </c>
      <c r="X308" s="2">
        <v>11</v>
      </c>
      <c r="Y308" s="2">
        <v>901</v>
      </c>
      <c r="Z308" s="2">
        <v>0</v>
      </c>
      <c r="AA308" s="2">
        <v>53</v>
      </c>
      <c r="AB308" s="2">
        <v>16</v>
      </c>
      <c r="AC308" s="2">
        <v>10</v>
      </c>
      <c r="AD308" s="2">
        <v>0</v>
      </c>
      <c r="AE308" s="2">
        <v>233</v>
      </c>
      <c r="AF308" s="2">
        <v>2278</v>
      </c>
      <c r="AG308" s="2">
        <v>4591</v>
      </c>
      <c r="AH308" s="2">
        <f t="shared" si="4"/>
        <v>6869</v>
      </c>
      <c r="AI308" s="13">
        <f>assg!AI273*Sheet2!G28/100+assg!AI273</f>
        <v>84.376126079428317</v>
      </c>
      <c r="AJ308" s="4">
        <v>1215994.0966982516</v>
      </c>
      <c r="AK308" s="4">
        <f>assg!AK273+[1]Sheet2!BE35</f>
        <v>1033</v>
      </c>
      <c r="AL308" s="4">
        <v>479</v>
      </c>
      <c r="AM308" s="14">
        <f>Table1[[#This Row],[TOTAL CRIME BOTH]]/Table1[[#This Row],[Population]]*100000</f>
        <v>564.8876107746878</v>
      </c>
    </row>
    <row r="309" spans="1:39" hidden="1" x14ac:dyDescent="0.25">
      <c r="A309" s="1" t="s">
        <v>29</v>
      </c>
      <c r="B309" s="2" t="s">
        <v>1</v>
      </c>
      <c r="C309" s="2">
        <v>2009</v>
      </c>
      <c r="D309" s="2">
        <v>853</v>
      </c>
      <c r="E309" s="2">
        <v>1014</v>
      </c>
      <c r="F309" s="2">
        <v>129</v>
      </c>
      <c r="G309" s="2">
        <v>511</v>
      </c>
      <c r="H309" s="2">
        <v>0</v>
      </c>
      <c r="I309" s="2">
        <v>511</v>
      </c>
      <c r="J309" s="2">
        <v>692</v>
      </c>
      <c r="K309" s="2">
        <v>513</v>
      </c>
      <c r="L309" s="2">
        <v>179</v>
      </c>
      <c r="M309" s="2">
        <v>38</v>
      </c>
      <c r="N309" s="2">
        <v>96</v>
      </c>
      <c r="O309" s="2">
        <v>171</v>
      </c>
      <c r="P309" s="2">
        <v>2507</v>
      </c>
      <c r="Q309" s="2">
        <v>5624</v>
      </c>
      <c r="R309" s="2">
        <v>2713</v>
      </c>
      <c r="S309" s="2">
        <v>2911</v>
      </c>
      <c r="T309" s="2">
        <v>8</v>
      </c>
      <c r="U309" s="2">
        <v>234</v>
      </c>
      <c r="V309" s="2">
        <v>3098</v>
      </c>
      <c r="W309" s="2">
        <v>63</v>
      </c>
      <c r="X309" s="2">
        <v>101</v>
      </c>
      <c r="Y309" s="2">
        <v>5498</v>
      </c>
      <c r="Z309" s="2">
        <v>126</v>
      </c>
      <c r="AA309" s="2">
        <v>319</v>
      </c>
      <c r="AB309" s="2">
        <v>33</v>
      </c>
      <c r="AC309" s="2">
        <v>1061</v>
      </c>
      <c r="AD309" s="2">
        <v>0</v>
      </c>
      <c r="AE309" s="2">
        <v>3289</v>
      </c>
      <c r="AF309" s="2">
        <v>10080</v>
      </c>
      <c r="AG309" s="2">
        <v>35545</v>
      </c>
      <c r="AH309" s="2">
        <f t="shared" si="4"/>
        <v>45625</v>
      </c>
      <c r="AI309" s="12">
        <f>assg!AI274*Sheet2!G29/100+assg!AI274</f>
        <v>73.31479829486922</v>
      </c>
      <c r="AJ309" s="2">
        <v>27194041.685963228</v>
      </c>
      <c r="AK309" s="2">
        <f>assg!AK274+[1]Sheet2!BE36</f>
        <v>892.66666666666697</v>
      </c>
      <c r="AL309" s="2">
        <v>50362</v>
      </c>
      <c r="AM309" s="14">
        <f>Table1[[#This Row],[TOTAL CRIME BOTH]]/Table1[[#This Row],[Population]]*100000</f>
        <v>167.77572281045039</v>
      </c>
    </row>
    <row r="310" spans="1:39" hidden="1" x14ac:dyDescent="0.25">
      <c r="A310" s="3" t="s">
        <v>30</v>
      </c>
      <c r="B310" s="4" t="s">
        <v>1</v>
      </c>
      <c r="C310" s="4">
        <v>2009</v>
      </c>
      <c r="D310" s="4">
        <v>1395</v>
      </c>
      <c r="E310" s="4">
        <v>1673</v>
      </c>
      <c r="F310" s="4">
        <v>80</v>
      </c>
      <c r="G310" s="4">
        <v>1519</v>
      </c>
      <c r="H310" s="4">
        <v>0</v>
      </c>
      <c r="I310" s="4">
        <v>1519</v>
      </c>
      <c r="J310" s="4">
        <v>2870</v>
      </c>
      <c r="K310" s="4">
        <v>2310</v>
      </c>
      <c r="L310" s="4">
        <v>560</v>
      </c>
      <c r="M310" s="4">
        <v>53</v>
      </c>
      <c r="N310" s="4">
        <v>57</v>
      </c>
      <c r="O310" s="4">
        <v>886</v>
      </c>
      <c r="P310" s="4">
        <v>5294</v>
      </c>
      <c r="Q310" s="4">
        <v>22144</v>
      </c>
      <c r="R310" s="4">
        <v>12156</v>
      </c>
      <c r="S310" s="4">
        <v>9988</v>
      </c>
      <c r="T310" s="4">
        <v>1145</v>
      </c>
      <c r="U310" s="4">
        <v>842</v>
      </c>
      <c r="V310" s="4">
        <v>15037</v>
      </c>
      <c r="W310" s="4">
        <v>59</v>
      </c>
      <c r="X310" s="4">
        <v>556</v>
      </c>
      <c r="Y310" s="4">
        <v>21652</v>
      </c>
      <c r="Z310" s="4">
        <v>436</v>
      </c>
      <c r="AA310" s="4">
        <v>2485</v>
      </c>
      <c r="AB310" s="4">
        <v>24</v>
      </c>
      <c r="AC310" s="4">
        <v>10371</v>
      </c>
      <c r="AD310" s="4">
        <v>0</v>
      </c>
      <c r="AE310" s="4">
        <v>7898</v>
      </c>
      <c r="AF310" s="4">
        <v>70089</v>
      </c>
      <c r="AG310" s="4">
        <v>166565</v>
      </c>
      <c r="AH310" s="2">
        <f t="shared" si="4"/>
        <v>236654</v>
      </c>
      <c r="AI310" s="12">
        <f>assg!AI275*Sheet2!G30/100+assg!AI275</f>
        <v>63.554809111186628</v>
      </c>
      <c r="AJ310" s="2">
        <v>66888089.991942413</v>
      </c>
      <c r="AK310" s="2">
        <f>assg!AK275+[1]Sheet2!BE37</f>
        <v>927.33333333333303</v>
      </c>
      <c r="AL310" s="2">
        <v>342239</v>
      </c>
      <c r="AM310" s="14">
        <f>Table1[[#This Row],[TOTAL CRIME BOTH]]/Table1[[#This Row],[Population]]*100000</f>
        <v>353.80588686043836</v>
      </c>
    </row>
    <row r="311" spans="1:39" hidden="1" x14ac:dyDescent="0.25">
      <c r="A311" s="1" t="s">
        <v>31</v>
      </c>
      <c r="B311" s="2" t="s">
        <v>1</v>
      </c>
      <c r="C311" s="2">
        <v>2009</v>
      </c>
      <c r="D311" s="2">
        <v>19</v>
      </c>
      <c r="E311" s="2">
        <v>7</v>
      </c>
      <c r="F311" s="2">
        <v>3</v>
      </c>
      <c r="G311" s="2">
        <v>18</v>
      </c>
      <c r="H311" s="2">
        <v>0</v>
      </c>
      <c r="I311" s="2">
        <v>18</v>
      </c>
      <c r="J311" s="2">
        <v>6</v>
      </c>
      <c r="K311" s="2">
        <v>6</v>
      </c>
      <c r="L311" s="2">
        <v>0</v>
      </c>
      <c r="M311" s="2">
        <v>0</v>
      </c>
      <c r="N311" s="2">
        <v>0</v>
      </c>
      <c r="O311" s="2">
        <v>4</v>
      </c>
      <c r="P311" s="2">
        <v>93</v>
      </c>
      <c r="Q311" s="2">
        <v>62</v>
      </c>
      <c r="R311" s="2">
        <v>8</v>
      </c>
      <c r="S311" s="2">
        <v>54</v>
      </c>
      <c r="T311" s="2">
        <v>39</v>
      </c>
      <c r="U311" s="2">
        <v>4</v>
      </c>
      <c r="V311" s="2">
        <v>12</v>
      </c>
      <c r="W311" s="2">
        <v>2</v>
      </c>
      <c r="X311" s="2">
        <v>9</v>
      </c>
      <c r="Y311" s="2">
        <v>91</v>
      </c>
      <c r="Z311" s="2">
        <v>0</v>
      </c>
      <c r="AA311" s="2">
        <v>10</v>
      </c>
      <c r="AB311" s="2">
        <v>0</v>
      </c>
      <c r="AC311" s="2">
        <v>6</v>
      </c>
      <c r="AD311" s="2">
        <v>0</v>
      </c>
      <c r="AE311" s="2">
        <v>59</v>
      </c>
      <c r="AF311" s="2">
        <v>225</v>
      </c>
      <c r="AG311" s="2">
        <v>669</v>
      </c>
      <c r="AH311" s="2">
        <f t="shared" si="4"/>
        <v>894</v>
      </c>
      <c r="AI311" s="13">
        <f>assg!AI276*Sheet2!G31/100+assg!AI276</f>
        <v>76.499660233269466</v>
      </c>
      <c r="AJ311" s="4">
        <v>599171.78778071702</v>
      </c>
      <c r="AK311" s="4">
        <f>assg!AK276+[1]Sheet2!BE38</f>
        <v>888.33333333333303</v>
      </c>
      <c r="AL311" s="4">
        <v>7096</v>
      </c>
      <c r="AM311" s="14">
        <f>Table1[[#This Row],[TOTAL CRIME BOTH]]/Table1[[#This Row],[Population]]*100000</f>
        <v>149.20595699462126</v>
      </c>
    </row>
    <row r="312" spans="1:39" hidden="1" x14ac:dyDescent="0.25">
      <c r="A312" s="3" t="s">
        <v>32</v>
      </c>
      <c r="B312" s="4" t="s">
        <v>1</v>
      </c>
      <c r="C312" s="4">
        <v>2009</v>
      </c>
      <c r="D312" s="4">
        <v>1776</v>
      </c>
      <c r="E312" s="4">
        <v>2325</v>
      </c>
      <c r="F312" s="4">
        <v>26</v>
      </c>
      <c r="G312" s="4">
        <v>596</v>
      </c>
      <c r="H312" s="4">
        <v>0</v>
      </c>
      <c r="I312" s="4">
        <v>596</v>
      </c>
      <c r="J312" s="4">
        <v>1372</v>
      </c>
      <c r="K312" s="4">
        <v>1133</v>
      </c>
      <c r="L312" s="4">
        <v>239</v>
      </c>
      <c r="M312" s="4">
        <v>97</v>
      </c>
      <c r="N312" s="4">
        <v>34</v>
      </c>
      <c r="O312" s="4">
        <v>1144</v>
      </c>
      <c r="P312" s="4">
        <v>4221</v>
      </c>
      <c r="Q312" s="4">
        <v>15712</v>
      </c>
      <c r="R312" s="4">
        <v>4973</v>
      </c>
      <c r="S312" s="4">
        <v>10739</v>
      </c>
      <c r="T312" s="4">
        <v>2397</v>
      </c>
      <c r="U312" s="4">
        <v>215</v>
      </c>
      <c r="V312" s="4">
        <v>2557</v>
      </c>
      <c r="W312" s="4">
        <v>352</v>
      </c>
      <c r="X312" s="4">
        <v>580</v>
      </c>
      <c r="Y312" s="4">
        <v>18147</v>
      </c>
      <c r="Z312" s="4">
        <v>194</v>
      </c>
      <c r="AA312" s="4">
        <v>1242</v>
      </c>
      <c r="AB312" s="4">
        <v>501</v>
      </c>
      <c r="AC312" s="4">
        <v>1460</v>
      </c>
      <c r="AD312" s="4">
        <v>0</v>
      </c>
      <c r="AE312" s="4">
        <v>13528</v>
      </c>
      <c r="AF312" s="4">
        <v>106215</v>
      </c>
      <c r="AG312" s="4">
        <v>174691</v>
      </c>
      <c r="AH312" s="2">
        <f t="shared" si="4"/>
        <v>280906</v>
      </c>
      <c r="AI312" s="12">
        <f>assg!AI277*Sheet2!G32/100+assg!AI277</f>
        <v>77.452328568876467</v>
      </c>
      <c r="AJ312" s="2">
        <v>70608842.365364626</v>
      </c>
      <c r="AK312" s="2">
        <f>assg!AK277+[1]Sheet2!BE39</f>
        <v>994.88888888888869</v>
      </c>
      <c r="AL312" s="2">
        <v>130058</v>
      </c>
      <c r="AM312" s="14">
        <f>Table1[[#This Row],[TOTAL CRIME BOTH]]/Table1[[#This Row],[Population]]*100000</f>
        <v>397.83402558344636</v>
      </c>
    </row>
    <row r="313" spans="1:39" hidden="1" x14ac:dyDescent="0.25">
      <c r="A313" s="1" t="s">
        <v>33</v>
      </c>
      <c r="B313" s="2" t="s">
        <v>1</v>
      </c>
      <c r="C313" s="2">
        <v>2009</v>
      </c>
      <c r="D313" s="2">
        <v>133</v>
      </c>
      <c r="E313" s="2">
        <v>59</v>
      </c>
      <c r="F313" s="2">
        <v>2</v>
      </c>
      <c r="G313" s="2">
        <v>190</v>
      </c>
      <c r="H313" s="2">
        <v>0</v>
      </c>
      <c r="I313" s="2">
        <v>190</v>
      </c>
      <c r="J313" s="2">
        <v>121</v>
      </c>
      <c r="K313" s="2">
        <v>92</v>
      </c>
      <c r="L313" s="2">
        <v>29</v>
      </c>
      <c r="M313" s="2">
        <v>7</v>
      </c>
      <c r="N313" s="2">
        <v>0</v>
      </c>
      <c r="O313" s="2">
        <v>77</v>
      </c>
      <c r="P313" s="2">
        <v>231</v>
      </c>
      <c r="Q313" s="2">
        <v>415</v>
      </c>
      <c r="R313" s="2">
        <v>39</v>
      </c>
      <c r="S313" s="2">
        <v>376</v>
      </c>
      <c r="T313" s="2">
        <v>178</v>
      </c>
      <c r="U313" s="2">
        <v>52</v>
      </c>
      <c r="V313" s="2">
        <v>110</v>
      </c>
      <c r="W313" s="2">
        <v>20</v>
      </c>
      <c r="X313" s="2">
        <v>62</v>
      </c>
      <c r="Y313" s="2">
        <v>1047</v>
      </c>
      <c r="Z313" s="2">
        <v>29</v>
      </c>
      <c r="AA313" s="2">
        <v>384</v>
      </c>
      <c r="AB313" s="2">
        <v>5</v>
      </c>
      <c r="AC313" s="2">
        <v>815</v>
      </c>
      <c r="AD313" s="2">
        <v>0</v>
      </c>
      <c r="AE313" s="2">
        <v>225</v>
      </c>
      <c r="AF313" s="2">
        <v>1324</v>
      </c>
      <c r="AG313" s="2">
        <v>5486</v>
      </c>
      <c r="AH313" s="2">
        <f t="shared" si="4"/>
        <v>6810</v>
      </c>
      <c r="AI313" s="13">
        <f>assg!AI278*Sheet2!G33/100+assg!AI278</f>
        <v>82.040333525146465</v>
      </c>
      <c r="AJ313" s="4">
        <v>3598445.7161691729</v>
      </c>
      <c r="AK313" s="4">
        <f>assg!AK278+[1]Sheet2!BE40</f>
        <v>958.88888888888869</v>
      </c>
      <c r="AL313" s="4">
        <v>10486</v>
      </c>
      <c r="AM313" s="14">
        <f>Table1[[#This Row],[TOTAL CRIME BOTH]]/Table1[[#This Row],[Population]]*100000</f>
        <v>189.24837380205858</v>
      </c>
    </row>
    <row r="314" spans="1:39" hidden="1" x14ac:dyDescent="0.25">
      <c r="A314" s="3" t="s">
        <v>34</v>
      </c>
      <c r="B314" s="4" t="s">
        <v>1</v>
      </c>
      <c r="C314" s="4">
        <v>2009</v>
      </c>
      <c r="D314" s="4">
        <v>4534</v>
      </c>
      <c r="E314" s="4">
        <v>4141</v>
      </c>
      <c r="F314" s="4">
        <v>1439</v>
      </c>
      <c r="G314" s="4">
        <v>1759</v>
      </c>
      <c r="H314" s="4">
        <v>0</v>
      </c>
      <c r="I314" s="4">
        <v>1759</v>
      </c>
      <c r="J314" s="4">
        <v>6083</v>
      </c>
      <c r="K314" s="4">
        <v>5078</v>
      </c>
      <c r="L314" s="4">
        <v>1005</v>
      </c>
      <c r="M314" s="4">
        <v>365</v>
      </c>
      <c r="N314" s="4">
        <v>59</v>
      </c>
      <c r="O314" s="4">
        <v>2285</v>
      </c>
      <c r="P314" s="4">
        <v>5260</v>
      </c>
      <c r="Q314" s="4">
        <v>29226</v>
      </c>
      <c r="R314" s="4">
        <v>16109</v>
      </c>
      <c r="S314" s="4">
        <v>13117</v>
      </c>
      <c r="T314" s="4">
        <v>4263</v>
      </c>
      <c r="U314" s="4">
        <v>3917</v>
      </c>
      <c r="V314" s="4">
        <v>8845</v>
      </c>
      <c r="W314" s="4">
        <v>339</v>
      </c>
      <c r="X314" s="4">
        <v>254</v>
      </c>
      <c r="Y314" s="4">
        <v>10934</v>
      </c>
      <c r="Z314" s="4">
        <v>2232</v>
      </c>
      <c r="AA314" s="4">
        <v>2782</v>
      </c>
      <c r="AB314" s="4">
        <v>2524</v>
      </c>
      <c r="AC314" s="4">
        <v>8566</v>
      </c>
      <c r="AD314" s="4">
        <v>0</v>
      </c>
      <c r="AE314" s="4">
        <v>12159</v>
      </c>
      <c r="AF314" s="4">
        <v>60918</v>
      </c>
      <c r="AG314" s="4">
        <v>172884</v>
      </c>
      <c r="AH314" s="2">
        <f t="shared" si="4"/>
        <v>233802</v>
      </c>
      <c r="AI314" s="12">
        <f>assg!AI279*Sheet2!G34/100+assg!AI279</f>
        <v>62.270269396371056</v>
      </c>
      <c r="AJ314" s="2">
        <v>195062382.74137127</v>
      </c>
      <c r="AK314" s="2">
        <f>assg!AK279+[1]Sheet2!BE41</f>
        <v>910.44444444444434</v>
      </c>
      <c r="AL314" s="2">
        <v>240928</v>
      </c>
      <c r="AM314" s="14">
        <f>Table1[[#This Row],[TOTAL CRIME BOTH]]/Table1[[#This Row],[Population]]*100000</f>
        <v>119.86011690936468</v>
      </c>
    </row>
    <row r="315" spans="1:39" hidden="1" x14ac:dyDescent="0.25">
      <c r="A315" s="1" t="s">
        <v>35</v>
      </c>
      <c r="B315" s="2" t="s">
        <v>1</v>
      </c>
      <c r="C315" s="2">
        <v>2009</v>
      </c>
      <c r="D315" s="2">
        <v>195</v>
      </c>
      <c r="E315" s="2">
        <v>185</v>
      </c>
      <c r="F315" s="2">
        <v>51</v>
      </c>
      <c r="G315" s="2">
        <v>111</v>
      </c>
      <c r="H315" s="2">
        <v>0</v>
      </c>
      <c r="I315" s="2">
        <v>111</v>
      </c>
      <c r="J315" s="2">
        <v>275</v>
      </c>
      <c r="K315" s="2">
        <v>247</v>
      </c>
      <c r="L315" s="2">
        <v>28</v>
      </c>
      <c r="M315" s="2">
        <v>35</v>
      </c>
      <c r="N315" s="2">
        <v>7</v>
      </c>
      <c r="O315" s="2">
        <v>179</v>
      </c>
      <c r="P315" s="2">
        <v>363</v>
      </c>
      <c r="Q315" s="2">
        <v>1601</v>
      </c>
      <c r="R315" s="2">
        <v>735</v>
      </c>
      <c r="S315" s="2">
        <v>866</v>
      </c>
      <c r="T315" s="2">
        <v>466</v>
      </c>
      <c r="U315" s="2">
        <v>156</v>
      </c>
      <c r="V315" s="2">
        <v>544</v>
      </c>
      <c r="W315" s="2">
        <v>43</v>
      </c>
      <c r="X315" s="2">
        <v>17</v>
      </c>
      <c r="Y315" s="2">
        <v>1198</v>
      </c>
      <c r="Z315" s="2">
        <v>94</v>
      </c>
      <c r="AA315" s="2">
        <v>119</v>
      </c>
      <c r="AB315" s="2">
        <v>249</v>
      </c>
      <c r="AC315" s="2">
        <v>361</v>
      </c>
      <c r="AD315" s="2">
        <v>0</v>
      </c>
      <c r="AE315" s="2">
        <v>685</v>
      </c>
      <c r="AF315" s="2">
        <v>1868</v>
      </c>
      <c r="AG315" s="2">
        <v>8802</v>
      </c>
      <c r="AH315" s="2">
        <f t="shared" si="4"/>
        <v>10670</v>
      </c>
      <c r="AI315" s="13">
        <f>assg!AI280*Sheet2!G35/100+assg!AI280</f>
        <v>76.64101894321243</v>
      </c>
      <c r="AJ315" s="4">
        <v>9853499.4822723381</v>
      </c>
      <c r="AK315" s="4">
        <f>assg!AK280+[1]Sheet2!BE42</f>
        <v>963.11111111111131</v>
      </c>
      <c r="AL315" s="4">
        <v>53483</v>
      </c>
      <c r="AM315" s="14">
        <f>Table1[[#This Row],[TOTAL CRIME BOTH]]/Table1[[#This Row],[Population]]*100000</f>
        <v>108.28640138660023</v>
      </c>
    </row>
    <row r="316" spans="1:39" hidden="1" x14ac:dyDescent="0.25">
      <c r="A316" s="3" t="s">
        <v>36</v>
      </c>
      <c r="B316" s="4" t="s">
        <v>1</v>
      </c>
      <c r="C316" s="4">
        <v>2009</v>
      </c>
      <c r="D316" s="4">
        <v>2068</v>
      </c>
      <c r="E316" s="4">
        <v>2119</v>
      </c>
      <c r="F316" s="4">
        <v>931</v>
      </c>
      <c r="G316" s="4">
        <v>2336</v>
      </c>
      <c r="H316" s="4">
        <v>0</v>
      </c>
      <c r="I316" s="4">
        <v>2336</v>
      </c>
      <c r="J316" s="4">
        <v>2750</v>
      </c>
      <c r="K316" s="4">
        <v>2187</v>
      </c>
      <c r="L316" s="4">
        <v>563</v>
      </c>
      <c r="M316" s="4">
        <v>214</v>
      </c>
      <c r="N316" s="4">
        <v>724</v>
      </c>
      <c r="O316" s="4">
        <v>751</v>
      </c>
      <c r="P316" s="4">
        <v>329</v>
      </c>
      <c r="Q316" s="4">
        <v>17133</v>
      </c>
      <c r="R316" s="4">
        <v>3709</v>
      </c>
      <c r="S316" s="4">
        <v>13424</v>
      </c>
      <c r="T316" s="4">
        <v>6700</v>
      </c>
      <c r="U316" s="4">
        <v>918</v>
      </c>
      <c r="V316" s="4">
        <v>3298</v>
      </c>
      <c r="W316" s="4">
        <v>153</v>
      </c>
      <c r="X316" s="4">
        <v>344</v>
      </c>
      <c r="Y316" s="4">
        <v>11196</v>
      </c>
      <c r="Z316" s="4">
        <v>506</v>
      </c>
      <c r="AA316" s="4">
        <v>1942</v>
      </c>
      <c r="AB316" s="4">
        <v>108</v>
      </c>
      <c r="AC316" s="4">
        <v>16112</v>
      </c>
      <c r="AD316" s="4">
        <v>5</v>
      </c>
      <c r="AE316" s="4">
        <v>3623</v>
      </c>
      <c r="AF316" s="4">
        <v>38776</v>
      </c>
      <c r="AG316" s="4">
        <v>113036</v>
      </c>
      <c r="AH316" s="2">
        <f t="shared" si="4"/>
        <v>151812</v>
      </c>
      <c r="AI316" s="12">
        <f>assg!AI281*Sheet2!G36/100+assg!AI281</f>
        <v>73.215893180947504</v>
      </c>
      <c r="AJ316" s="2">
        <v>89503649.471829325</v>
      </c>
      <c r="AK316" s="2">
        <f>assg!AK281+[1]Sheet2!BE43</f>
        <v>948.22222222222263</v>
      </c>
      <c r="AL316" s="2">
        <v>88752</v>
      </c>
      <c r="AM316" s="14">
        <f>Table1[[#This Row],[TOTAL CRIME BOTH]]/Table1[[#This Row],[Population]]*100000</f>
        <v>169.61543009235822</v>
      </c>
    </row>
    <row r="317" spans="1:39" hidden="1" x14ac:dyDescent="0.25">
      <c r="A317" s="3" t="s">
        <v>0</v>
      </c>
      <c r="B317" s="4" t="s">
        <v>1</v>
      </c>
      <c r="C317" s="4">
        <v>2010</v>
      </c>
      <c r="D317" s="4">
        <v>9</v>
      </c>
      <c r="E317" s="4">
        <v>7</v>
      </c>
      <c r="F317" s="4">
        <v>4</v>
      </c>
      <c r="G317" s="4">
        <v>24</v>
      </c>
      <c r="H317" s="4">
        <v>0</v>
      </c>
      <c r="I317" s="4">
        <v>24</v>
      </c>
      <c r="J317" s="4">
        <v>10</v>
      </c>
      <c r="K317" s="4">
        <v>8</v>
      </c>
      <c r="L317" s="4">
        <v>2</v>
      </c>
      <c r="M317" s="4">
        <v>1</v>
      </c>
      <c r="N317" s="4">
        <v>0</v>
      </c>
      <c r="O317" s="4">
        <v>7</v>
      </c>
      <c r="P317" s="4">
        <v>80</v>
      </c>
      <c r="Q317" s="4">
        <v>121</v>
      </c>
      <c r="R317" s="4">
        <v>22</v>
      </c>
      <c r="S317" s="4">
        <v>99</v>
      </c>
      <c r="T317" s="4">
        <v>11</v>
      </c>
      <c r="U317" s="4">
        <v>10</v>
      </c>
      <c r="V317" s="4">
        <v>56</v>
      </c>
      <c r="W317" s="4">
        <v>0</v>
      </c>
      <c r="X317" s="4">
        <v>12</v>
      </c>
      <c r="Y317" s="4">
        <v>80</v>
      </c>
      <c r="Z317" s="4">
        <v>0</v>
      </c>
      <c r="AA317" s="4">
        <v>31</v>
      </c>
      <c r="AB317" s="4">
        <v>10</v>
      </c>
      <c r="AC317" s="4">
        <v>9</v>
      </c>
      <c r="AD317" s="4">
        <v>0</v>
      </c>
      <c r="AE317" s="4">
        <v>9</v>
      </c>
      <c r="AF317" s="4">
        <v>489</v>
      </c>
      <c r="AG317" s="4">
        <v>980</v>
      </c>
      <c r="AH317" s="2">
        <f t="shared" si="4"/>
        <v>1469</v>
      </c>
      <c r="AI317" s="13">
        <f>assg!AI282*Sheet2!G2/100+assg!AI282</f>
        <v>85.249796905465317</v>
      </c>
      <c r="AJ317" s="4">
        <v>378756.47966590192</v>
      </c>
      <c r="AK317" s="4">
        <f>assg!AK282+[1]Sheet2!BE9</f>
        <v>876.00000000000034</v>
      </c>
      <c r="AL317" s="4">
        <v>8249</v>
      </c>
      <c r="AM317" s="14">
        <f>Table1[[#This Row],[TOTAL CRIME BOTH]]/Table1[[#This Row],[Population]]*100000</f>
        <v>387.8481501612311</v>
      </c>
    </row>
    <row r="318" spans="1:39" hidden="1" x14ac:dyDescent="0.25">
      <c r="A318" s="3" t="s">
        <v>2</v>
      </c>
      <c r="B318" s="4" t="s">
        <v>1</v>
      </c>
      <c r="C318" s="4">
        <v>2010</v>
      </c>
      <c r="D318" s="4">
        <v>2538</v>
      </c>
      <c r="E318" s="4">
        <v>1953</v>
      </c>
      <c r="F318" s="4">
        <v>155</v>
      </c>
      <c r="G318" s="4">
        <v>1362</v>
      </c>
      <c r="H318" s="4">
        <v>0</v>
      </c>
      <c r="I318" s="4">
        <v>1362</v>
      </c>
      <c r="J318" s="4">
        <v>2053</v>
      </c>
      <c r="K318" s="4">
        <v>1531</v>
      </c>
      <c r="L318" s="4">
        <v>522</v>
      </c>
      <c r="M318" s="4">
        <v>134</v>
      </c>
      <c r="N318" s="4">
        <v>2</v>
      </c>
      <c r="O318" s="4">
        <v>550</v>
      </c>
      <c r="P318" s="4">
        <v>8200</v>
      </c>
      <c r="Q318" s="4">
        <v>26756</v>
      </c>
      <c r="R318" s="4">
        <v>7422</v>
      </c>
      <c r="S318" s="4">
        <v>19334</v>
      </c>
      <c r="T318" s="4">
        <v>2231</v>
      </c>
      <c r="U318" s="4">
        <v>1130</v>
      </c>
      <c r="V318" s="4">
        <v>9164</v>
      </c>
      <c r="W318" s="4">
        <v>186</v>
      </c>
      <c r="X318" s="4">
        <v>925</v>
      </c>
      <c r="Y318" s="4">
        <v>46777</v>
      </c>
      <c r="Z318" s="4">
        <v>588</v>
      </c>
      <c r="AA318" s="4">
        <v>4634</v>
      </c>
      <c r="AB318" s="4">
        <v>4562</v>
      </c>
      <c r="AC318" s="4">
        <v>12080</v>
      </c>
      <c r="AD318" s="4">
        <v>0</v>
      </c>
      <c r="AE318" s="4">
        <v>14085</v>
      </c>
      <c r="AF318" s="4">
        <v>41373</v>
      </c>
      <c r="AG318" s="4">
        <v>181438</v>
      </c>
      <c r="AH318" s="2">
        <f t="shared" si="4"/>
        <v>222811</v>
      </c>
      <c r="AI318" s="13">
        <f>assg!AI283*Sheet2!G3/100+assg!AI283</f>
        <v>64.438350401657914</v>
      </c>
      <c r="AJ318" s="4">
        <v>84078406.525287807</v>
      </c>
      <c r="AK318" s="4">
        <f>assg!AK283+[1]Sheet2!BE10</f>
        <v>992.99999999999966</v>
      </c>
      <c r="AL318" s="4">
        <v>275045</v>
      </c>
      <c r="AM318" s="14">
        <f>Table1[[#This Row],[TOTAL CRIME BOTH]]/Table1[[#This Row],[Population]]*100000</f>
        <v>265.00383297938259</v>
      </c>
    </row>
    <row r="319" spans="1:39" hidden="1" x14ac:dyDescent="0.25">
      <c r="A319" s="1" t="s">
        <v>3</v>
      </c>
      <c r="B319" s="2" t="s">
        <v>1</v>
      </c>
      <c r="C319" s="2">
        <v>2010</v>
      </c>
      <c r="D319" s="2">
        <v>75</v>
      </c>
      <c r="E319" s="2">
        <v>34</v>
      </c>
      <c r="F319" s="2">
        <v>3</v>
      </c>
      <c r="G319" s="2">
        <v>47</v>
      </c>
      <c r="H319" s="2">
        <v>0</v>
      </c>
      <c r="I319" s="2">
        <v>47</v>
      </c>
      <c r="J319" s="2">
        <v>67</v>
      </c>
      <c r="K319" s="2">
        <v>46</v>
      </c>
      <c r="L319" s="2">
        <v>21</v>
      </c>
      <c r="M319" s="2">
        <v>15</v>
      </c>
      <c r="N319" s="2">
        <v>0</v>
      </c>
      <c r="O319" s="2">
        <v>69</v>
      </c>
      <c r="P319" s="2">
        <v>211</v>
      </c>
      <c r="Q319" s="2">
        <v>445</v>
      </c>
      <c r="R319" s="2">
        <v>139</v>
      </c>
      <c r="S319" s="2">
        <v>306</v>
      </c>
      <c r="T319" s="2">
        <v>31</v>
      </c>
      <c r="U319" s="2">
        <v>59</v>
      </c>
      <c r="V319" s="2">
        <v>91</v>
      </c>
      <c r="W319" s="2">
        <v>0</v>
      </c>
      <c r="X319" s="2">
        <v>28</v>
      </c>
      <c r="Y319" s="2">
        <v>439</v>
      </c>
      <c r="Z319" s="2">
        <v>0</v>
      </c>
      <c r="AA319" s="2">
        <v>84</v>
      </c>
      <c r="AB319" s="2">
        <v>1</v>
      </c>
      <c r="AC319" s="2">
        <v>12</v>
      </c>
      <c r="AD319" s="2">
        <v>0</v>
      </c>
      <c r="AE319" s="2">
        <v>106</v>
      </c>
      <c r="AF319" s="2">
        <v>622</v>
      </c>
      <c r="AG319" s="2">
        <v>2439</v>
      </c>
      <c r="AH319" s="2">
        <f t="shared" si="4"/>
        <v>3061</v>
      </c>
      <c r="AI319" s="13">
        <f>assg!AI284*Sheet2!G4/100+assg!AI284</f>
        <v>60.210625825569807</v>
      </c>
      <c r="AJ319" s="4">
        <v>1384556.1486460592</v>
      </c>
      <c r="AK319" s="4">
        <f>assg!AK284+[1]Sheet2!BE11</f>
        <v>937.99999999999977</v>
      </c>
      <c r="AL319" s="4">
        <v>83743</v>
      </c>
      <c r="AM319" s="14">
        <f>Table1[[#This Row],[TOTAL CRIME BOTH]]/Table1[[#This Row],[Population]]*100000</f>
        <v>221.08168043551828</v>
      </c>
    </row>
    <row r="320" spans="1:39" hidden="1" x14ac:dyDescent="0.25">
      <c r="A320" s="3" t="s">
        <v>4</v>
      </c>
      <c r="B320" s="4" t="s">
        <v>1</v>
      </c>
      <c r="C320" s="4">
        <v>2010</v>
      </c>
      <c r="D320" s="4">
        <v>1223</v>
      </c>
      <c r="E320" s="4">
        <v>431</v>
      </c>
      <c r="F320" s="4">
        <v>46</v>
      </c>
      <c r="G320" s="4">
        <v>1721</v>
      </c>
      <c r="H320" s="4">
        <v>5</v>
      </c>
      <c r="I320" s="4">
        <v>1716</v>
      </c>
      <c r="J320" s="4">
        <v>3250</v>
      </c>
      <c r="K320" s="4">
        <v>2767</v>
      </c>
      <c r="L320" s="4">
        <v>483</v>
      </c>
      <c r="M320" s="4">
        <v>248</v>
      </c>
      <c r="N320" s="4">
        <v>12</v>
      </c>
      <c r="O320" s="4">
        <v>662</v>
      </c>
      <c r="P320" s="4">
        <v>3458</v>
      </c>
      <c r="Q320" s="4">
        <v>7860</v>
      </c>
      <c r="R320" s="4">
        <v>2124</v>
      </c>
      <c r="S320" s="4">
        <v>5736</v>
      </c>
      <c r="T320" s="4">
        <v>2183</v>
      </c>
      <c r="U320" s="4">
        <v>992</v>
      </c>
      <c r="V320" s="4">
        <v>1371</v>
      </c>
      <c r="W320" s="4">
        <v>68</v>
      </c>
      <c r="X320" s="4">
        <v>437</v>
      </c>
      <c r="Y320" s="4">
        <v>5744</v>
      </c>
      <c r="Z320" s="4">
        <v>175</v>
      </c>
      <c r="AA320" s="4">
        <v>1400</v>
      </c>
      <c r="AB320" s="4">
        <v>20</v>
      </c>
      <c r="AC320" s="4">
        <v>5410</v>
      </c>
      <c r="AD320" s="4">
        <v>0</v>
      </c>
      <c r="AE320" s="4">
        <v>2847</v>
      </c>
      <c r="AF320" s="4">
        <v>22110</v>
      </c>
      <c r="AG320" s="4">
        <v>61668</v>
      </c>
      <c r="AH320" s="2">
        <f t="shared" si="4"/>
        <v>83778</v>
      </c>
      <c r="AI320" s="12">
        <f>assg!AI285*Sheet2!G5/100+assg!AI285</f>
        <v>69.003585044035816</v>
      </c>
      <c r="AJ320" s="2">
        <v>31042327.101788271</v>
      </c>
      <c r="AK320" s="2">
        <f>assg!AK285+[1]Sheet2!BE12</f>
        <v>958.00000000000023</v>
      </c>
      <c r="AL320" s="2">
        <v>78438</v>
      </c>
      <c r="AM320" s="14">
        <f>Table1[[#This Row],[TOTAL CRIME BOTH]]/Table1[[#This Row],[Population]]*100000</f>
        <v>269.88311709135286</v>
      </c>
    </row>
    <row r="321" spans="1:39" hidden="1" x14ac:dyDescent="0.25">
      <c r="A321" s="1" t="s">
        <v>5</v>
      </c>
      <c r="B321" s="2" t="s">
        <v>1</v>
      </c>
      <c r="C321" s="2">
        <v>2010</v>
      </c>
      <c r="D321" s="2">
        <v>3362</v>
      </c>
      <c r="E321" s="2">
        <v>2915</v>
      </c>
      <c r="F321" s="2">
        <v>344</v>
      </c>
      <c r="G321" s="2">
        <v>795</v>
      </c>
      <c r="H321" s="2">
        <v>0</v>
      </c>
      <c r="I321" s="2">
        <v>795</v>
      </c>
      <c r="J321" s="2">
        <v>3674</v>
      </c>
      <c r="K321" s="2">
        <v>2569</v>
      </c>
      <c r="L321" s="2">
        <v>1105</v>
      </c>
      <c r="M321" s="2">
        <v>644</v>
      </c>
      <c r="N321" s="2">
        <v>46</v>
      </c>
      <c r="O321" s="2">
        <v>1538</v>
      </c>
      <c r="P321" s="2">
        <v>3437</v>
      </c>
      <c r="Q321" s="2">
        <v>15544</v>
      </c>
      <c r="R321" s="2">
        <v>4257</v>
      </c>
      <c r="S321" s="2">
        <v>11287</v>
      </c>
      <c r="T321" s="2">
        <v>8809</v>
      </c>
      <c r="U321" s="2">
        <v>1071</v>
      </c>
      <c r="V321" s="2">
        <v>3025</v>
      </c>
      <c r="W321" s="2">
        <v>52</v>
      </c>
      <c r="X321" s="2">
        <v>660</v>
      </c>
      <c r="Y321" s="2">
        <v>15328</v>
      </c>
      <c r="Z321" s="2">
        <v>1257</v>
      </c>
      <c r="AA321" s="2">
        <v>534</v>
      </c>
      <c r="AB321" s="2">
        <v>16</v>
      </c>
      <c r="AC321" s="2">
        <v>2271</v>
      </c>
      <c r="AD321" s="2">
        <v>8</v>
      </c>
      <c r="AE321" s="2">
        <v>5615</v>
      </c>
      <c r="AF321" s="2">
        <v>56508</v>
      </c>
      <c r="AG321" s="2">
        <v>127453</v>
      </c>
      <c r="AH321" s="2">
        <f t="shared" si="4"/>
        <v>183961</v>
      </c>
      <c r="AI321" s="13">
        <f>assg!AI286*Sheet2!G6/100+assg!AI286</f>
        <v>53.994563623294759</v>
      </c>
      <c r="AJ321" s="4">
        <v>104054887.58438545</v>
      </c>
      <c r="AK321" s="4">
        <f>assg!AK286+[1]Sheet2!BE13</f>
        <v>917.99999999999966</v>
      </c>
      <c r="AL321" s="4">
        <v>94163</v>
      </c>
      <c r="AM321" s="14">
        <f>Table1[[#This Row],[TOTAL CRIME BOTH]]/Table1[[#This Row],[Population]]*100000</f>
        <v>176.79227210813431</v>
      </c>
    </row>
    <row r="322" spans="1:39" hidden="1" x14ac:dyDescent="0.25">
      <c r="A322" s="1" t="s">
        <v>6</v>
      </c>
      <c r="B322" s="2" t="s">
        <v>1</v>
      </c>
      <c r="C322" s="2">
        <v>2010</v>
      </c>
      <c r="D322" s="2">
        <v>21</v>
      </c>
      <c r="E322" s="2">
        <v>30</v>
      </c>
      <c r="F322" s="2">
        <v>9</v>
      </c>
      <c r="G322" s="2">
        <v>31</v>
      </c>
      <c r="H322" s="2">
        <v>0</v>
      </c>
      <c r="I322" s="2">
        <v>31</v>
      </c>
      <c r="J322" s="2">
        <v>38</v>
      </c>
      <c r="K322" s="2">
        <v>28</v>
      </c>
      <c r="L322" s="2">
        <v>10</v>
      </c>
      <c r="M322" s="2">
        <v>5</v>
      </c>
      <c r="N322" s="2">
        <v>6</v>
      </c>
      <c r="O322" s="2">
        <v>67</v>
      </c>
      <c r="P322" s="2">
        <v>236</v>
      </c>
      <c r="Q322" s="2">
        <v>1481</v>
      </c>
      <c r="R322" s="2">
        <v>898</v>
      </c>
      <c r="S322" s="2">
        <v>583</v>
      </c>
      <c r="T322" s="2">
        <v>65</v>
      </c>
      <c r="U322" s="2">
        <v>23</v>
      </c>
      <c r="V322" s="2">
        <v>163</v>
      </c>
      <c r="W322" s="2">
        <v>3</v>
      </c>
      <c r="X322" s="2">
        <v>9</v>
      </c>
      <c r="Y322" s="2">
        <v>65</v>
      </c>
      <c r="Z322" s="2">
        <v>5</v>
      </c>
      <c r="AA322" s="2">
        <v>29</v>
      </c>
      <c r="AB322" s="2">
        <v>4</v>
      </c>
      <c r="AC322" s="2">
        <v>41</v>
      </c>
      <c r="AD322" s="2">
        <v>0</v>
      </c>
      <c r="AE322" s="2">
        <v>6</v>
      </c>
      <c r="AF322" s="2">
        <v>1036</v>
      </c>
      <c r="AG322" s="2">
        <v>3373</v>
      </c>
      <c r="AH322" s="2">
        <f t="shared" si="4"/>
        <v>4409</v>
      </c>
      <c r="AI322" s="12">
        <f>assg!AI287*Sheet2!G7/100+assg!AI287</f>
        <v>84.971469236723109</v>
      </c>
      <c r="AJ322" s="2">
        <v>1049931.2024330653</v>
      </c>
      <c r="AK322" s="2">
        <f>assg!AK287+[1]Sheet2!BE14</f>
        <v>818</v>
      </c>
      <c r="AL322" s="2">
        <v>114</v>
      </c>
      <c r="AM322" s="14">
        <f>Table1[[#This Row],[TOTAL CRIME BOTH]]/Table1[[#This Row],[Population]]*100000</f>
        <v>419.9322764941906</v>
      </c>
    </row>
    <row r="323" spans="1:39" hidden="1" x14ac:dyDescent="0.25">
      <c r="A323" s="3" t="s">
        <v>7</v>
      </c>
      <c r="B323" s="4" t="s">
        <v>1</v>
      </c>
      <c r="C323" s="4">
        <v>2010</v>
      </c>
      <c r="D323" s="4">
        <v>1065</v>
      </c>
      <c r="E323" s="4">
        <v>756</v>
      </c>
      <c r="F323" s="4">
        <v>30</v>
      </c>
      <c r="G323" s="4">
        <v>1012</v>
      </c>
      <c r="H323" s="4">
        <v>0</v>
      </c>
      <c r="I323" s="4">
        <v>1012</v>
      </c>
      <c r="J323" s="4">
        <v>359</v>
      </c>
      <c r="K323" s="4">
        <v>279</v>
      </c>
      <c r="L323" s="4">
        <v>80</v>
      </c>
      <c r="M323" s="4">
        <v>122</v>
      </c>
      <c r="N323" s="4">
        <v>15</v>
      </c>
      <c r="O323" s="4">
        <v>552</v>
      </c>
      <c r="P323" s="4">
        <v>3711</v>
      </c>
      <c r="Q323" s="4">
        <v>5805</v>
      </c>
      <c r="R323" s="4">
        <v>2139</v>
      </c>
      <c r="S323" s="4">
        <v>3666</v>
      </c>
      <c r="T323" s="4">
        <v>1092</v>
      </c>
      <c r="U323" s="4">
        <v>196</v>
      </c>
      <c r="V323" s="4">
        <v>813</v>
      </c>
      <c r="W323" s="4">
        <v>59</v>
      </c>
      <c r="X323" s="4">
        <v>319</v>
      </c>
      <c r="Y323" s="4">
        <v>10188</v>
      </c>
      <c r="Z323" s="4">
        <v>115</v>
      </c>
      <c r="AA323" s="4">
        <v>1706</v>
      </c>
      <c r="AB323" s="4">
        <v>182</v>
      </c>
      <c r="AC323" s="4">
        <v>861</v>
      </c>
      <c r="AD323" s="4">
        <v>2</v>
      </c>
      <c r="AE323" s="4">
        <v>2907</v>
      </c>
      <c r="AF323" s="4">
        <v>23091</v>
      </c>
      <c r="AG323" s="4">
        <v>54958</v>
      </c>
      <c r="AH323" s="2">
        <f t="shared" ref="AH323:AH386" si="5">AG323+AF323</f>
        <v>78049</v>
      </c>
      <c r="AI323" s="12">
        <f>assg!AI288*Sheet2!G8/100+assg!AI288</f>
        <v>68.233525809418595</v>
      </c>
      <c r="AJ323" s="2">
        <v>25482265.444285382</v>
      </c>
      <c r="AK323" s="2">
        <f>assg!AK288+[1]Sheet2!BE15</f>
        <v>990.99999999999977</v>
      </c>
      <c r="AL323" s="2">
        <v>135191</v>
      </c>
      <c r="AM323" s="14">
        <f>Table1[[#This Row],[TOTAL CRIME BOTH]]/Table1[[#This Row],[Population]]*100000</f>
        <v>306.28752443791512</v>
      </c>
    </row>
    <row r="324" spans="1:39" hidden="1" x14ac:dyDescent="0.25">
      <c r="A324" s="3" t="s">
        <v>8</v>
      </c>
      <c r="B324" s="4" t="s">
        <v>1</v>
      </c>
      <c r="C324" s="4">
        <v>2010</v>
      </c>
      <c r="D324" s="4">
        <v>6</v>
      </c>
      <c r="E324" s="4">
        <v>0</v>
      </c>
      <c r="F324" s="4">
        <v>1</v>
      </c>
      <c r="G324" s="4">
        <v>3</v>
      </c>
      <c r="H324" s="4">
        <v>0</v>
      </c>
      <c r="I324" s="4">
        <v>3</v>
      </c>
      <c r="J324" s="4">
        <v>18</v>
      </c>
      <c r="K324" s="4">
        <v>10</v>
      </c>
      <c r="L324" s="4">
        <v>8</v>
      </c>
      <c r="M324" s="4">
        <v>2</v>
      </c>
      <c r="N324" s="4">
        <v>0</v>
      </c>
      <c r="O324" s="4">
        <v>3</v>
      </c>
      <c r="P324" s="4">
        <v>25</v>
      </c>
      <c r="Q324" s="4">
        <v>63</v>
      </c>
      <c r="R324" s="4">
        <v>34</v>
      </c>
      <c r="S324" s="4">
        <v>29</v>
      </c>
      <c r="T324" s="4">
        <v>44</v>
      </c>
      <c r="U324" s="4">
        <v>12</v>
      </c>
      <c r="V324" s="4">
        <v>18</v>
      </c>
      <c r="W324" s="4">
        <v>1</v>
      </c>
      <c r="X324" s="4">
        <v>2</v>
      </c>
      <c r="Y324" s="4">
        <v>11</v>
      </c>
      <c r="Z324" s="4">
        <v>0</v>
      </c>
      <c r="AA324" s="4">
        <v>11</v>
      </c>
      <c r="AB324" s="4">
        <v>2</v>
      </c>
      <c r="AC324" s="4">
        <v>3</v>
      </c>
      <c r="AD324" s="4">
        <v>0</v>
      </c>
      <c r="AE324" s="4">
        <v>20</v>
      </c>
      <c r="AF324" s="4">
        <v>133</v>
      </c>
      <c r="AG324" s="4">
        <v>378</v>
      </c>
      <c r="AH324" s="2">
        <f t="shared" si="5"/>
        <v>511</v>
      </c>
      <c r="AI324" s="13">
        <f>assg!AI289*Sheet2!G9/100+assg!AI289</f>
        <v>69.377639880107452</v>
      </c>
      <c r="AJ324" s="4">
        <v>359716.74670746957</v>
      </c>
      <c r="AK324" s="4">
        <f>assg!AK289+[1]Sheet2!BE16</f>
        <v>774.00000000000023</v>
      </c>
      <c r="AL324" s="4">
        <v>491</v>
      </c>
      <c r="AM324" s="14">
        <f>Table1[[#This Row],[TOTAL CRIME BOTH]]/Table1[[#This Row],[Population]]*100000</f>
        <v>142.05621636391527</v>
      </c>
    </row>
    <row r="325" spans="1:39" hidden="1" x14ac:dyDescent="0.25">
      <c r="A325" s="1" t="s">
        <v>9</v>
      </c>
      <c r="B325" s="2" t="s">
        <v>1</v>
      </c>
      <c r="C325" s="2">
        <v>2010</v>
      </c>
      <c r="D325" s="2">
        <v>5</v>
      </c>
      <c r="E325" s="2">
        <v>2</v>
      </c>
      <c r="F325" s="2">
        <v>1</v>
      </c>
      <c r="G325" s="2">
        <v>1</v>
      </c>
      <c r="H325" s="2">
        <v>0</v>
      </c>
      <c r="I325" s="2">
        <v>1</v>
      </c>
      <c r="J325" s="2">
        <v>2</v>
      </c>
      <c r="K325" s="2">
        <v>2</v>
      </c>
      <c r="L325" s="2">
        <v>0</v>
      </c>
      <c r="M325" s="2">
        <v>6</v>
      </c>
      <c r="N325" s="2">
        <v>0</v>
      </c>
      <c r="O325" s="2">
        <v>0</v>
      </c>
      <c r="P325" s="2">
        <v>27</v>
      </c>
      <c r="Q325" s="2">
        <v>47</v>
      </c>
      <c r="R325" s="2">
        <v>29</v>
      </c>
      <c r="S325" s="2">
        <v>18</v>
      </c>
      <c r="T325" s="2">
        <v>11</v>
      </c>
      <c r="U325" s="2">
        <v>4</v>
      </c>
      <c r="V325" s="2">
        <v>5</v>
      </c>
      <c r="W325" s="2">
        <v>0</v>
      </c>
      <c r="X325" s="2">
        <v>0</v>
      </c>
      <c r="Y325" s="2">
        <v>12</v>
      </c>
      <c r="Z325" s="2">
        <v>0</v>
      </c>
      <c r="AA325" s="2">
        <v>2</v>
      </c>
      <c r="AB325" s="2">
        <v>0</v>
      </c>
      <c r="AC325" s="2">
        <v>3</v>
      </c>
      <c r="AD325" s="2">
        <v>0</v>
      </c>
      <c r="AE325" s="2">
        <v>38</v>
      </c>
      <c r="AF325" s="2">
        <v>37</v>
      </c>
      <c r="AG325" s="2">
        <v>203</v>
      </c>
      <c r="AH325" s="2">
        <f t="shared" si="5"/>
        <v>240</v>
      </c>
      <c r="AI325" s="13">
        <f>assg!AI290*Sheet2!G10/100+assg!AI290</f>
        <v>85.583093417043969</v>
      </c>
      <c r="AJ325" s="4">
        <v>253513.0141563045</v>
      </c>
      <c r="AK325" s="4">
        <f>assg!AK290+[1]Sheet2!BE17</f>
        <v>618.00000000000023</v>
      </c>
      <c r="AL325" s="4">
        <v>112</v>
      </c>
      <c r="AM325" s="14">
        <f>Table1[[#This Row],[TOTAL CRIME BOTH]]/Table1[[#This Row],[Population]]*100000</f>
        <v>94.669696070130342</v>
      </c>
    </row>
    <row r="326" spans="1:39" hidden="1" x14ac:dyDescent="0.25">
      <c r="A326" s="3" t="s">
        <v>10</v>
      </c>
      <c r="B326" s="4" t="s">
        <v>11</v>
      </c>
      <c r="C326" s="4">
        <v>2010</v>
      </c>
      <c r="D326" s="4">
        <v>565</v>
      </c>
      <c r="E326" s="4">
        <v>311</v>
      </c>
      <c r="F326" s="4">
        <v>71</v>
      </c>
      <c r="G326" s="4">
        <v>507</v>
      </c>
      <c r="H326" s="4">
        <v>0</v>
      </c>
      <c r="I326" s="4">
        <v>507</v>
      </c>
      <c r="J326" s="4">
        <v>3208</v>
      </c>
      <c r="K326" s="4">
        <v>1740</v>
      </c>
      <c r="L326" s="4">
        <v>1468</v>
      </c>
      <c r="M326" s="4">
        <v>32</v>
      </c>
      <c r="N326" s="4">
        <v>31</v>
      </c>
      <c r="O326" s="4">
        <v>599</v>
      </c>
      <c r="P326" s="4">
        <v>1502</v>
      </c>
      <c r="Q326" s="4">
        <v>23088</v>
      </c>
      <c r="R326" s="4">
        <v>14966</v>
      </c>
      <c r="S326" s="4">
        <v>8122</v>
      </c>
      <c r="T326" s="4">
        <v>53</v>
      </c>
      <c r="U326" s="4">
        <v>273</v>
      </c>
      <c r="V326" s="4">
        <v>1845</v>
      </c>
      <c r="W326" s="4">
        <v>33</v>
      </c>
      <c r="X326" s="4">
        <v>52</v>
      </c>
      <c r="Y326" s="4">
        <v>1925</v>
      </c>
      <c r="Z326" s="4">
        <v>143</v>
      </c>
      <c r="AA326" s="4">
        <v>601</v>
      </c>
      <c r="AB326" s="4">
        <v>80</v>
      </c>
      <c r="AC326" s="4">
        <v>1404</v>
      </c>
      <c r="AD326" s="4">
        <v>0</v>
      </c>
      <c r="AE326" s="4">
        <v>914</v>
      </c>
      <c r="AF326" s="4">
        <v>14055</v>
      </c>
      <c r="AG326" s="4">
        <v>51292</v>
      </c>
      <c r="AH326" s="2">
        <f t="shared" si="5"/>
        <v>65347</v>
      </c>
      <c r="AI326" s="12">
        <f>assg!AI291*Sheet2!G11/100+assg!AI291</f>
        <v>85.110059878581353</v>
      </c>
      <c r="AJ326" s="2">
        <v>16735694.961106423</v>
      </c>
      <c r="AK326" s="2">
        <f>assg!AK291+[1]Sheet2!BE18</f>
        <v>867.99999999999955</v>
      </c>
      <c r="AL326" s="2">
        <v>1484</v>
      </c>
      <c r="AM326" s="14">
        <f>Table1[[#This Row],[TOTAL CRIME BOTH]]/Table1[[#This Row],[Population]]*100000</f>
        <v>390.46481279603705</v>
      </c>
    </row>
    <row r="327" spans="1:39" hidden="1" x14ac:dyDescent="0.25">
      <c r="A327" s="1" t="s">
        <v>12</v>
      </c>
      <c r="B327" s="2" t="s">
        <v>1</v>
      </c>
      <c r="C327" s="2">
        <v>2010</v>
      </c>
      <c r="D327" s="2">
        <v>35</v>
      </c>
      <c r="E327" s="2">
        <v>27</v>
      </c>
      <c r="F327" s="2">
        <v>3</v>
      </c>
      <c r="G327" s="2">
        <v>36</v>
      </c>
      <c r="H327" s="2">
        <v>0</v>
      </c>
      <c r="I327" s="2">
        <v>36</v>
      </c>
      <c r="J327" s="2">
        <v>25</v>
      </c>
      <c r="K327" s="2">
        <v>18</v>
      </c>
      <c r="L327" s="2">
        <v>7</v>
      </c>
      <c r="M327" s="2">
        <v>2</v>
      </c>
      <c r="N327" s="2">
        <v>0</v>
      </c>
      <c r="O327" s="2">
        <v>39</v>
      </c>
      <c r="P327" s="2">
        <v>368</v>
      </c>
      <c r="Q327" s="2">
        <v>1034</v>
      </c>
      <c r="R327" s="2">
        <v>359</v>
      </c>
      <c r="S327" s="2">
        <v>675</v>
      </c>
      <c r="T327" s="2">
        <v>64</v>
      </c>
      <c r="U327" s="2">
        <v>57</v>
      </c>
      <c r="V327" s="2">
        <v>117</v>
      </c>
      <c r="W327" s="2">
        <v>33</v>
      </c>
      <c r="X327" s="2">
        <v>23</v>
      </c>
      <c r="Y327" s="2">
        <v>177</v>
      </c>
      <c r="Z327" s="2">
        <v>1</v>
      </c>
      <c r="AA327" s="2">
        <v>36</v>
      </c>
      <c r="AB327" s="2">
        <v>16</v>
      </c>
      <c r="AC327" s="2">
        <v>17</v>
      </c>
      <c r="AD327" s="2">
        <v>0</v>
      </c>
      <c r="AE327" s="2">
        <v>256</v>
      </c>
      <c r="AF327" s="2">
        <v>927</v>
      </c>
      <c r="AG327" s="2">
        <v>3293</v>
      </c>
      <c r="AH327" s="2">
        <f t="shared" si="5"/>
        <v>4220</v>
      </c>
      <c r="AI327" s="13">
        <f>assg!AI292*Sheet2!G12/100+assg!AI292</f>
        <v>87.169255752302305</v>
      </c>
      <c r="AJ327" s="4">
        <v>1450675.656987346</v>
      </c>
      <c r="AK327" s="4">
        <f>assg!AK292+[1]Sheet2!BE19</f>
        <v>973.00000000000011</v>
      </c>
      <c r="AL327" s="4">
        <v>3702</v>
      </c>
      <c r="AM327" s="14">
        <f>Table1[[#This Row],[TOTAL CRIME BOTH]]/Table1[[#This Row],[Population]]*100000</f>
        <v>290.8989324852792</v>
      </c>
    </row>
    <row r="328" spans="1:39" hidden="1" x14ac:dyDescent="0.25">
      <c r="A328" s="3" t="s">
        <v>13</v>
      </c>
      <c r="B328" s="4" t="s">
        <v>1</v>
      </c>
      <c r="C328" s="4">
        <v>2010</v>
      </c>
      <c r="D328" s="4">
        <v>1048</v>
      </c>
      <c r="E328" s="4">
        <v>462</v>
      </c>
      <c r="F328" s="4">
        <v>44</v>
      </c>
      <c r="G328" s="4">
        <v>408</v>
      </c>
      <c r="H328" s="4">
        <v>0</v>
      </c>
      <c r="I328" s="4">
        <v>408</v>
      </c>
      <c r="J328" s="4">
        <v>1447</v>
      </c>
      <c r="K328" s="4">
        <v>1290</v>
      </c>
      <c r="L328" s="4">
        <v>157</v>
      </c>
      <c r="M328" s="4">
        <v>186</v>
      </c>
      <c r="N328" s="4">
        <v>18</v>
      </c>
      <c r="O328" s="4">
        <v>1384</v>
      </c>
      <c r="P328" s="4">
        <v>4071</v>
      </c>
      <c r="Q328" s="4">
        <v>16794</v>
      </c>
      <c r="R328" s="4">
        <v>9817</v>
      </c>
      <c r="S328" s="4">
        <v>6977</v>
      </c>
      <c r="T328" s="4">
        <v>1623</v>
      </c>
      <c r="U328" s="4">
        <v>1214</v>
      </c>
      <c r="V328" s="4">
        <v>1002</v>
      </c>
      <c r="W328" s="4">
        <v>255</v>
      </c>
      <c r="X328" s="4">
        <v>260</v>
      </c>
      <c r="Y328" s="4">
        <v>10131</v>
      </c>
      <c r="Z328" s="4">
        <v>19</v>
      </c>
      <c r="AA328" s="4">
        <v>668</v>
      </c>
      <c r="AB328" s="4">
        <v>110</v>
      </c>
      <c r="AC328" s="4">
        <v>5600</v>
      </c>
      <c r="AD328" s="4">
        <v>0</v>
      </c>
      <c r="AE328" s="4">
        <v>5907</v>
      </c>
      <c r="AF328" s="4">
        <v>63788</v>
      </c>
      <c r="AG328" s="4">
        <v>116439</v>
      </c>
      <c r="AH328" s="2">
        <f t="shared" si="5"/>
        <v>180227</v>
      </c>
      <c r="AI328" s="12">
        <f>assg!AI293*Sheet2!G13/100+assg!AI293</f>
        <v>75.212376907052189</v>
      </c>
      <c r="AJ328" s="2">
        <v>60176937.440879263</v>
      </c>
      <c r="AK328" s="2">
        <f>assg!AK293+[1]Sheet2!BE20</f>
        <v>919.00000000000045</v>
      </c>
      <c r="AL328" s="2">
        <v>196024</v>
      </c>
      <c r="AM328" s="14">
        <f>Table1[[#This Row],[TOTAL CRIME BOTH]]/Table1[[#This Row],[Population]]*100000</f>
        <v>299.49513495442289</v>
      </c>
    </row>
    <row r="329" spans="1:39" hidden="1" x14ac:dyDescent="0.25">
      <c r="A329" s="1" t="s">
        <v>14</v>
      </c>
      <c r="B329" s="2" t="s">
        <v>1</v>
      </c>
      <c r="C329" s="2">
        <v>2010</v>
      </c>
      <c r="D329" s="2">
        <v>1005</v>
      </c>
      <c r="E329" s="2">
        <v>836</v>
      </c>
      <c r="F329" s="2">
        <v>63</v>
      </c>
      <c r="G329" s="2">
        <v>720</v>
      </c>
      <c r="H329" s="2">
        <v>0</v>
      </c>
      <c r="I329" s="2">
        <v>720</v>
      </c>
      <c r="J329" s="2">
        <v>963</v>
      </c>
      <c r="K329" s="2">
        <v>714</v>
      </c>
      <c r="L329" s="2">
        <v>249</v>
      </c>
      <c r="M329" s="2">
        <v>147</v>
      </c>
      <c r="N329" s="2">
        <v>248</v>
      </c>
      <c r="O329" s="2">
        <v>734</v>
      </c>
      <c r="P329" s="2">
        <v>4445</v>
      </c>
      <c r="Q329" s="2">
        <v>16266</v>
      </c>
      <c r="R329" s="2">
        <v>11299</v>
      </c>
      <c r="S329" s="2">
        <v>4967</v>
      </c>
      <c r="T329" s="2">
        <v>1414</v>
      </c>
      <c r="U329" s="2">
        <v>919</v>
      </c>
      <c r="V329" s="2">
        <v>1662</v>
      </c>
      <c r="W329" s="2">
        <v>29</v>
      </c>
      <c r="X329" s="2">
        <v>221</v>
      </c>
      <c r="Y329" s="2">
        <v>3733</v>
      </c>
      <c r="Z329" s="2">
        <v>284</v>
      </c>
      <c r="AA329" s="2">
        <v>476</v>
      </c>
      <c r="AB329" s="2">
        <v>580</v>
      </c>
      <c r="AC329" s="2">
        <v>2720</v>
      </c>
      <c r="AD329" s="2">
        <v>0</v>
      </c>
      <c r="AE329" s="2">
        <v>1595</v>
      </c>
      <c r="AF329" s="2">
        <v>20060</v>
      </c>
      <c r="AG329" s="2">
        <v>59120</v>
      </c>
      <c r="AH329" s="2">
        <f t="shared" si="5"/>
        <v>79180</v>
      </c>
      <c r="AI329" s="13">
        <f>assg!AI294*Sheet2!G14/100+assg!AI294</f>
        <v>73.00805448853329</v>
      </c>
      <c r="AJ329" s="4">
        <v>25250878.348853085</v>
      </c>
      <c r="AK329" s="4">
        <f>assg!AK294+[1]Sheet2!BE21</f>
        <v>879</v>
      </c>
      <c r="AL329" s="4">
        <v>44212</v>
      </c>
      <c r="AM329" s="14">
        <f>Table1[[#This Row],[TOTAL CRIME BOTH]]/Table1[[#This Row],[Population]]*100000</f>
        <v>313.57325042752984</v>
      </c>
    </row>
    <row r="330" spans="1:39" hidden="1" x14ac:dyDescent="0.25">
      <c r="A330" s="3" t="s">
        <v>15</v>
      </c>
      <c r="B330" s="4" t="s">
        <v>1</v>
      </c>
      <c r="C330" s="4">
        <v>2010</v>
      </c>
      <c r="D330" s="4">
        <v>132</v>
      </c>
      <c r="E330" s="4">
        <v>74</v>
      </c>
      <c r="F330" s="4">
        <v>12</v>
      </c>
      <c r="G330" s="4">
        <v>160</v>
      </c>
      <c r="H330" s="4">
        <v>0</v>
      </c>
      <c r="I330" s="4">
        <v>160</v>
      </c>
      <c r="J330" s="4">
        <v>194</v>
      </c>
      <c r="K330" s="4">
        <v>162</v>
      </c>
      <c r="L330" s="4">
        <v>32</v>
      </c>
      <c r="M330" s="4">
        <v>2</v>
      </c>
      <c r="N330" s="4">
        <v>0</v>
      </c>
      <c r="O330" s="4">
        <v>11</v>
      </c>
      <c r="P330" s="4">
        <v>743</v>
      </c>
      <c r="Q330" s="4">
        <v>838</v>
      </c>
      <c r="R330" s="4">
        <v>334</v>
      </c>
      <c r="S330" s="4">
        <v>504</v>
      </c>
      <c r="T330" s="4">
        <v>615</v>
      </c>
      <c r="U330" s="4">
        <v>110</v>
      </c>
      <c r="V330" s="4">
        <v>318</v>
      </c>
      <c r="W330" s="4">
        <v>4</v>
      </c>
      <c r="X330" s="4">
        <v>127</v>
      </c>
      <c r="Y330" s="4">
        <v>1374</v>
      </c>
      <c r="Z330" s="4">
        <v>2</v>
      </c>
      <c r="AA330" s="4">
        <v>350</v>
      </c>
      <c r="AB330" s="4">
        <v>78</v>
      </c>
      <c r="AC330" s="4">
        <v>275</v>
      </c>
      <c r="AD330" s="4">
        <v>0</v>
      </c>
      <c r="AE330" s="4">
        <v>610</v>
      </c>
      <c r="AF330" s="4">
        <v>7020</v>
      </c>
      <c r="AG330" s="4">
        <v>13049</v>
      </c>
      <c r="AH330" s="2">
        <f t="shared" si="5"/>
        <v>20069</v>
      </c>
      <c r="AI330" s="12">
        <f>assg!AI295*Sheet2!G15/100+assg!AI295</f>
        <v>81.156402214425924</v>
      </c>
      <c r="AJ330" s="2">
        <v>6823721.3757459512</v>
      </c>
      <c r="AK330" s="2">
        <f>assg!AK295+[1]Sheet2!BE22</f>
        <v>971.99999999999955</v>
      </c>
      <c r="AL330" s="2">
        <v>55673</v>
      </c>
      <c r="AM330" s="14">
        <f>Table1[[#This Row],[TOTAL CRIME BOTH]]/Table1[[#This Row],[Population]]*100000</f>
        <v>294.10638117981642</v>
      </c>
    </row>
    <row r="331" spans="1:39" hidden="1" x14ac:dyDescent="0.25">
      <c r="A331" s="1" t="s">
        <v>16</v>
      </c>
      <c r="B331" s="2" t="s">
        <v>1</v>
      </c>
      <c r="C331" s="2">
        <v>2010</v>
      </c>
      <c r="D331" s="2">
        <v>217</v>
      </c>
      <c r="E331" s="2">
        <v>711</v>
      </c>
      <c r="F331" s="2">
        <v>26</v>
      </c>
      <c r="G331" s="2">
        <v>245</v>
      </c>
      <c r="H331" s="2">
        <v>0</v>
      </c>
      <c r="I331" s="2">
        <v>245</v>
      </c>
      <c r="J331" s="2">
        <v>896</v>
      </c>
      <c r="K331" s="2">
        <v>840</v>
      </c>
      <c r="L331" s="2">
        <v>56</v>
      </c>
      <c r="M331" s="2">
        <v>6</v>
      </c>
      <c r="N331" s="2">
        <v>0</v>
      </c>
      <c r="O331" s="2">
        <v>61</v>
      </c>
      <c r="P331" s="2">
        <v>1406</v>
      </c>
      <c r="Q331" s="2">
        <v>2510</v>
      </c>
      <c r="R331" s="2">
        <v>967</v>
      </c>
      <c r="S331" s="2">
        <v>1543</v>
      </c>
      <c r="T331" s="2">
        <v>2169</v>
      </c>
      <c r="U331" s="2">
        <v>150</v>
      </c>
      <c r="V331" s="2">
        <v>422</v>
      </c>
      <c r="W331" s="2">
        <v>19</v>
      </c>
      <c r="X331" s="2">
        <v>224</v>
      </c>
      <c r="Y331" s="2">
        <v>278</v>
      </c>
      <c r="Z331" s="2">
        <v>9</v>
      </c>
      <c r="AA331" s="2">
        <v>1038</v>
      </c>
      <c r="AB331" s="2">
        <v>262</v>
      </c>
      <c r="AC331" s="2">
        <v>211</v>
      </c>
      <c r="AD331" s="2">
        <v>0</v>
      </c>
      <c r="AE331" s="2">
        <v>494</v>
      </c>
      <c r="AF331" s="2">
        <v>11869</v>
      </c>
      <c r="AG331" s="2">
        <v>23223</v>
      </c>
      <c r="AH331" s="2">
        <f t="shared" si="5"/>
        <v>35092</v>
      </c>
      <c r="AI331" s="13">
        <f>assg!AI296*Sheet2!G16/100+assg!AI296</f>
        <v>61.010548133798302</v>
      </c>
      <c r="AJ331" s="4">
        <v>12525491.416228343</v>
      </c>
      <c r="AK331" s="4">
        <f>assg!AK296+[1]Sheet2!BE23</f>
        <v>889.00000000000045</v>
      </c>
      <c r="AL331" s="4">
        <v>222236</v>
      </c>
      <c r="AM331" s="14">
        <f>Table1[[#This Row],[TOTAL CRIME BOTH]]/Table1[[#This Row],[Population]]*100000</f>
        <v>280.16465649031477</v>
      </c>
    </row>
    <row r="332" spans="1:39" hidden="1" x14ac:dyDescent="0.25">
      <c r="A332" s="3" t="s">
        <v>17</v>
      </c>
      <c r="B332" s="4" t="s">
        <v>1</v>
      </c>
      <c r="C332" s="4">
        <v>2010</v>
      </c>
      <c r="D332" s="4">
        <v>1689</v>
      </c>
      <c r="E332" s="4">
        <v>1028</v>
      </c>
      <c r="F332" s="4">
        <v>82</v>
      </c>
      <c r="G332" s="4">
        <v>773</v>
      </c>
      <c r="H332" s="4">
        <v>0</v>
      </c>
      <c r="I332" s="4">
        <v>773</v>
      </c>
      <c r="J332" s="4">
        <v>978</v>
      </c>
      <c r="K332" s="4">
        <v>696</v>
      </c>
      <c r="L332" s="4">
        <v>282</v>
      </c>
      <c r="M332" s="4">
        <v>335</v>
      </c>
      <c r="N332" s="4">
        <v>19</v>
      </c>
      <c r="O332" s="4">
        <v>709</v>
      </c>
      <c r="P332" s="4">
        <v>1357</v>
      </c>
      <c r="Q332" s="4">
        <v>7090</v>
      </c>
      <c r="R332" s="4">
        <v>2709</v>
      </c>
      <c r="S332" s="4">
        <v>4381</v>
      </c>
      <c r="T332" s="4">
        <v>2447</v>
      </c>
      <c r="U332" s="4">
        <v>505</v>
      </c>
      <c r="V332" s="4">
        <v>988</v>
      </c>
      <c r="W332" s="4">
        <v>16</v>
      </c>
      <c r="X332" s="4">
        <v>185</v>
      </c>
      <c r="Y332" s="4">
        <v>4271</v>
      </c>
      <c r="Z332" s="4">
        <v>276</v>
      </c>
      <c r="AA332" s="4">
        <v>245</v>
      </c>
      <c r="AB332" s="4">
        <v>16</v>
      </c>
      <c r="AC332" s="4">
        <v>650</v>
      </c>
      <c r="AD332" s="4">
        <v>8</v>
      </c>
      <c r="AE332" s="4">
        <v>1745</v>
      </c>
      <c r="AF332" s="4">
        <v>13477</v>
      </c>
      <c r="AG332" s="4">
        <v>38889</v>
      </c>
      <c r="AH332" s="2">
        <f t="shared" si="5"/>
        <v>52366</v>
      </c>
      <c r="AI332" s="12">
        <f>assg!AI297*Sheet2!G17/100+assg!AI297</f>
        <v>60.414882449130936</v>
      </c>
      <c r="AJ332" s="2">
        <v>32901556.095688455</v>
      </c>
      <c r="AK332" s="2">
        <f>assg!AK297+[1]Sheet2!BE24</f>
        <v>948.00000000000045</v>
      </c>
      <c r="AL332" s="2">
        <v>79714</v>
      </c>
      <c r="AM332" s="14">
        <f>Table1[[#This Row],[TOTAL CRIME BOTH]]/Table1[[#This Row],[Population]]*100000</f>
        <v>159.15964536054949</v>
      </c>
    </row>
    <row r="333" spans="1:39" hidden="1" x14ac:dyDescent="0.25">
      <c r="A333" s="1" t="s">
        <v>18</v>
      </c>
      <c r="B333" s="2" t="s">
        <v>1</v>
      </c>
      <c r="C333" s="2">
        <v>2010</v>
      </c>
      <c r="D333" s="2">
        <v>1805</v>
      </c>
      <c r="E333" s="2">
        <v>1850</v>
      </c>
      <c r="F333" s="2">
        <v>94</v>
      </c>
      <c r="G333" s="2">
        <v>586</v>
      </c>
      <c r="H333" s="2">
        <v>0</v>
      </c>
      <c r="I333" s="2">
        <v>586</v>
      </c>
      <c r="J333" s="2">
        <v>1374</v>
      </c>
      <c r="K333" s="2">
        <v>586</v>
      </c>
      <c r="L333" s="2">
        <v>788</v>
      </c>
      <c r="M333" s="2">
        <v>272</v>
      </c>
      <c r="N333" s="2">
        <v>300</v>
      </c>
      <c r="O333" s="2">
        <v>1949</v>
      </c>
      <c r="P333" s="2">
        <v>6059</v>
      </c>
      <c r="Q333" s="2">
        <v>20093</v>
      </c>
      <c r="R333" s="2">
        <v>10840</v>
      </c>
      <c r="S333" s="2">
        <v>9253</v>
      </c>
      <c r="T333" s="2">
        <v>7710</v>
      </c>
      <c r="U333" s="2">
        <v>464</v>
      </c>
      <c r="V333" s="2">
        <v>5543</v>
      </c>
      <c r="W333" s="2">
        <v>192</v>
      </c>
      <c r="X333" s="2">
        <v>286</v>
      </c>
      <c r="Y333" s="2">
        <v>21835</v>
      </c>
      <c r="Z333" s="2">
        <v>248</v>
      </c>
      <c r="AA333" s="2">
        <v>2544</v>
      </c>
      <c r="AB333" s="2">
        <v>83</v>
      </c>
      <c r="AC333" s="2">
        <v>3441</v>
      </c>
      <c r="AD333" s="2">
        <v>0</v>
      </c>
      <c r="AE333" s="2">
        <v>471</v>
      </c>
      <c r="AF333" s="2">
        <v>65123</v>
      </c>
      <c r="AG333" s="2">
        <v>142322</v>
      </c>
      <c r="AH333" s="2">
        <f t="shared" si="5"/>
        <v>207445</v>
      </c>
      <c r="AI333" s="13">
        <f>assg!AI298*Sheet2!G18/100+assg!AI298</f>
        <v>72.230303394953268</v>
      </c>
      <c r="AJ333" s="4">
        <v>60754516.780505426</v>
      </c>
      <c r="AK333" s="4">
        <f>assg!AK298+[1]Sheet2!BE25</f>
        <v>973</v>
      </c>
      <c r="AL333" s="4">
        <v>191791</v>
      </c>
      <c r="AM333" s="14">
        <f>Table1[[#This Row],[TOTAL CRIME BOTH]]/Table1[[#This Row],[Population]]*100000</f>
        <v>341.44786427889721</v>
      </c>
    </row>
    <row r="334" spans="1:39" hidden="1" x14ac:dyDescent="0.25">
      <c r="A334" s="3" t="s">
        <v>19</v>
      </c>
      <c r="B334" s="4" t="s">
        <v>1</v>
      </c>
      <c r="C334" s="4">
        <v>2010</v>
      </c>
      <c r="D334" s="4">
        <v>363</v>
      </c>
      <c r="E334" s="4">
        <v>361</v>
      </c>
      <c r="F334" s="4">
        <v>86</v>
      </c>
      <c r="G334" s="4">
        <v>634</v>
      </c>
      <c r="H334" s="4">
        <v>0</v>
      </c>
      <c r="I334" s="4">
        <v>634</v>
      </c>
      <c r="J334" s="4">
        <v>261</v>
      </c>
      <c r="K334" s="4">
        <v>184</v>
      </c>
      <c r="L334" s="4">
        <v>77</v>
      </c>
      <c r="M334" s="4">
        <v>74</v>
      </c>
      <c r="N334" s="4">
        <v>221</v>
      </c>
      <c r="O334" s="4">
        <v>636</v>
      </c>
      <c r="P334" s="4">
        <v>2682</v>
      </c>
      <c r="Q334" s="4">
        <v>4380</v>
      </c>
      <c r="R334" s="4">
        <v>1486</v>
      </c>
      <c r="S334" s="4">
        <v>2894</v>
      </c>
      <c r="T334" s="4">
        <v>8724</v>
      </c>
      <c r="U334" s="4">
        <v>343</v>
      </c>
      <c r="V334" s="4">
        <v>3581</v>
      </c>
      <c r="W334" s="4">
        <v>54</v>
      </c>
      <c r="X334" s="4">
        <v>374</v>
      </c>
      <c r="Y334" s="4">
        <v>18532</v>
      </c>
      <c r="Z334" s="4">
        <v>22</v>
      </c>
      <c r="AA334" s="4">
        <v>2936</v>
      </c>
      <c r="AB334" s="4">
        <v>537</v>
      </c>
      <c r="AC334" s="4">
        <v>4797</v>
      </c>
      <c r="AD334" s="4">
        <v>0</v>
      </c>
      <c r="AE334" s="4">
        <v>47</v>
      </c>
      <c r="AF334" s="4">
        <v>98668</v>
      </c>
      <c r="AG334" s="4">
        <v>148313</v>
      </c>
      <c r="AH334" s="2">
        <f t="shared" si="5"/>
        <v>246981</v>
      </c>
      <c r="AI334" s="12">
        <f>assg!AI299*Sheet2!G19/100+assg!AI299</f>
        <v>93.471576706590938</v>
      </c>
      <c r="AJ334" s="2">
        <v>33277418.217570066</v>
      </c>
      <c r="AK334" s="2">
        <f>assg!AK299+[1]Sheet2!BE26</f>
        <v>1084.0000000000002</v>
      </c>
      <c r="AL334" s="2">
        <v>38863</v>
      </c>
      <c r="AM334" s="14">
        <f>Table1[[#This Row],[TOTAL CRIME BOTH]]/Table1[[#This Row],[Population]]*100000</f>
        <v>742.18798581434748</v>
      </c>
    </row>
    <row r="335" spans="1:39" hidden="1" x14ac:dyDescent="0.25">
      <c r="A335" s="1" t="s">
        <v>20</v>
      </c>
      <c r="B335" s="2" t="s">
        <v>1</v>
      </c>
      <c r="C335" s="2">
        <v>2010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5</v>
      </c>
      <c r="Q335" s="2">
        <v>5</v>
      </c>
      <c r="R335" s="2">
        <v>0</v>
      </c>
      <c r="S335" s="2">
        <v>5</v>
      </c>
      <c r="T335" s="2">
        <v>3</v>
      </c>
      <c r="U335" s="2">
        <v>0</v>
      </c>
      <c r="V335" s="2">
        <v>0</v>
      </c>
      <c r="W335" s="2">
        <v>0</v>
      </c>
      <c r="X335" s="2">
        <v>2</v>
      </c>
      <c r="Y335" s="2">
        <v>1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26</v>
      </c>
      <c r="AG335" s="2">
        <v>42</v>
      </c>
      <c r="AH335" s="2">
        <f t="shared" si="5"/>
        <v>68</v>
      </c>
      <c r="AI335" s="13">
        <f>assg!AI300*Sheet2!G20/100+assg!AI300</f>
        <v>90.990327656952942</v>
      </c>
      <c r="AJ335" s="4">
        <v>64175.894392600763</v>
      </c>
      <c r="AK335" s="4">
        <f>assg!AK300+[1]Sheet2!BE27</f>
        <v>946.00000000000023</v>
      </c>
      <c r="AL335" s="4">
        <v>32</v>
      </c>
      <c r="AM335" s="14">
        <f>Table1[[#This Row],[TOTAL CRIME BOTH]]/Table1[[#This Row],[Population]]*100000</f>
        <v>105.95878817676461</v>
      </c>
    </row>
    <row r="336" spans="1:39" hidden="1" x14ac:dyDescent="0.25">
      <c r="A336" s="1" t="s">
        <v>21</v>
      </c>
      <c r="B336" s="2" t="s">
        <v>1</v>
      </c>
      <c r="C336" s="2">
        <v>2010</v>
      </c>
      <c r="D336" s="2">
        <v>2423</v>
      </c>
      <c r="E336" s="2">
        <v>2277</v>
      </c>
      <c r="F336" s="2">
        <v>123</v>
      </c>
      <c r="G336" s="2">
        <v>3135</v>
      </c>
      <c r="H336" s="2">
        <v>0</v>
      </c>
      <c r="I336" s="2">
        <v>3135</v>
      </c>
      <c r="J336" s="2">
        <v>1187</v>
      </c>
      <c r="K336" s="2">
        <v>1030</v>
      </c>
      <c r="L336" s="2">
        <v>157</v>
      </c>
      <c r="M336" s="2">
        <v>110</v>
      </c>
      <c r="N336" s="2">
        <v>110</v>
      </c>
      <c r="O336" s="2">
        <v>1919</v>
      </c>
      <c r="P336" s="2">
        <v>9897</v>
      </c>
      <c r="Q336" s="2">
        <v>21577</v>
      </c>
      <c r="R336" s="2">
        <v>11353</v>
      </c>
      <c r="S336" s="2">
        <v>10224</v>
      </c>
      <c r="T336" s="2">
        <v>2606</v>
      </c>
      <c r="U336" s="2">
        <v>507</v>
      </c>
      <c r="V336" s="2">
        <v>1779</v>
      </c>
      <c r="W336" s="2">
        <v>33</v>
      </c>
      <c r="X336" s="2">
        <v>748</v>
      </c>
      <c r="Y336" s="2">
        <v>39193</v>
      </c>
      <c r="Z336" s="2">
        <v>892</v>
      </c>
      <c r="AA336" s="2">
        <v>6646</v>
      </c>
      <c r="AB336" s="2">
        <v>918</v>
      </c>
      <c r="AC336" s="2">
        <v>3756</v>
      </c>
      <c r="AD336" s="2">
        <v>5</v>
      </c>
      <c r="AE336" s="2">
        <v>7038</v>
      </c>
      <c r="AF336" s="2">
        <v>107390</v>
      </c>
      <c r="AG336" s="2">
        <v>214269</v>
      </c>
      <c r="AH336" s="2">
        <f t="shared" si="5"/>
        <v>321659</v>
      </c>
      <c r="AI336" s="12">
        <f>assg!AI301*Sheet2!G21/100+assg!AI301</f>
        <v>67.179532964676426</v>
      </c>
      <c r="AJ336" s="2">
        <v>72339632.276847616</v>
      </c>
      <c r="AK336" s="2">
        <f>assg!AK301+[1]Sheet2!BE28</f>
        <v>930.99999999999955</v>
      </c>
      <c r="AL336" s="2">
        <v>308245</v>
      </c>
      <c r="AM336" s="14">
        <f>Table1[[#This Row],[TOTAL CRIME BOTH]]/Table1[[#This Row],[Population]]*100000</f>
        <v>444.65114056565</v>
      </c>
    </row>
    <row r="337" spans="1:39" hidden="1" x14ac:dyDescent="0.25">
      <c r="A337" s="3" t="s">
        <v>22</v>
      </c>
      <c r="B337" s="4" t="s">
        <v>1</v>
      </c>
      <c r="C337" s="4">
        <v>2010</v>
      </c>
      <c r="D337" s="4">
        <v>2744</v>
      </c>
      <c r="E337" s="4">
        <v>1926</v>
      </c>
      <c r="F337" s="4">
        <v>152</v>
      </c>
      <c r="G337" s="4">
        <v>1599</v>
      </c>
      <c r="H337" s="4">
        <v>0</v>
      </c>
      <c r="I337" s="4">
        <v>1599</v>
      </c>
      <c r="J337" s="4">
        <v>1508</v>
      </c>
      <c r="K337" s="4">
        <v>1124</v>
      </c>
      <c r="L337" s="4">
        <v>384</v>
      </c>
      <c r="M337" s="4">
        <v>778</v>
      </c>
      <c r="N337" s="4">
        <v>285</v>
      </c>
      <c r="O337" s="4">
        <v>3721</v>
      </c>
      <c r="P337" s="4">
        <v>16617</v>
      </c>
      <c r="Q337" s="4">
        <v>52565</v>
      </c>
      <c r="R337" s="4">
        <v>18676</v>
      </c>
      <c r="S337" s="4">
        <v>33889</v>
      </c>
      <c r="T337" s="4">
        <v>8412</v>
      </c>
      <c r="U337" s="4">
        <v>1948</v>
      </c>
      <c r="V337" s="4">
        <v>8684</v>
      </c>
      <c r="W337" s="4">
        <v>389</v>
      </c>
      <c r="X337" s="4">
        <v>1229</v>
      </c>
      <c r="Y337" s="4">
        <v>29696</v>
      </c>
      <c r="Z337" s="4">
        <v>393</v>
      </c>
      <c r="AA337" s="4">
        <v>3661</v>
      </c>
      <c r="AB337" s="4">
        <v>1180</v>
      </c>
      <c r="AC337" s="4">
        <v>7434</v>
      </c>
      <c r="AD337" s="4">
        <v>0</v>
      </c>
      <c r="AE337" s="4">
        <v>13508</v>
      </c>
      <c r="AF337" s="4">
        <v>49739</v>
      </c>
      <c r="AG337" s="4">
        <v>208168</v>
      </c>
      <c r="AH337" s="2">
        <f t="shared" si="5"/>
        <v>257907</v>
      </c>
      <c r="AI337" s="12">
        <f>assg!AI302*Sheet2!G22/100+assg!AI302</f>
        <v>80.868186290511261</v>
      </c>
      <c r="AJ337" s="2">
        <v>111755248.52555479</v>
      </c>
      <c r="AK337" s="2">
        <f>assg!AK302+[1]Sheet2!BE29</f>
        <v>929.00000000000045</v>
      </c>
      <c r="AL337" s="2">
        <v>307713</v>
      </c>
      <c r="AM337" s="14">
        <f>Table1[[#This Row],[TOTAL CRIME BOTH]]/Table1[[#This Row],[Population]]*100000</f>
        <v>230.77842285056084</v>
      </c>
    </row>
    <row r="338" spans="1:39" hidden="1" x14ac:dyDescent="0.25">
      <c r="A338" s="1" t="s">
        <v>23</v>
      </c>
      <c r="B338" s="2" t="s">
        <v>1</v>
      </c>
      <c r="C338" s="2">
        <v>2010</v>
      </c>
      <c r="D338" s="2">
        <v>92</v>
      </c>
      <c r="E338" s="2">
        <v>258</v>
      </c>
      <c r="F338" s="2">
        <v>1</v>
      </c>
      <c r="G338" s="2">
        <v>34</v>
      </c>
      <c r="H338" s="2">
        <v>0</v>
      </c>
      <c r="I338" s="2">
        <v>34</v>
      </c>
      <c r="J338" s="2">
        <v>199</v>
      </c>
      <c r="K338" s="2">
        <v>107</v>
      </c>
      <c r="L338" s="2">
        <v>92</v>
      </c>
      <c r="M338" s="2">
        <v>0</v>
      </c>
      <c r="N338" s="2">
        <v>196</v>
      </c>
      <c r="O338" s="2">
        <v>2</v>
      </c>
      <c r="P338" s="2">
        <v>66</v>
      </c>
      <c r="Q338" s="2">
        <v>417</v>
      </c>
      <c r="R338" s="2">
        <v>254</v>
      </c>
      <c r="S338" s="2">
        <v>163</v>
      </c>
      <c r="T338" s="2">
        <v>65</v>
      </c>
      <c r="U338" s="2">
        <v>24</v>
      </c>
      <c r="V338" s="2">
        <v>59</v>
      </c>
      <c r="W338" s="2">
        <v>7</v>
      </c>
      <c r="X338" s="2">
        <v>86</v>
      </c>
      <c r="Y338" s="2">
        <v>227</v>
      </c>
      <c r="Z338" s="2">
        <v>0</v>
      </c>
      <c r="AA338" s="2">
        <v>31</v>
      </c>
      <c r="AB338" s="2">
        <v>0</v>
      </c>
      <c r="AC338" s="2">
        <v>18</v>
      </c>
      <c r="AD338" s="2">
        <v>0</v>
      </c>
      <c r="AE338" s="2">
        <v>1</v>
      </c>
      <c r="AF338" s="2">
        <v>932</v>
      </c>
      <c r="AG338" s="2">
        <v>2715</v>
      </c>
      <c r="AH338" s="2">
        <f t="shared" si="5"/>
        <v>3647</v>
      </c>
      <c r="AI338" s="13">
        <f>assg!AI303*Sheet2!G23/100+assg!AI303</f>
        <v>75.550615859749101</v>
      </c>
      <c r="AJ338" s="4">
        <v>2705724.3303953391</v>
      </c>
      <c r="AK338" s="4">
        <f>assg!AK303+[1]Sheet2!BE30</f>
        <v>991.99999999999989</v>
      </c>
      <c r="AL338" s="4">
        <v>22327</v>
      </c>
      <c r="AM338" s="14">
        <f>Table1[[#This Row],[TOTAL CRIME BOTH]]/Table1[[#This Row],[Population]]*100000</f>
        <v>134.7883063707059</v>
      </c>
    </row>
    <row r="339" spans="1:39" hidden="1" x14ac:dyDescent="0.25">
      <c r="A339" s="3" t="s">
        <v>24</v>
      </c>
      <c r="B339" s="4" t="s">
        <v>1</v>
      </c>
      <c r="C339" s="4">
        <v>2010</v>
      </c>
      <c r="D339" s="4">
        <v>134</v>
      </c>
      <c r="E339" s="4">
        <v>60</v>
      </c>
      <c r="F339" s="4">
        <v>8</v>
      </c>
      <c r="G339" s="4">
        <v>149</v>
      </c>
      <c r="H339" s="4">
        <v>0</v>
      </c>
      <c r="I339" s="4">
        <v>149</v>
      </c>
      <c r="J339" s="4">
        <v>71</v>
      </c>
      <c r="K339" s="4">
        <v>37</v>
      </c>
      <c r="L339" s="4">
        <v>34</v>
      </c>
      <c r="M339" s="4">
        <v>42</v>
      </c>
      <c r="N339" s="4">
        <v>1</v>
      </c>
      <c r="O339" s="4">
        <v>67</v>
      </c>
      <c r="P339" s="4">
        <v>166</v>
      </c>
      <c r="Q339" s="4">
        <v>664</v>
      </c>
      <c r="R339" s="4">
        <v>152</v>
      </c>
      <c r="S339" s="4">
        <v>512</v>
      </c>
      <c r="T339" s="4">
        <v>7</v>
      </c>
      <c r="U339" s="4">
        <v>37</v>
      </c>
      <c r="V339" s="4">
        <v>98</v>
      </c>
      <c r="W339" s="4">
        <v>4</v>
      </c>
      <c r="X339" s="4">
        <v>52</v>
      </c>
      <c r="Y339" s="4">
        <v>154</v>
      </c>
      <c r="Z339" s="4">
        <v>0</v>
      </c>
      <c r="AA339" s="4">
        <v>48</v>
      </c>
      <c r="AB339" s="4">
        <v>0</v>
      </c>
      <c r="AC339" s="4">
        <v>24</v>
      </c>
      <c r="AD339" s="4">
        <v>0</v>
      </c>
      <c r="AE339" s="4">
        <v>53</v>
      </c>
      <c r="AF339" s="4">
        <v>666</v>
      </c>
      <c r="AG339" s="4">
        <v>2505</v>
      </c>
      <c r="AH339" s="2">
        <f t="shared" si="5"/>
        <v>3171</v>
      </c>
      <c r="AI339" s="12">
        <f>assg!AI304*Sheet2!G24/100+assg!AI304</f>
        <v>69.935328802649153</v>
      </c>
      <c r="AJ339" s="2">
        <v>2973737.2629970983</v>
      </c>
      <c r="AK339" s="2">
        <f>assg!AK304+[1]Sheet2!BE31</f>
        <v>988.99999999999989</v>
      </c>
      <c r="AL339" s="2">
        <v>22429</v>
      </c>
      <c r="AM339" s="14">
        <f>Table1[[#This Row],[TOTAL CRIME BOTH]]/Table1[[#This Row],[Population]]*100000</f>
        <v>106.63349581879636</v>
      </c>
    </row>
    <row r="340" spans="1:39" hidden="1" x14ac:dyDescent="0.25">
      <c r="A340" s="1" t="s">
        <v>25</v>
      </c>
      <c r="B340" s="2" t="s">
        <v>1</v>
      </c>
      <c r="C340" s="2">
        <v>2010</v>
      </c>
      <c r="D340" s="2">
        <v>48</v>
      </c>
      <c r="E340" s="2">
        <v>27</v>
      </c>
      <c r="F340" s="2">
        <v>7</v>
      </c>
      <c r="G340" s="2">
        <v>92</v>
      </c>
      <c r="H340" s="2">
        <v>0</v>
      </c>
      <c r="I340" s="2">
        <v>92</v>
      </c>
      <c r="J340" s="2">
        <v>9</v>
      </c>
      <c r="K340" s="2">
        <v>0</v>
      </c>
      <c r="L340" s="2">
        <v>9</v>
      </c>
      <c r="M340" s="2">
        <v>3</v>
      </c>
      <c r="N340" s="2">
        <v>0</v>
      </c>
      <c r="O340" s="2">
        <v>16</v>
      </c>
      <c r="P340" s="2">
        <v>425</v>
      </c>
      <c r="Q340" s="2">
        <v>823</v>
      </c>
      <c r="R340" s="2">
        <v>69</v>
      </c>
      <c r="S340" s="2">
        <v>754</v>
      </c>
      <c r="T340" s="2">
        <v>0</v>
      </c>
      <c r="U340" s="2">
        <v>25</v>
      </c>
      <c r="V340" s="2">
        <v>79</v>
      </c>
      <c r="W340" s="2">
        <v>12</v>
      </c>
      <c r="X340" s="2">
        <v>15</v>
      </c>
      <c r="Y340" s="2">
        <v>116</v>
      </c>
      <c r="Z340" s="2">
        <v>0</v>
      </c>
      <c r="AA340" s="2">
        <v>75</v>
      </c>
      <c r="AB340" s="2">
        <v>0</v>
      </c>
      <c r="AC340" s="2">
        <v>3</v>
      </c>
      <c r="AD340" s="2">
        <v>0</v>
      </c>
      <c r="AE340" s="2">
        <v>44</v>
      </c>
      <c r="AF340" s="2">
        <v>355</v>
      </c>
      <c r="AG340" s="2">
        <v>2174</v>
      </c>
      <c r="AH340" s="2">
        <f t="shared" si="5"/>
        <v>2529</v>
      </c>
      <c r="AI340" s="13">
        <f>assg!AI305*Sheet2!G25/100+assg!AI305</f>
        <v>90.777669491604598</v>
      </c>
      <c r="AJ340" s="4">
        <v>1094720.3460847351</v>
      </c>
      <c r="AK340" s="4">
        <f>assg!AK305+[1]Sheet2!BE32</f>
        <v>975.99999999999955</v>
      </c>
      <c r="AL340" s="4">
        <v>21081</v>
      </c>
      <c r="AM340" s="14">
        <f>Table1[[#This Row],[TOTAL CRIME BOTH]]/Table1[[#This Row],[Population]]*100000</f>
        <v>231.01790416565865</v>
      </c>
    </row>
    <row r="341" spans="1:39" hidden="1" x14ac:dyDescent="0.25">
      <c r="A341" s="3" t="s">
        <v>26</v>
      </c>
      <c r="B341" s="4" t="s">
        <v>1</v>
      </c>
      <c r="C341" s="4">
        <v>2010</v>
      </c>
      <c r="D341" s="4">
        <v>45</v>
      </c>
      <c r="E341" s="4">
        <v>35</v>
      </c>
      <c r="F341" s="4">
        <v>13</v>
      </c>
      <c r="G341" s="4">
        <v>16</v>
      </c>
      <c r="H341" s="4">
        <v>0</v>
      </c>
      <c r="I341" s="4">
        <v>16</v>
      </c>
      <c r="J341" s="4">
        <v>50</v>
      </c>
      <c r="K341" s="4">
        <v>6</v>
      </c>
      <c r="L341" s="4">
        <v>44</v>
      </c>
      <c r="M341" s="4">
        <v>3</v>
      </c>
      <c r="N341" s="4">
        <v>0</v>
      </c>
      <c r="O341" s="4">
        <v>63</v>
      </c>
      <c r="P341" s="4">
        <v>62</v>
      </c>
      <c r="Q341" s="4">
        <v>397</v>
      </c>
      <c r="R341" s="4">
        <v>80</v>
      </c>
      <c r="S341" s="4">
        <v>317</v>
      </c>
      <c r="T341" s="4">
        <v>2</v>
      </c>
      <c r="U341" s="4">
        <v>13</v>
      </c>
      <c r="V341" s="4">
        <v>39</v>
      </c>
      <c r="W341" s="4">
        <v>3</v>
      </c>
      <c r="X341" s="4">
        <v>1</v>
      </c>
      <c r="Y341" s="4">
        <v>36</v>
      </c>
      <c r="Z341" s="4">
        <v>0</v>
      </c>
      <c r="AA341" s="4">
        <v>13</v>
      </c>
      <c r="AB341" s="4">
        <v>3</v>
      </c>
      <c r="AC341" s="4">
        <v>1</v>
      </c>
      <c r="AD341" s="4">
        <v>0</v>
      </c>
      <c r="AE341" s="4">
        <v>22</v>
      </c>
      <c r="AF341" s="4">
        <v>242</v>
      </c>
      <c r="AG341" s="4">
        <v>1059</v>
      </c>
      <c r="AH341" s="2">
        <f t="shared" si="5"/>
        <v>1301</v>
      </c>
      <c r="AI341" s="12">
        <f>assg!AI306*Sheet2!G26/100+assg!AI306</f>
        <v>75.008571601110205</v>
      </c>
      <c r="AJ341" s="2">
        <v>1979533.9691784894</v>
      </c>
      <c r="AK341" s="2">
        <f>assg!AK306+[1]Sheet2!BE33</f>
        <v>931.00000000000011</v>
      </c>
      <c r="AL341" s="2">
        <v>16579</v>
      </c>
      <c r="AM341" s="14">
        <f>Table1[[#This Row],[TOTAL CRIME BOTH]]/Table1[[#This Row],[Population]]*100000</f>
        <v>65.722539762220777</v>
      </c>
    </row>
    <row r="342" spans="1:39" hidden="1" x14ac:dyDescent="0.25">
      <c r="A342" s="1" t="s">
        <v>27</v>
      </c>
      <c r="B342" s="2" t="s">
        <v>1</v>
      </c>
      <c r="C342" s="2">
        <v>2010</v>
      </c>
      <c r="D342" s="2">
        <v>1308</v>
      </c>
      <c r="E342" s="2">
        <v>1436</v>
      </c>
      <c r="F342" s="2">
        <v>31</v>
      </c>
      <c r="G342" s="2">
        <v>1025</v>
      </c>
      <c r="H342" s="2">
        <v>0</v>
      </c>
      <c r="I342" s="2">
        <v>1025</v>
      </c>
      <c r="J342" s="2">
        <v>1016</v>
      </c>
      <c r="K342" s="2">
        <v>912</v>
      </c>
      <c r="L342" s="2">
        <v>104</v>
      </c>
      <c r="M342" s="2">
        <v>346</v>
      </c>
      <c r="N342" s="2">
        <v>117</v>
      </c>
      <c r="O342" s="2">
        <v>1491</v>
      </c>
      <c r="P342" s="2">
        <v>2855</v>
      </c>
      <c r="Q342" s="2">
        <v>7572</v>
      </c>
      <c r="R342" s="2">
        <v>2627</v>
      </c>
      <c r="S342" s="2">
        <v>4945</v>
      </c>
      <c r="T342" s="2">
        <v>1779</v>
      </c>
      <c r="U342" s="2">
        <v>322</v>
      </c>
      <c r="V342" s="2">
        <v>1108</v>
      </c>
      <c r="W342" s="2">
        <v>29</v>
      </c>
      <c r="X342" s="2">
        <v>430</v>
      </c>
      <c r="Y342" s="2">
        <v>7181</v>
      </c>
      <c r="Z342" s="2">
        <v>388</v>
      </c>
      <c r="AA342" s="2">
        <v>2905</v>
      </c>
      <c r="AB342" s="2">
        <v>232</v>
      </c>
      <c r="AC342" s="2">
        <v>2067</v>
      </c>
      <c r="AD342" s="2">
        <v>5</v>
      </c>
      <c r="AE342" s="2">
        <v>3450</v>
      </c>
      <c r="AF342" s="2">
        <v>19366</v>
      </c>
      <c r="AG342" s="2">
        <v>56459</v>
      </c>
      <c r="AH342" s="2">
        <f t="shared" si="5"/>
        <v>75825</v>
      </c>
      <c r="AI342" s="13">
        <f>assg!AI307*Sheet2!G27/100+assg!AI307</f>
        <v>69.111918107899569</v>
      </c>
      <c r="AJ342" s="4">
        <v>41728898.866277203</v>
      </c>
      <c r="AK342" s="4">
        <f>assg!AK307+[1]Sheet2!BE34</f>
        <v>979.00000000000045</v>
      </c>
      <c r="AL342" s="4">
        <v>155707</v>
      </c>
      <c r="AM342" s="14">
        <f>Table1[[#This Row],[TOTAL CRIME BOTH]]/Table1[[#This Row],[Population]]*100000</f>
        <v>181.70860497178666</v>
      </c>
    </row>
    <row r="343" spans="1:39" hidden="1" x14ac:dyDescent="0.25">
      <c r="A343" s="3" t="s">
        <v>28</v>
      </c>
      <c r="B343" s="4" t="s">
        <v>1</v>
      </c>
      <c r="C343" s="4">
        <v>2010</v>
      </c>
      <c r="D343" s="4">
        <v>33</v>
      </c>
      <c r="E343" s="4">
        <v>19</v>
      </c>
      <c r="F343" s="4">
        <v>16</v>
      </c>
      <c r="G343" s="4">
        <v>3</v>
      </c>
      <c r="H343" s="4">
        <v>0</v>
      </c>
      <c r="I343" s="4">
        <v>3</v>
      </c>
      <c r="J343" s="4">
        <v>17</v>
      </c>
      <c r="K343" s="4">
        <v>14</v>
      </c>
      <c r="L343" s="4">
        <v>3</v>
      </c>
      <c r="M343" s="4">
        <v>2</v>
      </c>
      <c r="N343" s="4">
        <v>10</v>
      </c>
      <c r="O343" s="4">
        <v>5</v>
      </c>
      <c r="P343" s="4">
        <v>72</v>
      </c>
      <c r="Q343" s="4">
        <v>534</v>
      </c>
      <c r="R343" s="4">
        <v>384</v>
      </c>
      <c r="S343" s="4">
        <v>150</v>
      </c>
      <c r="T343" s="4">
        <v>131</v>
      </c>
      <c r="U343" s="4">
        <v>12</v>
      </c>
      <c r="V343" s="4">
        <v>77</v>
      </c>
      <c r="W343" s="4">
        <v>3</v>
      </c>
      <c r="X343" s="4">
        <v>10</v>
      </c>
      <c r="Y343" s="4">
        <v>806</v>
      </c>
      <c r="Z343" s="4">
        <v>1</v>
      </c>
      <c r="AA343" s="4">
        <v>46</v>
      </c>
      <c r="AB343" s="4">
        <v>22</v>
      </c>
      <c r="AC343" s="4">
        <v>7</v>
      </c>
      <c r="AD343" s="4">
        <v>0</v>
      </c>
      <c r="AE343" s="4">
        <v>242</v>
      </c>
      <c r="AF343" s="4">
        <v>1867</v>
      </c>
      <c r="AG343" s="4">
        <v>3935</v>
      </c>
      <c r="AH343" s="2">
        <f t="shared" si="5"/>
        <v>5802</v>
      </c>
      <c r="AI343" s="12">
        <f>assg!AI308*Sheet2!G28/100+assg!AI308</f>
        <v>84.744005989134621</v>
      </c>
      <c r="AJ343" s="2">
        <v>1250223.2237588866</v>
      </c>
      <c r="AK343" s="2">
        <f>assg!AK308+[1]Sheet2!BE35</f>
        <v>1037</v>
      </c>
      <c r="AL343" s="2">
        <v>479</v>
      </c>
      <c r="AM343" s="14">
        <f>Table1[[#This Row],[TOTAL CRIME BOTH]]/Table1[[#This Row],[Population]]*100000</f>
        <v>464.077125567694</v>
      </c>
    </row>
    <row r="344" spans="1:39" hidden="1" x14ac:dyDescent="0.25">
      <c r="A344" s="3" t="s">
        <v>29</v>
      </c>
      <c r="B344" s="4" t="s">
        <v>1</v>
      </c>
      <c r="C344" s="4">
        <v>2010</v>
      </c>
      <c r="D344" s="4">
        <v>907</v>
      </c>
      <c r="E344" s="4">
        <v>994</v>
      </c>
      <c r="F344" s="4">
        <v>120</v>
      </c>
      <c r="G344" s="4">
        <v>546</v>
      </c>
      <c r="H344" s="4">
        <v>0</v>
      </c>
      <c r="I344" s="4">
        <v>546</v>
      </c>
      <c r="J344" s="4">
        <v>789</v>
      </c>
      <c r="K344" s="4">
        <v>576</v>
      </c>
      <c r="L344" s="4">
        <v>213</v>
      </c>
      <c r="M344" s="4">
        <v>65</v>
      </c>
      <c r="N344" s="4">
        <v>143</v>
      </c>
      <c r="O344" s="4">
        <v>241</v>
      </c>
      <c r="P344" s="4">
        <v>2661</v>
      </c>
      <c r="Q344" s="4">
        <v>5446</v>
      </c>
      <c r="R344" s="4">
        <v>2467</v>
      </c>
      <c r="S344" s="4">
        <v>2979</v>
      </c>
      <c r="T344" s="4">
        <v>0</v>
      </c>
      <c r="U344" s="4">
        <v>243</v>
      </c>
      <c r="V344" s="4">
        <v>3527</v>
      </c>
      <c r="W344" s="4">
        <v>75</v>
      </c>
      <c r="X344" s="4">
        <v>101</v>
      </c>
      <c r="Y344" s="4">
        <v>4873</v>
      </c>
      <c r="Z344" s="4">
        <v>121</v>
      </c>
      <c r="AA344" s="4">
        <v>349</v>
      </c>
      <c r="AB344" s="4">
        <v>38</v>
      </c>
      <c r="AC344" s="4">
        <v>1163</v>
      </c>
      <c r="AD344" s="4">
        <v>0</v>
      </c>
      <c r="AE344" s="4">
        <v>3350</v>
      </c>
      <c r="AF344" s="4">
        <v>10896</v>
      </c>
      <c r="AG344" s="4">
        <v>36648</v>
      </c>
      <c r="AH344" s="2">
        <f t="shared" si="5"/>
        <v>47544</v>
      </c>
      <c r="AI344" s="13">
        <f>assg!AI309*Sheet2!G29/100+assg!AI309</f>
        <v>73.746622456826003</v>
      </c>
      <c r="AJ344" s="4">
        <v>27580752.614649955</v>
      </c>
      <c r="AK344" s="4">
        <f>assg!AK309+[1]Sheet2!BE36</f>
        <v>895.00000000000034</v>
      </c>
      <c r="AL344" s="4">
        <v>50362</v>
      </c>
      <c r="AM344" s="14">
        <f>Table1[[#This Row],[TOTAL CRIME BOTH]]/Table1[[#This Row],[Population]]*100000</f>
        <v>172.38108279447837</v>
      </c>
    </row>
    <row r="345" spans="1:39" hidden="1" x14ac:dyDescent="0.25">
      <c r="A345" s="1" t="s">
        <v>30</v>
      </c>
      <c r="B345" s="2" t="s">
        <v>1</v>
      </c>
      <c r="C345" s="2">
        <v>2010</v>
      </c>
      <c r="D345" s="2">
        <v>1421</v>
      </c>
      <c r="E345" s="2">
        <v>1557</v>
      </c>
      <c r="F345" s="2">
        <v>104</v>
      </c>
      <c r="G345" s="2">
        <v>1571</v>
      </c>
      <c r="H345" s="2">
        <v>0</v>
      </c>
      <c r="I345" s="2">
        <v>1571</v>
      </c>
      <c r="J345" s="2">
        <v>2985</v>
      </c>
      <c r="K345" s="2">
        <v>2477</v>
      </c>
      <c r="L345" s="2">
        <v>508</v>
      </c>
      <c r="M345" s="2">
        <v>37</v>
      </c>
      <c r="N345" s="2">
        <v>84</v>
      </c>
      <c r="O345" s="2">
        <v>872</v>
      </c>
      <c r="P345" s="2">
        <v>4714</v>
      </c>
      <c r="Q345" s="2">
        <v>22324</v>
      </c>
      <c r="R345" s="2">
        <v>13245</v>
      </c>
      <c r="S345" s="2">
        <v>9079</v>
      </c>
      <c r="T345" s="2">
        <v>986</v>
      </c>
      <c r="U345" s="2">
        <v>789</v>
      </c>
      <c r="V345" s="2">
        <v>16584</v>
      </c>
      <c r="W345" s="2">
        <v>36</v>
      </c>
      <c r="X345" s="2">
        <v>478</v>
      </c>
      <c r="Y345" s="2">
        <v>19247</v>
      </c>
      <c r="Z345" s="2">
        <v>462</v>
      </c>
      <c r="AA345" s="2">
        <v>2339</v>
      </c>
      <c r="AB345" s="2">
        <v>23</v>
      </c>
      <c r="AC345" s="2">
        <v>11145</v>
      </c>
      <c r="AD345" s="2">
        <v>0</v>
      </c>
      <c r="AE345" s="2">
        <v>7978</v>
      </c>
      <c r="AF345" s="2">
        <v>67221</v>
      </c>
      <c r="AG345" s="2">
        <v>162957</v>
      </c>
      <c r="AH345" s="2">
        <f t="shared" si="5"/>
        <v>230178</v>
      </c>
      <c r="AI345" s="13">
        <f>assg!AI310*Sheet2!G30/100+assg!AI310</f>
        <v>63.877667541471453</v>
      </c>
      <c r="AJ345" s="4">
        <v>68318318.617165312</v>
      </c>
      <c r="AK345" s="4">
        <f>assg!AK310+[1]Sheet2!BE37</f>
        <v>927.99999999999966</v>
      </c>
      <c r="AL345" s="4">
        <v>342239</v>
      </c>
      <c r="AM345" s="14">
        <f>Table1[[#This Row],[TOTAL CRIME BOTH]]/Table1[[#This Row],[Population]]*100000</f>
        <v>336.91988424048634</v>
      </c>
    </row>
    <row r="346" spans="1:39" hidden="1" x14ac:dyDescent="0.25">
      <c r="A346" s="3" t="s">
        <v>31</v>
      </c>
      <c r="B346" s="4" t="s">
        <v>1</v>
      </c>
      <c r="C346" s="4">
        <v>2010</v>
      </c>
      <c r="D346" s="4">
        <v>17</v>
      </c>
      <c r="E346" s="4">
        <v>6</v>
      </c>
      <c r="F346" s="4">
        <v>2</v>
      </c>
      <c r="G346" s="4">
        <v>18</v>
      </c>
      <c r="H346" s="4">
        <v>0</v>
      </c>
      <c r="I346" s="4">
        <v>18</v>
      </c>
      <c r="J346" s="4">
        <v>6</v>
      </c>
      <c r="K346" s="4">
        <v>6</v>
      </c>
      <c r="L346" s="4">
        <v>0</v>
      </c>
      <c r="M346" s="4">
        <v>1</v>
      </c>
      <c r="N346" s="4">
        <v>0</v>
      </c>
      <c r="O346" s="4">
        <v>7</v>
      </c>
      <c r="P346" s="4">
        <v>72</v>
      </c>
      <c r="Q346" s="4">
        <v>53</v>
      </c>
      <c r="R346" s="4">
        <v>8</v>
      </c>
      <c r="S346" s="4">
        <v>45</v>
      </c>
      <c r="T346" s="4">
        <v>4</v>
      </c>
      <c r="U346" s="4">
        <v>1</v>
      </c>
      <c r="V346" s="4">
        <v>20</v>
      </c>
      <c r="W346" s="4">
        <v>3</v>
      </c>
      <c r="X346" s="4">
        <v>7</v>
      </c>
      <c r="Y346" s="4">
        <v>73</v>
      </c>
      <c r="Z346" s="4">
        <v>1</v>
      </c>
      <c r="AA346" s="4">
        <v>11</v>
      </c>
      <c r="AB346" s="4">
        <v>0</v>
      </c>
      <c r="AC346" s="4">
        <v>3</v>
      </c>
      <c r="AD346" s="4">
        <v>0</v>
      </c>
      <c r="AE346" s="4">
        <v>47</v>
      </c>
      <c r="AF346" s="4">
        <v>200</v>
      </c>
      <c r="AG346" s="4">
        <v>552</v>
      </c>
      <c r="AH346" s="2">
        <f t="shared" si="5"/>
        <v>752</v>
      </c>
      <c r="AI346" s="12">
        <f>assg!AI311*Sheet2!G31/100+assg!AI311</f>
        <v>77.397766244408047</v>
      </c>
      <c r="AJ346" s="2">
        <v>606941.05686927575</v>
      </c>
      <c r="AK346" s="2">
        <f>assg!AK311+[1]Sheet2!BE38</f>
        <v>889.99999999999966</v>
      </c>
      <c r="AL346" s="2">
        <v>7096</v>
      </c>
      <c r="AM346" s="14">
        <f>Table1[[#This Row],[TOTAL CRIME BOTH]]/Table1[[#This Row],[Population]]*100000</f>
        <v>123.90000503161997</v>
      </c>
    </row>
    <row r="347" spans="1:39" hidden="1" x14ac:dyDescent="0.25">
      <c r="A347" s="1" t="s">
        <v>32</v>
      </c>
      <c r="B347" s="2" t="s">
        <v>1</v>
      </c>
      <c r="C347" s="2">
        <v>2010</v>
      </c>
      <c r="D347" s="2">
        <v>1875</v>
      </c>
      <c r="E347" s="2">
        <v>2641</v>
      </c>
      <c r="F347" s="2">
        <v>32</v>
      </c>
      <c r="G347" s="2">
        <v>686</v>
      </c>
      <c r="H347" s="2">
        <v>0</v>
      </c>
      <c r="I347" s="2">
        <v>686</v>
      </c>
      <c r="J347" s="2">
        <v>1720</v>
      </c>
      <c r="K347" s="2">
        <v>1464</v>
      </c>
      <c r="L347" s="2">
        <v>256</v>
      </c>
      <c r="M347" s="2">
        <v>85</v>
      </c>
      <c r="N347" s="2">
        <v>12</v>
      </c>
      <c r="O347" s="2">
        <v>1817</v>
      </c>
      <c r="P347" s="2">
        <v>4715</v>
      </c>
      <c r="Q347" s="2">
        <v>14583</v>
      </c>
      <c r="R347" s="2">
        <v>5045</v>
      </c>
      <c r="S347" s="2">
        <v>9538</v>
      </c>
      <c r="T347" s="2">
        <v>2664</v>
      </c>
      <c r="U347" s="2">
        <v>177</v>
      </c>
      <c r="V347" s="2">
        <v>3259</v>
      </c>
      <c r="W347" s="2">
        <v>312</v>
      </c>
      <c r="X347" s="2">
        <v>636</v>
      </c>
      <c r="Y347" s="2">
        <v>21309</v>
      </c>
      <c r="Z347" s="2">
        <v>165</v>
      </c>
      <c r="AA347" s="2">
        <v>1405</v>
      </c>
      <c r="AB347" s="2">
        <v>638</v>
      </c>
      <c r="AC347" s="2">
        <v>1570</v>
      </c>
      <c r="AD347" s="2">
        <v>0</v>
      </c>
      <c r="AE347" s="2">
        <v>14644</v>
      </c>
      <c r="AF347" s="2">
        <v>110733</v>
      </c>
      <c r="AG347" s="2">
        <v>185678</v>
      </c>
      <c r="AH347" s="2">
        <f t="shared" si="5"/>
        <v>296411</v>
      </c>
      <c r="AI347" s="13">
        <f>assg!AI312*Sheet2!G32/100+assg!AI312</f>
        <v>77.965062984002429</v>
      </c>
      <c r="AJ347" s="4">
        <v>71749776.604342937</v>
      </c>
      <c r="AK347" s="4">
        <f>assg!AK312+[1]Sheet2!BE39</f>
        <v>995.99999999999977</v>
      </c>
      <c r="AL347" s="4">
        <v>130058</v>
      </c>
      <c r="AM347" s="14">
        <f>Table1[[#This Row],[TOTAL CRIME BOTH]]/Table1[[#This Row],[Population]]*100000</f>
        <v>413.11766256016261</v>
      </c>
    </row>
    <row r="348" spans="1:39" hidden="1" x14ac:dyDescent="0.25">
      <c r="A348" s="3" t="s">
        <v>33</v>
      </c>
      <c r="B348" s="4" t="s">
        <v>1</v>
      </c>
      <c r="C348" s="4">
        <v>2010</v>
      </c>
      <c r="D348" s="4">
        <v>150</v>
      </c>
      <c r="E348" s="4">
        <v>63</v>
      </c>
      <c r="F348" s="4">
        <v>8</v>
      </c>
      <c r="G348" s="4">
        <v>238</v>
      </c>
      <c r="H348" s="4">
        <v>0</v>
      </c>
      <c r="I348" s="4">
        <v>238</v>
      </c>
      <c r="J348" s="4">
        <v>114</v>
      </c>
      <c r="K348" s="4">
        <v>91</v>
      </c>
      <c r="L348" s="4">
        <v>23</v>
      </c>
      <c r="M348" s="4">
        <v>16</v>
      </c>
      <c r="N348" s="4">
        <v>2</v>
      </c>
      <c r="O348" s="4">
        <v>65</v>
      </c>
      <c r="P348" s="4">
        <v>221</v>
      </c>
      <c r="Q348" s="4">
        <v>457</v>
      </c>
      <c r="R348" s="4">
        <v>64</v>
      </c>
      <c r="S348" s="4">
        <v>393</v>
      </c>
      <c r="T348" s="4">
        <v>163</v>
      </c>
      <c r="U348" s="4">
        <v>53</v>
      </c>
      <c r="V348" s="4">
        <v>122</v>
      </c>
      <c r="W348" s="4">
        <v>6</v>
      </c>
      <c r="X348" s="4">
        <v>51</v>
      </c>
      <c r="Y348" s="4">
        <v>1136</v>
      </c>
      <c r="Z348" s="4">
        <v>25</v>
      </c>
      <c r="AA348" s="4">
        <v>376</v>
      </c>
      <c r="AB348" s="4">
        <v>9</v>
      </c>
      <c r="AC348" s="4">
        <v>937</v>
      </c>
      <c r="AD348" s="4">
        <v>0</v>
      </c>
      <c r="AE348" s="4">
        <v>237</v>
      </c>
      <c r="AF348" s="4">
        <v>1356</v>
      </c>
      <c r="AG348" s="4">
        <v>5805</v>
      </c>
      <c r="AH348" s="2">
        <f t="shared" si="5"/>
        <v>7161</v>
      </c>
      <c r="AI348" s="12">
        <f>assg!AI313*Sheet2!G33/100+assg!AI313</f>
        <v>83.152800447747452</v>
      </c>
      <c r="AJ348" s="2">
        <v>3652881.7744097593</v>
      </c>
      <c r="AK348" s="2">
        <f>assg!AK313+[1]Sheet2!BE40</f>
        <v>959.99999999999977</v>
      </c>
      <c r="AL348" s="2">
        <v>10486</v>
      </c>
      <c r="AM348" s="14">
        <f>Table1[[#This Row],[TOTAL CRIME BOTH]]/Table1[[#This Row],[Population]]*100000</f>
        <v>196.03700426787259</v>
      </c>
    </row>
    <row r="349" spans="1:39" hidden="1" x14ac:dyDescent="0.25">
      <c r="A349" s="1" t="s">
        <v>34</v>
      </c>
      <c r="B349" s="2" t="s">
        <v>1</v>
      </c>
      <c r="C349" s="2">
        <v>2010</v>
      </c>
      <c r="D349" s="2">
        <v>4401</v>
      </c>
      <c r="E349" s="2">
        <v>4004</v>
      </c>
      <c r="F349" s="2">
        <v>1401</v>
      </c>
      <c r="G349" s="2">
        <v>1563</v>
      </c>
      <c r="H349" s="2">
        <v>1</v>
      </c>
      <c r="I349" s="2">
        <v>1562</v>
      </c>
      <c r="J349" s="2">
        <v>6321</v>
      </c>
      <c r="K349" s="2">
        <v>5468</v>
      </c>
      <c r="L349" s="2">
        <v>853</v>
      </c>
      <c r="M349" s="2">
        <v>337</v>
      </c>
      <c r="N349" s="2">
        <v>48</v>
      </c>
      <c r="O349" s="2">
        <v>2577</v>
      </c>
      <c r="P349" s="2">
        <v>4915</v>
      </c>
      <c r="Q349" s="2">
        <v>31153</v>
      </c>
      <c r="R349" s="2">
        <v>18216</v>
      </c>
      <c r="S349" s="2">
        <v>12937</v>
      </c>
      <c r="T349" s="2">
        <v>4186</v>
      </c>
      <c r="U349" s="2">
        <v>3817</v>
      </c>
      <c r="V349" s="2">
        <v>9553</v>
      </c>
      <c r="W349" s="2">
        <v>426</v>
      </c>
      <c r="X349" s="2">
        <v>170</v>
      </c>
      <c r="Y349" s="2">
        <v>10336</v>
      </c>
      <c r="Z349" s="2">
        <v>2217</v>
      </c>
      <c r="AA349" s="2">
        <v>2793</v>
      </c>
      <c r="AB349" s="2">
        <v>11</v>
      </c>
      <c r="AC349" s="2">
        <v>7978</v>
      </c>
      <c r="AD349" s="2">
        <v>0</v>
      </c>
      <c r="AE349" s="2">
        <v>14472</v>
      </c>
      <c r="AF349" s="2">
        <v>61500</v>
      </c>
      <c r="AG349" s="2">
        <v>174179</v>
      </c>
      <c r="AH349" s="2">
        <f t="shared" si="5"/>
        <v>235679</v>
      </c>
      <c r="AI349" s="13">
        <f>assg!AI314*Sheet2!G34/100+assg!AI314</f>
        <v>62.912898576541608</v>
      </c>
      <c r="AJ349" s="4">
        <v>199028110.90690345</v>
      </c>
      <c r="AK349" s="4">
        <f>assg!AK314+[1]Sheet2!BE41</f>
        <v>911.99999999999989</v>
      </c>
      <c r="AL349" s="4">
        <v>240928</v>
      </c>
      <c r="AM349" s="14">
        <f>Table1[[#This Row],[TOTAL CRIME BOTH]]/Table1[[#This Row],[Population]]*100000</f>
        <v>118.41493089900261</v>
      </c>
    </row>
    <row r="350" spans="1:39" hidden="1" x14ac:dyDescent="0.25">
      <c r="A350" s="3" t="s">
        <v>35</v>
      </c>
      <c r="B350" s="4" t="s">
        <v>1</v>
      </c>
      <c r="C350" s="4">
        <v>2010</v>
      </c>
      <c r="D350" s="4">
        <v>176</v>
      </c>
      <c r="E350" s="4">
        <v>219</v>
      </c>
      <c r="F350" s="4">
        <v>60</v>
      </c>
      <c r="G350" s="4">
        <v>121</v>
      </c>
      <c r="H350" s="4">
        <v>0</v>
      </c>
      <c r="I350" s="4">
        <v>121</v>
      </c>
      <c r="J350" s="4">
        <v>286</v>
      </c>
      <c r="K350" s="4">
        <v>249</v>
      </c>
      <c r="L350" s="4">
        <v>37</v>
      </c>
      <c r="M350" s="4">
        <v>12</v>
      </c>
      <c r="N350" s="4">
        <v>2</v>
      </c>
      <c r="O350" s="4">
        <v>162</v>
      </c>
      <c r="P350" s="4">
        <v>310</v>
      </c>
      <c r="Q350" s="4">
        <v>2138</v>
      </c>
      <c r="R350" s="4">
        <v>871</v>
      </c>
      <c r="S350" s="4">
        <v>1267</v>
      </c>
      <c r="T350" s="4">
        <v>458</v>
      </c>
      <c r="U350" s="4">
        <v>167</v>
      </c>
      <c r="V350" s="4">
        <v>567</v>
      </c>
      <c r="W350" s="4">
        <v>33</v>
      </c>
      <c r="X350" s="4">
        <v>17</v>
      </c>
      <c r="Y350" s="4">
        <v>974</v>
      </c>
      <c r="Z350" s="4">
        <v>75</v>
      </c>
      <c r="AA350" s="4">
        <v>125</v>
      </c>
      <c r="AB350" s="4">
        <v>165</v>
      </c>
      <c r="AC350" s="4">
        <v>334</v>
      </c>
      <c r="AD350" s="4">
        <v>0</v>
      </c>
      <c r="AE350" s="4">
        <v>738</v>
      </c>
      <c r="AF350" s="4">
        <v>2101</v>
      </c>
      <c r="AG350" s="4">
        <v>9240</v>
      </c>
      <c r="AH350" s="2">
        <f t="shared" si="5"/>
        <v>11341</v>
      </c>
      <c r="AI350" s="12">
        <f>assg!AI315*Sheet2!G35/100+assg!AI315</f>
        <v>77.204330432445047</v>
      </c>
      <c r="AJ350" s="2">
        <v>10040206.215746915</v>
      </c>
      <c r="AK350" s="2">
        <f>assg!AK315+[1]Sheet2!BE42</f>
        <v>963.00000000000023</v>
      </c>
      <c r="AL350" s="2">
        <v>53483</v>
      </c>
      <c r="AM350" s="14">
        <f>Table1[[#This Row],[TOTAL CRIME BOTH]]/Table1[[#This Row],[Population]]*100000</f>
        <v>112.95584728342472</v>
      </c>
    </row>
    <row r="351" spans="1:39" hidden="1" x14ac:dyDescent="0.25">
      <c r="A351" s="1" t="s">
        <v>36</v>
      </c>
      <c r="B351" s="2" t="s">
        <v>1</v>
      </c>
      <c r="C351" s="2">
        <v>2010</v>
      </c>
      <c r="D351" s="2">
        <v>2398</v>
      </c>
      <c r="E351" s="2">
        <v>2111</v>
      </c>
      <c r="F351" s="2">
        <v>630</v>
      </c>
      <c r="G351" s="2">
        <v>2311</v>
      </c>
      <c r="H351" s="2">
        <v>0</v>
      </c>
      <c r="I351" s="2">
        <v>2311</v>
      </c>
      <c r="J351" s="2">
        <v>3345</v>
      </c>
      <c r="K351" s="2">
        <v>2764</v>
      </c>
      <c r="L351" s="2">
        <v>581</v>
      </c>
      <c r="M351" s="2">
        <v>288</v>
      </c>
      <c r="N351" s="2">
        <v>687</v>
      </c>
      <c r="O351" s="2">
        <v>798</v>
      </c>
      <c r="P351" s="2">
        <v>388</v>
      </c>
      <c r="Q351" s="2">
        <v>19389</v>
      </c>
      <c r="R351" s="2">
        <v>4123</v>
      </c>
      <c r="S351" s="2">
        <v>15266</v>
      </c>
      <c r="T351" s="2">
        <v>6809</v>
      </c>
      <c r="U351" s="2">
        <v>1011</v>
      </c>
      <c r="V351" s="2">
        <v>3260</v>
      </c>
      <c r="W351" s="2">
        <v>214</v>
      </c>
      <c r="X351" s="2">
        <v>331</v>
      </c>
      <c r="Y351" s="2">
        <v>12764</v>
      </c>
      <c r="Z351" s="2">
        <v>507</v>
      </c>
      <c r="AA351" s="2">
        <v>2465</v>
      </c>
      <c r="AB351" s="2">
        <v>163</v>
      </c>
      <c r="AC351" s="2">
        <v>17796</v>
      </c>
      <c r="AD351" s="2">
        <v>8</v>
      </c>
      <c r="AE351" s="2">
        <v>2847</v>
      </c>
      <c r="AF351" s="2">
        <v>49096</v>
      </c>
      <c r="AG351" s="2">
        <v>129616</v>
      </c>
      <c r="AH351" s="2">
        <f t="shared" si="5"/>
        <v>178712</v>
      </c>
      <c r="AI351" s="13">
        <f>assg!AI316*Sheet2!G36/100+assg!AI316</f>
        <v>73.731333068941368</v>
      </c>
      <c r="AJ351" s="4">
        <v>90737061.824669078</v>
      </c>
      <c r="AK351" s="4">
        <f>assg!AK316+[1]Sheet2!BE43</f>
        <v>950.00000000000045</v>
      </c>
      <c r="AL351" s="4">
        <v>88752</v>
      </c>
      <c r="AM351" s="14">
        <f>Table1[[#This Row],[TOTAL CRIME BOTH]]/Table1[[#This Row],[Population]]*100000</f>
        <v>196.95590358141044</v>
      </c>
    </row>
    <row r="352" spans="1:39" x14ac:dyDescent="0.25">
      <c r="A352" s="1" t="s">
        <v>0</v>
      </c>
      <c r="B352" s="2" t="s">
        <v>1</v>
      </c>
      <c r="C352" s="2">
        <v>2011</v>
      </c>
      <c r="D352" s="2">
        <v>14</v>
      </c>
      <c r="E352" s="2">
        <v>6</v>
      </c>
      <c r="F352" s="2">
        <v>2</v>
      </c>
      <c r="G352" s="2">
        <v>13</v>
      </c>
      <c r="H352" s="2">
        <v>0</v>
      </c>
      <c r="I352" s="2">
        <v>13</v>
      </c>
      <c r="J352" s="2">
        <v>15</v>
      </c>
      <c r="K352" s="2">
        <v>12</v>
      </c>
      <c r="L352" s="2">
        <v>3</v>
      </c>
      <c r="M352" s="2">
        <v>1</v>
      </c>
      <c r="N352" s="2">
        <v>0</v>
      </c>
      <c r="O352" s="2">
        <v>1</v>
      </c>
      <c r="P352" s="2">
        <v>99</v>
      </c>
      <c r="Q352" s="2">
        <v>88</v>
      </c>
      <c r="R352" s="2">
        <v>4</v>
      </c>
      <c r="S352" s="2">
        <v>84</v>
      </c>
      <c r="T352" s="2">
        <v>11</v>
      </c>
      <c r="U352" s="2">
        <v>3</v>
      </c>
      <c r="V352" s="2">
        <v>32</v>
      </c>
      <c r="W352" s="2">
        <v>0</v>
      </c>
      <c r="X352" s="2">
        <v>6</v>
      </c>
      <c r="Y352" s="2">
        <v>81</v>
      </c>
      <c r="Z352" s="2">
        <v>0</v>
      </c>
      <c r="AA352" s="2">
        <v>15</v>
      </c>
      <c r="AB352" s="2">
        <v>3</v>
      </c>
      <c r="AC352" s="2">
        <v>5</v>
      </c>
      <c r="AD352" s="2">
        <v>0</v>
      </c>
      <c r="AE352" s="2">
        <v>6</v>
      </c>
      <c r="AF352" s="2">
        <v>392</v>
      </c>
      <c r="AG352" s="2">
        <v>793</v>
      </c>
      <c r="AH352" s="2">
        <f t="shared" si="5"/>
        <v>1185</v>
      </c>
      <c r="AI352" s="12">
        <v>67.02</v>
      </c>
      <c r="AJ352" s="2">
        <v>380581</v>
      </c>
      <c r="AK352" s="2">
        <v>876</v>
      </c>
      <c r="AL352" s="2">
        <v>8249</v>
      </c>
      <c r="AM352" s="14">
        <f>Table1[[#This Row],[TOTAL CRIME BOTH]]/Table1[[#This Row],[Population]]*100000</f>
        <v>311.3660429711415</v>
      </c>
    </row>
    <row r="353" spans="1:39" x14ac:dyDescent="0.25">
      <c r="A353" s="1" t="s">
        <v>2</v>
      </c>
      <c r="B353" s="2" t="s">
        <v>1</v>
      </c>
      <c r="C353" s="2">
        <v>2011</v>
      </c>
      <c r="D353" s="2">
        <v>2808</v>
      </c>
      <c r="E353" s="2">
        <v>2229</v>
      </c>
      <c r="F353" s="2">
        <v>171</v>
      </c>
      <c r="G353" s="2">
        <v>1442</v>
      </c>
      <c r="H353" s="2">
        <v>0</v>
      </c>
      <c r="I353" s="2">
        <v>1442</v>
      </c>
      <c r="J353" s="2">
        <v>2154</v>
      </c>
      <c r="K353" s="2">
        <v>1612</v>
      </c>
      <c r="L353" s="2">
        <v>542</v>
      </c>
      <c r="M353" s="2">
        <v>126</v>
      </c>
      <c r="N353" s="2">
        <v>7</v>
      </c>
      <c r="O353" s="2">
        <v>600</v>
      </c>
      <c r="P353" s="2">
        <v>8300</v>
      </c>
      <c r="Q353" s="2">
        <v>28267</v>
      </c>
      <c r="R353" s="2">
        <v>8966</v>
      </c>
      <c r="S353" s="2">
        <v>19301</v>
      </c>
      <c r="T353" s="2">
        <v>2210</v>
      </c>
      <c r="U353" s="2">
        <v>1174</v>
      </c>
      <c r="V353" s="2">
        <v>9748</v>
      </c>
      <c r="W353" s="2">
        <v>224</v>
      </c>
      <c r="X353" s="2">
        <v>1021</v>
      </c>
      <c r="Y353" s="2">
        <v>54452</v>
      </c>
      <c r="Z353" s="2">
        <v>599</v>
      </c>
      <c r="AA353" s="2">
        <v>4849</v>
      </c>
      <c r="AB353" s="2">
        <v>3658</v>
      </c>
      <c r="AC353" s="2">
        <v>13376</v>
      </c>
      <c r="AD353" s="2">
        <v>0</v>
      </c>
      <c r="AE353" s="2">
        <v>13973</v>
      </c>
      <c r="AF353" s="2">
        <v>38392</v>
      </c>
      <c r="AG353" s="2">
        <v>189780</v>
      </c>
      <c r="AH353" s="2">
        <f t="shared" si="5"/>
        <v>228172</v>
      </c>
      <c r="AI353" s="12">
        <v>86.63</v>
      </c>
      <c r="AJ353" s="15">
        <v>84580777</v>
      </c>
      <c r="AK353" s="2">
        <v>993</v>
      </c>
      <c r="AL353" s="2">
        <v>275045</v>
      </c>
      <c r="AM353" s="14">
        <f>Table1[[#This Row],[TOTAL CRIME BOTH]]/Table1[[#This Row],[Population]]*100000</f>
        <v>269.76815311119691</v>
      </c>
    </row>
    <row r="354" spans="1:39" x14ac:dyDescent="0.25">
      <c r="A354" s="3" t="s">
        <v>3</v>
      </c>
      <c r="B354" s="4" t="s">
        <v>1</v>
      </c>
      <c r="C354" s="4">
        <v>2011</v>
      </c>
      <c r="D354" s="4">
        <v>65</v>
      </c>
      <c r="E354" s="4">
        <v>29</v>
      </c>
      <c r="F354" s="4">
        <v>2</v>
      </c>
      <c r="G354" s="4">
        <v>42</v>
      </c>
      <c r="H354" s="4">
        <v>0</v>
      </c>
      <c r="I354" s="4">
        <v>42</v>
      </c>
      <c r="J354" s="4">
        <v>93</v>
      </c>
      <c r="K354" s="4">
        <v>60</v>
      </c>
      <c r="L354" s="4">
        <v>33</v>
      </c>
      <c r="M354" s="4">
        <v>13</v>
      </c>
      <c r="N354" s="4">
        <v>0</v>
      </c>
      <c r="O354" s="4">
        <v>64</v>
      </c>
      <c r="P354" s="4">
        <v>183</v>
      </c>
      <c r="Q354" s="4">
        <v>414</v>
      </c>
      <c r="R354" s="4">
        <v>152</v>
      </c>
      <c r="S354" s="4">
        <v>262</v>
      </c>
      <c r="T354" s="4">
        <v>49</v>
      </c>
      <c r="U354" s="4">
        <v>54</v>
      </c>
      <c r="V354" s="4">
        <v>74</v>
      </c>
      <c r="W354" s="4">
        <v>2</v>
      </c>
      <c r="X354" s="4">
        <v>34</v>
      </c>
      <c r="Y354" s="4">
        <v>379</v>
      </c>
      <c r="Z354" s="4">
        <v>0</v>
      </c>
      <c r="AA354" s="4">
        <v>51</v>
      </c>
      <c r="AB354" s="4">
        <v>0</v>
      </c>
      <c r="AC354" s="4">
        <v>18</v>
      </c>
      <c r="AD354" s="4">
        <v>0</v>
      </c>
      <c r="AE354" s="4">
        <v>98</v>
      </c>
      <c r="AF354" s="4">
        <v>622</v>
      </c>
      <c r="AG354" s="4">
        <v>2286</v>
      </c>
      <c r="AH354" s="2">
        <f t="shared" si="5"/>
        <v>2908</v>
      </c>
      <c r="AI354" s="12">
        <v>65.38</v>
      </c>
      <c r="AJ354" s="2">
        <v>1383727</v>
      </c>
      <c r="AK354" s="2">
        <v>938</v>
      </c>
      <c r="AL354" s="2">
        <v>83743</v>
      </c>
      <c r="AM354" s="14">
        <f>Table1[[#This Row],[TOTAL CRIME BOTH]]/Table1[[#This Row],[Population]]*100000</f>
        <v>210.15706132784862</v>
      </c>
    </row>
    <row r="355" spans="1:39" x14ac:dyDescent="0.25">
      <c r="A355" s="1" t="s">
        <v>4</v>
      </c>
      <c r="B355" s="2" t="s">
        <v>1</v>
      </c>
      <c r="C355" s="2">
        <v>2011</v>
      </c>
      <c r="D355" s="2">
        <v>1303</v>
      </c>
      <c r="E355" s="2">
        <v>504</v>
      </c>
      <c r="F355" s="2">
        <v>48</v>
      </c>
      <c r="G355" s="2">
        <v>1700</v>
      </c>
      <c r="H355" s="2">
        <v>0</v>
      </c>
      <c r="I355" s="2">
        <v>1700</v>
      </c>
      <c r="J355" s="2">
        <v>3764</v>
      </c>
      <c r="K355" s="2">
        <v>3192</v>
      </c>
      <c r="L355" s="2">
        <v>572</v>
      </c>
      <c r="M355" s="2">
        <v>305</v>
      </c>
      <c r="N355" s="2">
        <v>4</v>
      </c>
      <c r="O355" s="2">
        <v>837</v>
      </c>
      <c r="P355" s="2">
        <v>3327</v>
      </c>
      <c r="Q355" s="2">
        <v>8309</v>
      </c>
      <c r="R355" s="2">
        <v>585</v>
      </c>
      <c r="S355" s="2">
        <v>7724</v>
      </c>
      <c r="T355" s="2">
        <v>2328</v>
      </c>
      <c r="U355" s="2">
        <v>920</v>
      </c>
      <c r="V355" s="2">
        <v>1495</v>
      </c>
      <c r="W355" s="2">
        <v>60</v>
      </c>
      <c r="X355" s="2">
        <v>506</v>
      </c>
      <c r="Y355" s="2">
        <v>6306</v>
      </c>
      <c r="Z355" s="2">
        <v>121</v>
      </c>
      <c r="AA355" s="2">
        <v>1193</v>
      </c>
      <c r="AB355" s="2">
        <v>8</v>
      </c>
      <c r="AC355" s="2">
        <v>5246</v>
      </c>
      <c r="AD355" s="2">
        <v>2</v>
      </c>
      <c r="AE355" s="2">
        <v>2915</v>
      </c>
      <c r="AF355" s="2">
        <v>25513</v>
      </c>
      <c r="AG355" s="2">
        <v>66714</v>
      </c>
      <c r="AH355" s="2">
        <f t="shared" si="5"/>
        <v>92227</v>
      </c>
      <c r="AI355" s="13">
        <v>72.19</v>
      </c>
      <c r="AJ355" s="4">
        <v>31205576</v>
      </c>
      <c r="AK355" s="4">
        <v>958</v>
      </c>
      <c r="AL355" s="4">
        <v>78438</v>
      </c>
      <c r="AM355" s="14">
        <f>Table1[[#This Row],[TOTAL CRIME BOTH]]/Table1[[#This Row],[Population]]*100000</f>
        <v>295.54653950306829</v>
      </c>
    </row>
    <row r="356" spans="1:39" x14ac:dyDescent="0.25">
      <c r="A356" s="3" t="s">
        <v>5</v>
      </c>
      <c r="B356" s="4" t="s">
        <v>1</v>
      </c>
      <c r="C356" s="4">
        <v>2011</v>
      </c>
      <c r="D356" s="4">
        <v>3198</v>
      </c>
      <c r="E356" s="4">
        <v>3327</v>
      </c>
      <c r="F356" s="4">
        <v>348</v>
      </c>
      <c r="G356" s="4">
        <v>934</v>
      </c>
      <c r="H356" s="4">
        <v>1</v>
      </c>
      <c r="I356" s="4">
        <v>933</v>
      </c>
      <c r="J356" s="4">
        <v>4268</v>
      </c>
      <c r="K356" s="4">
        <v>3050</v>
      </c>
      <c r="L356" s="4">
        <v>1218</v>
      </c>
      <c r="M356" s="4">
        <v>556</v>
      </c>
      <c r="N356" s="4">
        <v>105</v>
      </c>
      <c r="O356" s="4">
        <v>1381</v>
      </c>
      <c r="P356" s="4">
        <v>3629</v>
      </c>
      <c r="Q356" s="4">
        <v>16292</v>
      </c>
      <c r="R356" s="4">
        <v>5041</v>
      </c>
      <c r="S356" s="4">
        <v>11251</v>
      </c>
      <c r="T356" s="4">
        <v>9768</v>
      </c>
      <c r="U356" s="4">
        <v>1741</v>
      </c>
      <c r="V356" s="4">
        <v>3776</v>
      </c>
      <c r="W356" s="4">
        <v>64</v>
      </c>
      <c r="X356" s="4">
        <v>705</v>
      </c>
      <c r="Y356" s="4">
        <v>19391</v>
      </c>
      <c r="Z356" s="4">
        <v>1413</v>
      </c>
      <c r="AA356" s="4">
        <v>790</v>
      </c>
      <c r="AB356" s="4">
        <v>11</v>
      </c>
      <c r="AC356" s="4">
        <v>2607</v>
      </c>
      <c r="AD356" s="4">
        <v>10</v>
      </c>
      <c r="AE356" s="4">
        <v>5877</v>
      </c>
      <c r="AF356" s="4">
        <v>55705</v>
      </c>
      <c r="AG356" s="4">
        <v>135896</v>
      </c>
      <c r="AH356" s="2">
        <f t="shared" si="5"/>
        <v>191601</v>
      </c>
      <c r="AI356" s="12">
        <v>61.8</v>
      </c>
      <c r="AJ356" s="2">
        <v>104099452</v>
      </c>
      <c r="AK356" s="2">
        <v>918</v>
      </c>
      <c r="AL356" s="2">
        <v>94163</v>
      </c>
      <c r="AM356" s="14">
        <f>Table1[[#This Row],[TOTAL CRIME BOTH]]/Table1[[#This Row],[Population]]*100000</f>
        <v>184.05572394367647</v>
      </c>
    </row>
    <row r="357" spans="1:39" x14ac:dyDescent="0.25">
      <c r="A357" s="3" t="s">
        <v>6</v>
      </c>
      <c r="B357" s="4" t="s">
        <v>1</v>
      </c>
      <c r="C357" s="4">
        <v>2011</v>
      </c>
      <c r="D357" s="4">
        <v>24</v>
      </c>
      <c r="E357" s="4">
        <v>40</v>
      </c>
      <c r="F357" s="4">
        <v>6</v>
      </c>
      <c r="G357" s="4">
        <v>27</v>
      </c>
      <c r="H357" s="4">
        <v>0</v>
      </c>
      <c r="I357" s="4">
        <v>27</v>
      </c>
      <c r="J357" s="4">
        <v>58</v>
      </c>
      <c r="K357" s="4">
        <v>46</v>
      </c>
      <c r="L357" s="4">
        <v>12</v>
      </c>
      <c r="M357" s="4">
        <v>6</v>
      </c>
      <c r="N357" s="4">
        <v>2</v>
      </c>
      <c r="O357" s="4">
        <v>68</v>
      </c>
      <c r="P357" s="4">
        <v>285</v>
      </c>
      <c r="Q357" s="4">
        <v>1502</v>
      </c>
      <c r="R357" s="4">
        <v>915</v>
      </c>
      <c r="S357" s="4">
        <v>587</v>
      </c>
      <c r="T357" s="4">
        <v>66</v>
      </c>
      <c r="U357" s="4">
        <v>25</v>
      </c>
      <c r="V357" s="4">
        <v>255</v>
      </c>
      <c r="W357" s="4">
        <v>0</v>
      </c>
      <c r="X357" s="4">
        <v>9</v>
      </c>
      <c r="Y357" s="4">
        <v>45</v>
      </c>
      <c r="Z357" s="4">
        <v>2</v>
      </c>
      <c r="AA357" s="4">
        <v>21</v>
      </c>
      <c r="AB357" s="4">
        <v>12</v>
      </c>
      <c r="AC357" s="4">
        <v>46</v>
      </c>
      <c r="AD357" s="4">
        <v>0</v>
      </c>
      <c r="AE357" s="4">
        <v>7</v>
      </c>
      <c r="AF357" s="4">
        <v>1036</v>
      </c>
      <c r="AG357" s="4">
        <v>3542</v>
      </c>
      <c r="AH357" s="2">
        <f t="shared" si="5"/>
        <v>4578</v>
      </c>
      <c r="AI357" s="13">
        <v>86.05</v>
      </c>
      <c r="AJ357" s="4">
        <v>1055450</v>
      </c>
      <c r="AK357" s="4">
        <v>818</v>
      </c>
      <c r="AL357" s="4">
        <v>114</v>
      </c>
      <c r="AM357" s="14">
        <f>Table1[[#This Row],[TOTAL CRIME BOTH]]/Table1[[#This Row],[Population]]*100000</f>
        <v>433.74863802169688</v>
      </c>
    </row>
    <row r="358" spans="1:39" x14ac:dyDescent="0.25">
      <c r="A358" s="1" t="s">
        <v>7</v>
      </c>
      <c r="B358" s="2" t="s">
        <v>1</v>
      </c>
      <c r="C358" s="2">
        <v>2011</v>
      </c>
      <c r="D358" s="2">
        <v>1110</v>
      </c>
      <c r="E358" s="2">
        <v>747</v>
      </c>
      <c r="F358" s="2">
        <v>28</v>
      </c>
      <c r="G358" s="2">
        <v>1053</v>
      </c>
      <c r="H358" s="2">
        <v>0</v>
      </c>
      <c r="I358" s="2">
        <v>1053</v>
      </c>
      <c r="J358" s="2">
        <v>472</v>
      </c>
      <c r="K358" s="2">
        <v>365</v>
      </c>
      <c r="L358" s="2">
        <v>107</v>
      </c>
      <c r="M358" s="2">
        <v>68</v>
      </c>
      <c r="N358" s="2">
        <v>7</v>
      </c>
      <c r="O358" s="2">
        <v>470</v>
      </c>
      <c r="P358" s="2">
        <v>3548</v>
      </c>
      <c r="Q358" s="2">
        <v>5315</v>
      </c>
      <c r="R358" s="2">
        <v>2292</v>
      </c>
      <c r="S358" s="2">
        <v>3023</v>
      </c>
      <c r="T358" s="2">
        <v>934</v>
      </c>
      <c r="U358" s="2">
        <v>180</v>
      </c>
      <c r="V358" s="2">
        <v>980</v>
      </c>
      <c r="W358" s="2">
        <v>65</v>
      </c>
      <c r="X358" s="2">
        <v>289</v>
      </c>
      <c r="Y358" s="2">
        <v>11105</v>
      </c>
      <c r="Z358" s="2">
        <v>104</v>
      </c>
      <c r="AA358" s="2">
        <v>1654</v>
      </c>
      <c r="AB358" s="2">
        <v>174</v>
      </c>
      <c r="AC358" s="2">
        <v>834</v>
      </c>
      <c r="AD358" s="2">
        <v>2</v>
      </c>
      <c r="AE358" s="2">
        <v>2856</v>
      </c>
      <c r="AF358" s="2">
        <v>25223</v>
      </c>
      <c r="AG358" s="2">
        <v>57218</v>
      </c>
      <c r="AH358" s="2">
        <f t="shared" si="5"/>
        <v>82441</v>
      </c>
      <c r="AI358" s="13">
        <v>70.28</v>
      </c>
      <c r="AJ358" s="4">
        <v>25545198</v>
      </c>
      <c r="AK358" s="4">
        <v>991</v>
      </c>
      <c r="AL358" s="4">
        <v>135191</v>
      </c>
      <c r="AM358" s="14">
        <f>Table1[[#This Row],[TOTAL CRIME BOTH]]/Table1[[#This Row],[Population]]*100000</f>
        <v>322.72601684277413</v>
      </c>
    </row>
    <row r="359" spans="1:39" x14ac:dyDescent="0.25">
      <c r="A359" s="1" t="s">
        <v>8</v>
      </c>
      <c r="B359" s="2" t="s">
        <v>1</v>
      </c>
      <c r="C359" s="2">
        <v>2011</v>
      </c>
      <c r="D359" s="2">
        <v>14</v>
      </c>
      <c r="E359" s="2">
        <v>2</v>
      </c>
      <c r="F359" s="2">
        <v>0</v>
      </c>
      <c r="G359" s="2">
        <v>4</v>
      </c>
      <c r="H359" s="2">
        <v>0</v>
      </c>
      <c r="I359" s="2">
        <v>4</v>
      </c>
      <c r="J359" s="2">
        <v>9</v>
      </c>
      <c r="K359" s="2">
        <v>8</v>
      </c>
      <c r="L359" s="2">
        <v>1</v>
      </c>
      <c r="M359" s="2">
        <v>7</v>
      </c>
      <c r="N359" s="2">
        <v>0</v>
      </c>
      <c r="O359" s="2">
        <v>2</v>
      </c>
      <c r="P359" s="2">
        <v>22</v>
      </c>
      <c r="Q359" s="2">
        <v>69</v>
      </c>
      <c r="R359" s="2">
        <v>43</v>
      </c>
      <c r="S359" s="2">
        <v>26</v>
      </c>
      <c r="T359" s="2">
        <v>20</v>
      </c>
      <c r="U359" s="2">
        <v>10</v>
      </c>
      <c r="V359" s="2">
        <v>18</v>
      </c>
      <c r="W359" s="2">
        <v>2</v>
      </c>
      <c r="X359" s="2">
        <v>5</v>
      </c>
      <c r="Y359" s="2">
        <v>25</v>
      </c>
      <c r="Z359" s="2">
        <v>0</v>
      </c>
      <c r="AA359" s="2">
        <v>2</v>
      </c>
      <c r="AB359" s="2">
        <v>0</v>
      </c>
      <c r="AC359" s="2">
        <v>3</v>
      </c>
      <c r="AD359" s="2">
        <v>0</v>
      </c>
      <c r="AE359" s="2">
        <v>24</v>
      </c>
      <c r="AF359" s="2">
        <v>134</v>
      </c>
      <c r="AG359" s="2">
        <v>372</v>
      </c>
      <c r="AH359" s="2">
        <f t="shared" si="5"/>
        <v>506</v>
      </c>
      <c r="AI359" s="12">
        <v>76.239999999999995</v>
      </c>
      <c r="AJ359" s="2">
        <v>343709</v>
      </c>
      <c r="AK359" s="2">
        <v>774</v>
      </c>
      <c r="AL359" s="2">
        <v>491</v>
      </c>
      <c r="AM359" s="14">
        <f>Table1[[#This Row],[TOTAL CRIME BOTH]]/Table1[[#This Row],[Population]]*100000</f>
        <v>147.2175590397691</v>
      </c>
    </row>
    <row r="360" spans="1:39" x14ac:dyDescent="0.25">
      <c r="A360" s="3" t="s">
        <v>9</v>
      </c>
      <c r="B360" s="4" t="s">
        <v>1</v>
      </c>
      <c r="C360" s="4">
        <v>2011</v>
      </c>
      <c r="D360" s="4">
        <v>6</v>
      </c>
      <c r="E360" s="4">
        <v>1</v>
      </c>
      <c r="F360" s="4">
        <v>0</v>
      </c>
      <c r="G360" s="4">
        <v>1</v>
      </c>
      <c r="H360" s="4">
        <v>0</v>
      </c>
      <c r="I360" s="4">
        <v>1</v>
      </c>
      <c r="J360" s="4">
        <v>3</v>
      </c>
      <c r="K360" s="4">
        <v>2</v>
      </c>
      <c r="L360" s="4">
        <v>1</v>
      </c>
      <c r="M360" s="4">
        <v>4</v>
      </c>
      <c r="N360" s="4">
        <v>0</v>
      </c>
      <c r="O360" s="4">
        <v>6</v>
      </c>
      <c r="P360" s="4">
        <v>31</v>
      </c>
      <c r="Q360" s="4">
        <v>47</v>
      </c>
      <c r="R360" s="4">
        <v>33</v>
      </c>
      <c r="S360" s="4">
        <v>14</v>
      </c>
      <c r="T360" s="4">
        <v>19</v>
      </c>
      <c r="U360" s="4">
        <v>3</v>
      </c>
      <c r="V360" s="4">
        <v>10</v>
      </c>
      <c r="W360" s="4">
        <v>2</v>
      </c>
      <c r="X360" s="4">
        <v>0</v>
      </c>
      <c r="Y360" s="4">
        <v>11</v>
      </c>
      <c r="Z360" s="4">
        <v>0</v>
      </c>
      <c r="AA360" s="4">
        <v>0</v>
      </c>
      <c r="AB360" s="4">
        <v>0</v>
      </c>
      <c r="AC360" s="4">
        <v>2</v>
      </c>
      <c r="AD360" s="4">
        <v>0</v>
      </c>
      <c r="AE360" s="4">
        <v>43</v>
      </c>
      <c r="AF360" s="4">
        <v>35</v>
      </c>
      <c r="AG360" s="4">
        <v>224</v>
      </c>
      <c r="AH360" s="2">
        <f t="shared" si="5"/>
        <v>259</v>
      </c>
      <c r="AI360" s="12">
        <v>87.1</v>
      </c>
      <c r="AJ360" s="2">
        <v>243247</v>
      </c>
      <c r="AK360" s="2">
        <v>618</v>
      </c>
      <c r="AL360" s="2">
        <v>112</v>
      </c>
      <c r="AM360" s="14">
        <f>Table1[[#This Row],[TOTAL CRIME BOTH]]/Table1[[#This Row],[Population]]*100000</f>
        <v>106.47613331305216</v>
      </c>
    </row>
    <row r="361" spans="1:39" x14ac:dyDescent="0.25">
      <c r="A361" s="1" t="s">
        <v>10</v>
      </c>
      <c r="B361" s="2" t="s">
        <v>11</v>
      </c>
      <c r="C361" s="2">
        <v>2011</v>
      </c>
      <c r="D361" s="2">
        <v>543</v>
      </c>
      <c r="E361" s="2">
        <v>386</v>
      </c>
      <c r="F361" s="2">
        <v>71</v>
      </c>
      <c r="G361" s="2">
        <v>572</v>
      </c>
      <c r="H361" s="2">
        <v>0</v>
      </c>
      <c r="I361" s="2">
        <v>572</v>
      </c>
      <c r="J361" s="2">
        <v>3767</v>
      </c>
      <c r="K361" s="2">
        <v>2085</v>
      </c>
      <c r="L361" s="2">
        <v>1682</v>
      </c>
      <c r="M361" s="2">
        <v>33</v>
      </c>
      <c r="N361" s="2">
        <v>25</v>
      </c>
      <c r="O361" s="2">
        <v>562</v>
      </c>
      <c r="P361" s="2">
        <v>1419</v>
      </c>
      <c r="Q361" s="2">
        <v>22899</v>
      </c>
      <c r="R361" s="2">
        <v>14668</v>
      </c>
      <c r="S361" s="2">
        <v>8231</v>
      </c>
      <c r="T361" s="2">
        <v>50</v>
      </c>
      <c r="U361" s="2">
        <v>337</v>
      </c>
      <c r="V361" s="2">
        <v>2590</v>
      </c>
      <c r="W361" s="2">
        <v>44</v>
      </c>
      <c r="X361" s="2">
        <v>42</v>
      </c>
      <c r="Y361" s="2">
        <v>1946</v>
      </c>
      <c r="Z361" s="2">
        <v>142</v>
      </c>
      <c r="AA361" s="2">
        <v>657</v>
      </c>
      <c r="AB361" s="2">
        <v>162</v>
      </c>
      <c r="AC361" s="2">
        <v>1575</v>
      </c>
      <c r="AD361" s="2">
        <v>0</v>
      </c>
      <c r="AE361" s="2">
        <v>1168</v>
      </c>
      <c r="AF361" s="2">
        <v>14363</v>
      </c>
      <c r="AG361" s="2">
        <v>53353</v>
      </c>
      <c r="AH361" s="2">
        <f t="shared" si="5"/>
        <v>67716</v>
      </c>
      <c r="AI361" s="13">
        <v>86.21</v>
      </c>
      <c r="AJ361" s="4">
        <v>16787941</v>
      </c>
      <c r="AK361" s="4">
        <v>868</v>
      </c>
      <c r="AL361" s="4">
        <v>1484</v>
      </c>
      <c r="AM361" s="14">
        <f>Table1[[#This Row],[TOTAL CRIME BOTH]]/Table1[[#This Row],[Population]]*100000</f>
        <v>403.36096010821097</v>
      </c>
    </row>
    <row r="362" spans="1:39" x14ac:dyDescent="0.25">
      <c r="A362" s="3" t="s">
        <v>12</v>
      </c>
      <c r="B362" s="4" t="s">
        <v>1</v>
      </c>
      <c r="C362" s="4">
        <v>2011</v>
      </c>
      <c r="D362" s="4">
        <v>48</v>
      </c>
      <c r="E362" s="4">
        <v>22</v>
      </c>
      <c r="F362" s="4">
        <v>6</v>
      </c>
      <c r="G362" s="4">
        <v>29</v>
      </c>
      <c r="H362" s="4">
        <v>0</v>
      </c>
      <c r="I362" s="4">
        <v>29</v>
      </c>
      <c r="J362" s="4">
        <v>28</v>
      </c>
      <c r="K362" s="4">
        <v>17</v>
      </c>
      <c r="L362" s="4">
        <v>11</v>
      </c>
      <c r="M362" s="4">
        <v>2</v>
      </c>
      <c r="N362" s="4">
        <v>0</v>
      </c>
      <c r="O362" s="4">
        <v>26</v>
      </c>
      <c r="P362" s="4">
        <v>318</v>
      </c>
      <c r="Q362" s="4">
        <v>1115</v>
      </c>
      <c r="R362" s="4">
        <v>463</v>
      </c>
      <c r="S362" s="4">
        <v>652</v>
      </c>
      <c r="T362" s="4">
        <v>74</v>
      </c>
      <c r="U362" s="4">
        <v>45</v>
      </c>
      <c r="V362" s="4">
        <v>142</v>
      </c>
      <c r="W362" s="4">
        <v>31</v>
      </c>
      <c r="X362" s="4">
        <v>24</v>
      </c>
      <c r="Y362" s="4">
        <v>215</v>
      </c>
      <c r="Z362" s="4">
        <v>1</v>
      </c>
      <c r="AA362" s="4">
        <v>29</v>
      </c>
      <c r="AB362" s="4">
        <v>12</v>
      </c>
      <c r="AC362" s="4">
        <v>18</v>
      </c>
      <c r="AD362" s="4">
        <v>0</v>
      </c>
      <c r="AE362" s="4">
        <v>263</v>
      </c>
      <c r="AF362" s="4">
        <v>1001</v>
      </c>
      <c r="AG362" s="4">
        <v>3449</v>
      </c>
      <c r="AH362" s="2">
        <f t="shared" si="5"/>
        <v>4450</v>
      </c>
      <c r="AI362" s="12">
        <v>88.7</v>
      </c>
      <c r="AJ362" s="2">
        <v>1458545</v>
      </c>
      <c r="AK362" s="2">
        <v>973</v>
      </c>
      <c r="AL362" s="2">
        <v>3702</v>
      </c>
      <c r="AM362" s="14">
        <f>Table1[[#This Row],[TOTAL CRIME BOTH]]/Table1[[#This Row],[Population]]*100000</f>
        <v>305.09857426407825</v>
      </c>
    </row>
    <row r="363" spans="1:39" x14ac:dyDescent="0.25">
      <c r="A363" s="1" t="s">
        <v>13</v>
      </c>
      <c r="B363" s="2" t="s">
        <v>1</v>
      </c>
      <c r="C363" s="2">
        <v>2011</v>
      </c>
      <c r="D363" s="2">
        <v>1126</v>
      </c>
      <c r="E363" s="2">
        <v>478</v>
      </c>
      <c r="F363" s="2">
        <v>43</v>
      </c>
      <c r="G363" s="2">
        <v>439</v>
      </c>
      <c r="H363" s="2">
        <v>0</v>
      </c>
      <c r="I363" s="2">
        <v>439</v>
      </c>
      <c r="J363" s="2">
        <v>1614</v>
      </c>
      <c r="K363" s="2">
        <v>1442</v>
      </c>
      <c r="L363" s="2">
        <v>172</v>
      </c>
      <c r="M363" s="2">
        <v>221</v>
      </c>
      <c r="N363" s="2">
        <v>24</v>
      </c>
      <c r="O363" s="2">
        <v>1368</v>
      </c>
      <c r="P363" s="2">
        <v>4509</v>
      </c>
      <c r="Q363" s="2">
        <v>16043</v>
      </c>
      <c r="R363" s="2">
        <v>8934</v>
      </c>
      <c r="S363" s="2">
        <v>7109</v>
      </c>
      <c r="T363" s="2">
        <v>1615</v>
      </c>
      <c r="U363" s="2">
        <v>1339</v>
      </c>
      <c r="V363" s="2">
        <v>1399</v>
      </c>
      <c r="W363" s="2">
        <v>256</v>
      </c>
      <c r="X363" s="2">
        <v>263</v>
      </c>
      <c r="Y363" s="2">
        <v>10159</v>
      </c>
      <c r="Z363" s="2">
        <v>30</v>
      </c>
      <c r="AA363" s="2">
        <v>685</v>
      </c>
      <c r="AB363" s="2">
        <v>93</v>
      </c>
      <c r="AC363" s="2">
        <v>6052</v>
      </c>
      <c r="AD363" s="2">
        <v>0</v>
      </c>
      <c r="AE363" s="2">
        <v>5827</v>
      </c>
      <c r="AF363" s="2">
        <v>69788</v>
      </c>
      <c r="AG363" s="2">
        <v>123371</v>
      </c>
      <c r="AH363" s="2">
        <f t="shared" si="5"/>
        <v>193159</v>
      </c>
      <c r="AI363" s="13">
        <v>78.03</v>
      </c>
      <c r="AJ363" s="4">
        <v>60439692</v>
      </c>
      <c r="AK363" s="4">
        <v>919</v>
      </c>
      <c r="AL363" s="4">
        <v>196024</v>
      </c>
      <c r="AM363" s="14">
        <f>Table1[[#This Row],[TOTAL CRIME BOTH]]/Table1[[#This Row],[Population]]*100000</f>
        <v>319.58964979503867</v>
      </c>
    </row>
    <row r="364" spans="1:39" x14ac:dyDescent="0.25">
      <c r="A364" s="3" t="s">
        <v>14</v>
      </c>
      <c r="B364" s="4" t="s">
        <v>1</v>
      </c>
      <c r="C364" s="4">
        <v>2011</v>
      </c>
      <c r="D364" s="4">
        <v>1062</v>
      </c>
      <c r="E364" s="4">
        <v>851</v>
      </c>
      <c r="F364" s="4">
        <v>60</v>
      </c>
      <c r="G364" s="4">
        <v>733</v>
      </c>
      <c r="H364" s="4">
        <v>0</v>
      </c>
      <c r="I364" s="4">
        <v>733</v>
      </c>
      <c r="J364" s="4">
        <v>959</v>
      </c>
      <c r="K364" s="4">
        <v>733</v>
      </c>
      <c r="L364" s="4">
        <v>226</v>
      </c>
      <c r="M364" s="4">
        <v>167</v>
      </c>
      <c r="N364" s="4">
        <v>176</v>
      </c>
      <c r="O364" s="4">
        <v>638</v>
      </c>
      <c r="P364" s="4">
        <v>5011</v>
      </c>
      <c r="Q364" s="4">
        <v>17425</v>
      </c>
      <c r="R364" s="4">
        <v>12541</v>
      </c>
      <c r="S364" s="4">
        <v>4884</v>
      </c>
      <c r="T364" s="4">
        <v>1466</v>
      </c>
      <c r="U364" s="4">
        <v>812</v>
      </c>
      <c r="V364" s="4">
        <v>1761</v>
      </c>
      <c r="W364" s="4">
        <v>18</v>
      </c>
      <c r="X364" s="4">
        <v>166</v>
      </c>
      <c r="Y364" s="4">
        <v>3423</v>
      </c>
      <c r="Z364" s="4">
        <v>255</v>
      </c>
      <c r="AA364" s="4">
        <v>474</v>
      </c>
      <c r="AB364" s="4">
        <v>490</v>
      </c>
      <c r="AC364" s="4">
        <v>2740</v>
      </c>
      <c r="AD364" s="4">
        <v>0</v>
      </c>
      <c r="AE364" s="4">
        <v>1505</v>
      </c>
      <c r="AF364" s="4">
        <v>20549</v>
      </c>
      <c r="AG364" s="4">
        <v>60741</v>
      </c>
      <c r="AH364" s="2">
        <f t="shared" si="5"/>
        <v>81290</v>
      </c>
      <c r="AI364" s="12">
        <v>75.55</v>
      </c>
      <c r="AJ364" s="2">
        <v>25351462</v>
      </c>
      <c r="AK364" s="2">
        <v>879</v>
      </c>
      <c r="AL364" s="2">
        <v>44212</v>
      </c>
      <c r="AM364" s="14">
        <f>Table1[[#This Row],[TOTAL CRIME BOTH]]/Table1[[#This Row],[Population]]*100000</f>
        <v>320.65211860365292</v>
      </c>
    </row>
    <row r="365" spans="1:39" x14ac:dyDescent="0.25">
      <c r="A365" s="1" t="s">
        <v>15</v>
      </c>
      <c r="B365" s="2" t="s">
        <v>1</v>
      </c>
      <c r="C365" s="2">
        <v>2011</v>
      </c>
      <c r="D365" s="2">
        <v>130</v>
      </c>
      <c r="E365" s="2">
        <v>50</v>
      </c>
      <c r="F365" s="2">
        <v>6</v>
      </c>
      <c r="G365" s="2">
        <v>168</v>
      </c>
      <c r="H365" s="2">
        <v>0</v>
      </c>
      <c r="I365" s="2">
        <v>168</v>
      </c>
      <c r="J365" s="2">
        <v>212</v>
      </c>
      <c r="K365" s="2">
        <v>191</v>
      </c>
      <c r="L365" s="2">
        <v>21</v>
      </c>
      <c r="M365" s="2">
        <v>1</v>
      </c>
      <c r="N365" s="2">
        <v>0</v>
      </c>
      <c r="O365" s="2">
        <v>10</v>
      </c>
      <c r="P365" s="2">
        <v>995</v>
      </c>
      <c r="Q365" s="2">
        <v>1042</v>
      </c>
      <c r="R365" s="2">
        <v>356</v>
      </c>
      <c r="S365" s="2">
        <v>686</v>
      </c>
      <c r="T365" s="2">
        <v>530</v>
      </c>
      <c r="U365" s="2">
        <v>143</v>
      </c>
      <c r="V365" s="2">
        <v>359</v>
      </c>
      <c r="W365" s="2">
        <v>4</v>
      </c>
      <c r="X365" s="2">
        <v>110</v>
      </c>
      <c r="Y365" s="2">
        <v>1251</v>
      </c>
      <c r="Z365" s="2">
        <v>4</v>
      </c>
      <c r="AA365" s="2">
        <v>331</v>
      </c>
      <c r="AB365" s="2">
        <v>62</v>
      </c>
      <c r="AC365" s="2">
        <v>239</v>
      </c>
      <c r="AD365" s="2">
        <v>0</v>
      </c>
      <c r="AE365" s="2">
        <v>563</v>
      </c>
      <c r="AF365" s="2">
        <v>8102</v>
      </c>
      <c r="AG365" s="2">
        <v>14312</v>
      </c>
      <c r="AH365" s="2">
        <f t="shared" si="5"/>
        <v>22414</v>
      </c>
      <c r="AI365" s="13">
        <v>82.8</v>
      </c>
      <c r="AJ365" s="4">
        <v>6864602</v>
      </c>
      <c r="AK365" s="4">
        <v>972</v>
      </c>
      <c r="AL365" s="4">
        <v>55673</v>
      </c>
      <c r="AM365" s="14">
        <f>Table1[[#This Row],[TOTAL CRIME BOTH]]/Table1[[#This Row],[Population]]*100000</f>
        <v>326.51565232769502</v>
      </c>
    </row>
    <row r="366" spans="1:39" x14ac:dyDescent="0.25">
      <c r="A366" s="3" t="s">
        <v>16</v>
      </c>
      <c r="B366" s="4" t="s">
        <v>1</v>
      </c>
      <c r="C366" s="4">
        <v>2011</v>
      </c>
      <c r="D366" s="4">
        <v>169</v>
      </c>
      <c r="E366" s="4">
        <v>494</v>
      </c>
      <c r="F366" s="4">
        <v>29</v>
      </c>
      <c r="G366" s="4">
        <v>277</v>
      </c>
      <c r="H366" s="4">
        <v>0</v>
      </c>
      <c r="I366" s="4">
        <v>277</v>
      </c>
      <c r="J366" s="4">
        <v>1077</v>
      </c>
      <c r="K366" s="4">
        <v>1023</v>
      </c>
      <c r="L366" s="4">
        <v>54</v>
      </c>
      <c r="M366" s="4">
        <v>14</v>
      </c>
      <c r="N366" s="4">
        <v>0</v>
      </c>
      <c r="O366" s="4">
        <v>88</v>
      </c>
      <c r="P366" s="4">
        <v>1516</v>
      </c>
      <c r="Q366" s="4">
        <v>2655</v>
      </c>
      <c r="R366" s="4">
        <v>930</v>
      </c>
      <c r="S366" s="4">
        <v>1725</v>
      </c>
      <c r="T366" s="4">
        <v>1405</v>
      </c>
      <c r="U366" s="4">
        <v>195</v>
      </c>
      <c r="V366" s="4">
        <v>612</v>
      </c>
      <c r="W366" s="4">
        <v>39</v>
      </c>
      <c r="X366" s="4">
        <v>205</v>
      </c>
      <c r="Y366" s="4">
        <v>246</v>
      </c>
      <c r="Z366" s="4">
        <v>11</v>
      </c>
      <c r="AA366" s="4">
        <v>1194</v>
      </c>
      <c r="AB366" s="4">
        <v>350</v>
      </c>
      <c r="AC366" s="4">
        <v>286</v>
      </c>
      <c r="AD366" s="4">
        <v>0</v>
      </c>
      <c r="AE366" s="4">
        <v>385</v>
      </c>
      <c r="AF366" s="4">
        <v>13257</v>
      </c>
      <c r="AG366" s="4">
        <v>24504</v>
      </c>
      <c r="AH366" s="2">
        <f t="shared" si="5"/>
        <v>37761</v>
      </c>
      <c r="AI366" s="12">
        <v>67.16</v>
      </c>
      <c r="AJ366" s="2">
        <v>12541302</v>
      </c>
      <c r="AK366" s="2">
        <v>889</v>
      </c>
      <c r="AL366" s="2">
        <v>222236</v>
      </c>
      <c r="AM366" s="14">
        <f>Table1[[#This Row],[TOTAL CRIME BOTH]]/Table1[[#This Row],[Population]]*100000</f>
        <v>301.09314009023944</v>
      </c>
    </row>
    <row r="367" spans="1:39" x14ac:dyDescent="0.25">
      <c r="A367" s="1" t="s">
        <v>17</v>
      </c>
      <c r="B367" s="2" t="s">
        <v>1</v>
      </c>
      <c r="C367" s="2">
        <v>2011</v>
      </c>
      <c r="D367" s="2">
        <v>1747</v>
      </c>
      <c r="E367" s="2">
        <v>718</v>
      </c>
      <c r="F367" s="2">
        <v>83</v>
      </c>
      <c r="G367" s="2">
        <v>784</v>
      </c>
      <c r="H367" s="2">
        <v>0</v>
      </c>
      <c r="I367" s="2">
        <v>784</v>
      </c>
      <c r="J367" s="2">
        <v>941</v>
      </c>
      <c r="K367" s="2">
        <v>660</v>
      </c>
      <c r="L367" s="2">
        <v>281</v>
      </c>
      <c r="M367" s="2">
        <v>309</v>
      </c>
      <c r="N367" s="2">
        <v>40</v>
      </c>
      <c r="O367" s="2">
        <v>614</v>
      </c>
      <c r="P367" s="2">
        <v>1235</v>
      </c>
      <c r="Q367" s="2">
        <v>6378</v>
      </c>
      <c r="R367" s="2">
        <v>1872</v>
      </c>
      <c r="S367" s="2">
        <v>4506</v>
      </c>
      <c r="T367" s="2">
        <v>2133</v>
      </c>
      <c r="U367" s="2">
        <v>447</v>
      </c>
      <c r="V367" s="2">
        <v>907</v>
      </c>
      <c r="W367" s="2">
        <v>22</v>
      </c>
      <c r="X367" s="2">
        <v>138</v>
      </c>
      <c r="Y367" s="2">
        <v>4403</v>
      </c>
      <c r="Z367" s="2">
        <v>282</v>
      </c>
      <c r="AA367" s="2">
        <v>317</v>
      </c>
      <c r="AB367" s="2">
        <v>7</v>
      </c>
      <c r="AC367" s="2">
        <v>659</v>
      </c>
      <c r="AD367" s="2">
        <v>6</v>
      </c>
      <c r="AE367" s="2">
        <v>1728</v>
      </c>
      <c r="AF367" s="2">
        <v>11940</v>
      </c>
      <c r="AG367" s="2">
        <v>35838</v>
      </c>
      <c r="AH367" s="2">
        <f t="shared" si="5"/>
        <v>47778</v>
      </c>
      <c r="AI367" s="13">
        <v>66.41</v>
      </c>
      <c r="AJ367" s="4">
        <v>32988134</v>
      </c>
      <c r="AK367" s="4">
        <v>948</v>
      </c>
      <c r="AL367" s="4">
        <v>79714</v>
      </c>
      <c r="AM367" s="14">
        <f>Table1[[#This Row],[TOTAL CRIME BOTH]]/Table1[[#This Row],[Population]]*100000</f>
        <v>144.83389694003304</v>
      </c>
    </row>
    <row r="368" spans="1:39" x14ac:dyDescent="0.25">
      <c r="A368" s="3" t="s">
        <v>18</v>
      </c>
      <c r="B368" s="4" t="s">
        <v>1</v>
      </c>
      <c r="C368" s="4">
        <v>2011</v>
      </c>
      <c r="D368" s="4">
        <v>1820</v>
      </c>
      <c r="E368" s="4">
        <v>1837</v>
      </c>
      <c r="F368" s="4">
        <v>85</v>
      </c>
      <c r="G368" s="4">
        <v>636</v>
      </c>
      <c r="H368" s="4">
        <v>0</v>
      </c>
      <c r="I368" s="4">
        <v>636</v>
      </c>
      <c r="J368" s="4">
        <v>1395</v>
      </c>
      <c r="K368" s="4">
        <v>715</v>
      </c>
      <c r="L368" s="4">
        <v>680</v>
      </c>
      <c r="M368" s="4">
        <v>214</v>
      </c>
      <c r="N368" s="4">
        <v>399</v>
      </c>
      <c r="O368" s="4">
        <v>2123</v>
      </c>
      <c r="P368" s="4">
        <v>6136</v>
      </c>
      <c r="Q368" s="4">
        <v>19834</v>
      </c>
      <c r="R368" s="4">
        <v>10226</v>
      </c>
      <c r="S368" s="4">
        <v>9608</v>
      </c>
      <c r="T368" s="4">
        <v>7265</v>
      </c>
      <c r="U368" s="4">
        <v>440</v>
      </c>
      <c r="V368" s="4">
        <v>5850</v>
      </c>
      <c r="W368" s="4">
        <v>105</v>
      </c>
      <c r="X368" s="4">
        <v>231</v>
      </c>
      <c r="Y368" s="4">
        <v>21295</v>
      </c>
      <c r="Z368" s="4">
        <v>267</v>
      </c>
      <c r="AA368" s="4">
        <v>2608</v>
      </c>
      <c r="AB368" s="4">
        <v>81</v>
      </c>
      <c r="AC368" s="4">
        <v>3712</v>
      </c>
      <c r="AD368" s="4">
        <v>12</v>
      </c>
      <c r="AE368" s="4">
        <v>750</v>
      </c>
      <c r="AF368" s="4">
        <v>60505</v>
      </c>
      <c r="AG368" s="4">
        <v>137600</v>
      </c>
      <c r="AH368" s="2">
        <f t="shared" si="5"/>
        <v>198105</v>
      </c>
      <c r="AI368" s="12">
        <v>75.36</v>
      </c>
      <c r="AJ368" s="2">
        <v>61095297</v>
      </c>
      <c r="AK368" s="2">
        <v>973</v>
      </c>
      <c r="AL368" s="2">
        <v>191791</v>
      </c>
      <c r="AM368" s="14">
        <f>Table1[[#This Row],[TOTAL CRIME BOTH]]/Table1[[#This Row],[Population]]*100000</f>
        <v>324.25572789997238</v>
      </c>
    </row>
    <row r="369" spans="1:39" x14ac:dyDescent="0.25">
      <c r="A369" s="1" t="s">
        <v>19</v>
      </c>
      <c r="B369" s="2" t="s">
        <v>1</v>
      </c>
      <c r="C369" s="2">
        <v>2011</v>
      </c>
      <c r="D369" s="2">
        <v>365</v>
      </c>
      <c r="E369" s="2">
        <v>521</v>
      </c>
      <c r="F369" s="2">
        <v>105</v>
      </c>
      <c r="G369" s="2">
        <v>1132</v>
      </c>
      <c r="H369" s="2">
        <v>0</v>
      </c>
      <c r="I369" s="2">
        <v>1132</v>
      </c>
      <c r="J369" s="2">
        <v>299</v>
      </c>
      <c r="K369" s="2">
        <v>221</v>
      </c>
      <c r="L369" s="2">
        <v>78</v>
      </c>
      <c r="M369" s="2">
        <v>71</v>
      </c>
      <c r="N369" s="2">
        <v>245</v>
      </c>
      <c r="O369" s="2">
        <v>741</v>
      </c>
      <c r="P369" s="2">
        <v>3001</v>
      </c>
      <c r="Q369" s="2">
        <v>4704</v>
      </c>
      <c r="R369" s="2">
        <v>1454</v>
      </c>
      <c r="S369" s="2">
        <v>3250</v>
      </c>
      <c r="T369" s="2">
        <v>10754</v>
      </c>
      <c r="U369" s="2">
        <v>340</v>
      </c>
      <c r="V369" s="2">
        <v>5155</v>
      </c>
      <c r="W369" s="2">
        <v>56</v>
      </c>
      <c r="X369" s="2">
        <v>450</v>
      </c>
      <c r="Y369" s="2">
        <v>21747</v>
      </c>
      <c r="Z369" s="2">
        <v>15</v>
      </c>
      <c r="AA369" s="2">
        <v>3756</v>
      </c>
      <c r="AB369" s="2">
        <v>573</v>
      </c>
      <c r="AC369" s="2">
        <v>5377</v>
      </c>
      <c r="AD369" s="2">
        <v>0</v>
      </c>
      <c r="AE369" s="2">
        <v>65</v>
      </c>
      <c r="AF369" s="2">
        <v>112665</v>
      </c>
      <c r="AG369" s="2">
        <v>172137</v>
      </c>
      <c r="AH369" s="2">
        <f t="shared" si="5"/>
        <v>284802</v>
      </c>
      <c r="AI369" s="13">
        <v>94</v>
      </c>
      <c r="AJ369" s="4">
        <v>33406061</v>
      </c>
      <c r="AK369" s="4">
        <v>1084</v>
      </c>
      <c r="AL369" s="4">
        <v>38863</v>
      </c>
      <c r="AM369" s="14">
        <f>Table1[[#This Row],[TOTAL CRIME BOTH]]/Table1[[#This Row],[Population]]*100000</f>
        <v>852.54588980125493</v>
      </c>
    </row>
    <row r="370" spans="1:39" x14ac:dyDescent="0.25">
      <c r="A370" s="3" t="s">
        <v>20</v>
      </c>
      <c r="B370" s="4" t="s">
        <v>1</v>
      </c>
      <c r="C370" s="4">
        <v>2011</v>
      </c>
      <c r="D370" s="4">
        <v>0</v>
      </c>
      <c r="E370" s="4">
        <v>1</v>
      </c>
      <c r="F370" s="4">
        <v>0</v>
      </c>
      <c r="G370" s="4">
        <v>0</v>
      </c>
      <c r="H370" s="4">
        <v>0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4</v>
      </c>
      <c r="R370" s="4">
        <v>0</v>
      </c>
      <c r="S370" s="4">
        <v>4</v>
      </c>
      <c r="T370" s="4">
        <v>5</v>
      </c>
      <c r="U370" s="4">
        <v>1</v>
      </c>
      <c r="V370" s="4">
        <v>0</v>
      </c>
      <c r="W370" s="4">
        <v>0</v>
      </c>
      <c r="X370" s="4">
        <v>3</v>
      </c>
      <c r="Y370" s="4">
        <v>3</v>
      </c>
      <c r="Z370" s="4">
        <v>0</v>
      </c>
      <c r="AA370" s="4">
        <v>0</v>
      </c>
      <c r="AB370" s="4">
        <v>0</v>
      </c>
      <c r="AC370" s="4">
        <v>0</v>
      </c>
      <c r="AD370" s="4">
        <v>0</v>
      </c>
      <c r="AE370" s="4">
        <v>0</v>
      </c>
      <c r="AF370" s="4">
        <v>27</v>
      </c>
      <c r="AG370" s="4">
        <v>44</v>
      </c>
      <c r="AH370" s="2">
        <f t="shared" si="5"/>
        <v>71</v>
      </c>
      <c r="AI370" s="12">
        <v>91.85</v>
      </c>
      <c r="AJ370" s="2">
        <v>64473</v>
      </c>
      <c r="AK370" s="2">
        <v>946</v>
      </c>
      <c r="AL370" s="2">
        <v>32</v>
      </c>
      <c r="AM370" s="14">
        <f>Table1[[#This Row],[TOTAL CRIME BOTH]]/Table1[[#This Row],[Population]]*100000</f>
        <v>110.12361763839127</v>
      </c>
    </row>
    <row r="371" spans="1:39" x14ac:dyDescent="0.25">
      <c r="A371" s="3" t="s">
        <v>21</v>
      </c>
      <c r="B371" s="4" t="s">
        <v>1</v>
      </c>
      <c r="C371" s="4">
        <v>2011</v>
      </c>
      <c r="D371" s="4">
        <v>2511</v>
      </c>
      <c r="E371" s="4">
        <v>2340</v>
      </c>
      <c r="F371" s="4">
        <v>139</v>
      </c>
      <c r="G371" s="4">
        <v>3406</v>
      </c>
      <c r="H371" s="4">
        <v>0</v>
      </c>
      <c r="I371" s="4">
        <v>3406</v>
      </c>
      <c r="J371" s="4">
        <v>1288</v>
      </c>
      <c r="K371" s="4">
        <v>1088</v>
      </c>
      <c r="L371" s="4">
        <v>200</v>
      </c>
      <c r="M371" s="4">
        <v>118</v>
      </c>
      <c r="N371" s="4">
        <v>117</v>
      </c>
      <c r="O371" s="4">
        <v>1952</v>
      </c>
      <c r="P371" s="4">
        <v>10230</v>
      </c>
      <c r="Q371" s="4">
        <v>22414</v>
      </c>
      <c r="R371" s="4">
        <v>11595</v>
      </c>
      <c r="S371" s="4">
        <v>10819</v>
      </c>
      <c r="T371" s="4">
        <v>2080</v>
      </c>
      <c r="U371" s="4">
        <v>557</v>
      </c>
      <c r="V371" s="4">
        <v>1860</v>
      </c>
      <c r="W371" s="4">
        <v>12</v>
      </c>
      <c r="X371" s="4">
        <v>784</v>
      </c>
      <c r="Y371" s="4">
        <v>35711</v>
      </c>
      <c r="Z371" s="4">
        <v>811</v>
      </c>
      <c r="AA371" s="4">
        <v>6665</v>
      </c>
      <c r="AB371" s="4">
        <v>762</v>
      </c>
      <c r="AC371" s="4">
        <v>3732</v>
      </c>
      <c r="AD371" s="4">
        <v>45</v>
      </c>
      <c r="AE371" s="4">
        <v>7478</v>
      </c>
      <c r="AF371" s="4">
        <v>112082</v>
      </c>
      <c r="AG371" s="4">
        <v>217094</v>
      </c>
      <c r="AH371" s="2">
        <f t="shared" si="5"/>
        <v>329176</v>
      </c>
      <c r="AI371" s="13">
        <v>69.319999999999993</v>
      </c>
      <c r="AJ371" s="4">
        <v>72626809</v>
      </c>
      <c r="AK371" s="4">
        <v>931</v>
      </c>
      <c r="AL371" s="4">
        <v>308245</v>
      </c>
      <c r="AM371" s="14">
        <f>Table1[[#This Row],[TOTAL CRIME BOTH]]/Table1[[#This Row],[Population]]*100000</f>
        <v>453.24309925278419</v>
      </c>
    </row>
    <row r="372" spans="1:39" x14ac:dyDescent="0.25">
      <c r="A372" s="1" t="s">
        <v>22</v>
      </c>
      <c r="B372" s="2" t="s">
        <v>1</v>
      </c>
      <c r="C372" s="2">
        <v>2011</v>
      </c>
      <c r="D372" s="2">
        <v>2818</v>
      </c>
      <c r="E372" s="2">
        <v>2105</v>
      </c>
      <c r="F372" s="2">
        <v>144</v>
      </c>
      <c r="G372" s="2">
        <v>1701</v>
      </c>
      <c r="H372" s="2">
        <v>0</v>
      </c>
      <c r="I372" s="2">
        <v>1701</v>
      </c>
      <c r="J372" s="2">
        <v>1669</v>
      </c>
      <c r="K372" s="2">
        <v>1252</v>
      </c>
      <c r="L372" s="2">
        <v>417</v>
      </c>
      <c r="M372" s="2">
        <v>773</v>
      </c>
      <c r="N372" s="2">
        <v>291</v>
      </c>
      <c r="O372" s="2">
        <v>4249</v>
      </c>
      <c r="P372" s="2">
        <v>16313</v>
      </c>
      <c r="Q372" s="2">
        <v>53449</v>
      </c>
      <c r="R372" s="2">
        <v>19270</v>
      </c>
      <c r="S372" s="2">
        <v>34179</v>
      </c>
      <c r="T372" s="2">
        <v>8556</v>
      </c>
      <c r="U372" s="2">
        <v>1883</v>
      </c>
      <c r="V372" s="2">
        <v>9098</v>
      </c>
      <c r="W372" s="2">
        <v>351</v>
      </c>
      <c r="X372" s="2">
        <v>1255</v>
      </c>
      <c r="Y372" s="2">
        <v>29769</v>
      </c>
      <c r="Z372" s="2">
        <v>339</v>
      </c>
      <c r="AA372" s="2">
        <v>3794</v>
      </c>
      <c r="AB372" s="2">
        <v>1071</v>
      </c>
      <c r="AC372" s="2">
        <v>7136</v>
      </c>
      <c r="AD372" s="2">
        <v>0</v>
      </c>
      <c r="AE372" s="2">
        <v>13024</v>
      </c>
      <c r="AF372" s="2">
        <v>45114</v>
      </c>
      <c r="AG372" s="2">
        <v>204902</v>
      </c>
      <c r="AH372" s="2">
        <f t="shared" si="5"/>
        <v>250016</v>
      </c>
      <c r="AI372" s="13">
        <v>82.34</v>
      </c>
      <c r="AJ372" s="4">
        <v>112374333</v>
      </c>
      <c r="AK372" s="4">
        <v>929</v>
      </c>
      <c r="AL372" s="4">
        <v>307713</v>
      </c>
      <c r="AM372" s="14">
        <f>Table1[[#This Row],[TOTAL CRIME BOTH]]/Table1[[#This Row],[Population]]*100000</f>
        <v>222.48496905427686</v>
      </c>
    </row>
    <row r="373" spans="1:39" x14ac:dyDescent="0.25">
      <c r="A373" s="3" t="s">
        <v>23</v>
      </c>
      <c r="B373" s="4" t="s">
        <v>1</v>
      </c>
      <c r="C373" s="4">
        <v>2011</v>
      </c>
      <c r="D373" s="4">
        <v>78</v>
      </c>
      <c r="E373" s="4">
        <v>245</v>
      </c>
      <c r="F373" s="4">
        <v>4</v>
      </c>
      <c r="G373" s="4">
        <v>53</v>
      </c>
      <c r="H373" s="4">
        <v>0</v>
      </c>
      <c r="I373" s="4">
        <v>53</v>
      </c>
      <c r="J373" s="4">
        <v>169</v>
      </c>
      <c r="K373" s="4">
        <v>116</v>
      </c>
      <c r="L373" s="4">
        <v>53</v>
      </c>
      <c r="M373" s="4">
        <v>1</v>
      </c>
      <c r="N373" s="4">
        <v>154</v>
      </c>
      <c r="O373" s="4">
        <v>7</v>
      </c>
      <c r="P373" s="4">
        <v>52</v>
      </c>
      <c r="Q373" s="4">
        <v>719</v>
      </c>
      <c r="R373" s="4">
        <v>553</v>
      </c>
      <c r="S373" s="4">
        <v>166</v>
      </c>
      <c r="T373" s="4">
        <v>70</v>
      </c>
      <c r="U373" s="4">
        <v>42</v>
      </c>
      <c r="V373" s="4">
        <v>126</v>
      </c>
      <c r="W373" s="4">
        <v>12</v>
      </c>
      <c r="X373" s="4">
        <v>99</v>
      </c>
      <c r="Y373" s="4">
        <v>292</v>
      </c>
      <c r="Z373" s="4">
        <v>1</v>
      </c>
      <c r="AA373" s="4">
        <v>38</v>
      </c>
      <c r="AB373" s="4">
        <v>0</v>
      </c>
      <c r="AC373" s="4">
        <v>39</v>
      </c>
      <c r="AD373" s="4">
        <v>0</v>
      </c>
      <c r="AE373" s="4">
        <v>2</v>
      </c>
      <c r="AF373" s="4">
        <v>1015</v>
      </c>
      <c r="AG373" s="4">
        <v>3218</v>
      </c>
      <c r="AH373" s="2">
        <f t="shared" si="5"/>
        <v>4233</v>
      </c>
      <c r="AI373" s="12">
        <v>79.209999999999994</v>
      </c>
      <c r="AJ373" s="2">
        <v>2721756</v>
      </c>
      <c r="AK373" s="2">
        <v>992</v>
      </c>
      <c r="AL373" s="2">
        <v>22327</v>
      </c>
      <c r="AM373" s="14">
        <f>Table1[[#This Row],[TOTAL CRIME BOTH]]/Table1[[#This Row],[Population]]*100000</f>
        <v>155.52459515107159</v>
      </c>
    </row>
    <row r="374" spans="1:39" x14ac:dyDescent="0.25">
      <c r="A374" s="1" t="s">
        <v>24</v>
      </c>
      <c r="B374" s="2" t="s">
        <v>1</v>
      </c>
      <c r="C374" s="2">
        <v>2011</v>
      </c>
      <c r="D374" s="2">
        <v>170</v>
      </c>
      <c r="E374" s="2">
        <v>51</v>
      </c>
      <c r="F374" s="2">
        <v>3</v>
      </c>
      <c r="G374" s="2">
        <v>130</v>
      </c>
      <c r="H374" s="2">
        <v>0</v>
      </c>
      <c r="I374" s="2">
        <v>130</v>
      </c>
      <c r="J374" s="2">
        <v>87</v>
      </c>
      <c r="K374" s="2">
        <v>37</v>
      </c>
      <c r="L374" s="2">
        <v>50</v>
      </c>
      <c r="M374" s="2">
        <v>49</v>
      </c>
      <c r="N374" s="2">
        <v>0</v>
      </c>
      <c r="O374" s="2">
        <v>63</v>
      </c>
      <c r="P374" s="2">
        <v>145</v>
      </c>
      <c r="Q374" s="2">
        <v>696</v>
      </c>
      <c r="R374" s="2">
        <v>190</v>
      </c>
      <c r="S374" s="2">
        <v>506</v>
      </c>
      <c r="T374" s="2">
        <v>8</v>
      </c>
      <c r="U374" s="2">
        <v>52</v>
      </c>
      <c r="V374" s="2">
        <v>166</v>
      </c>
      <c r="W374" s="2">
        <v>13</v>
      </c>
      <c r="X374" s="2">
        <v>34</v>
      </c>
      <c r="Y374" s="2">
        <v>197</v>
      </c>
      <c r="Z374" s="2">
        <v>1</v>
      </c>
      <c r="AA374" s="2">
        <v>74</v>
      </c>
      <c r="AB374" s="2">
        <v>1</v>
      </c>
      <c r="AC374" s="2">
        <v>21</v>
      </c>
      <c r="AD374" s="2">
        <v>3</v>
      </c>
      <c r="AE374" s="2">
        <v>90</v>
      </c>
      <c r="AF374" s="2">
        <v>701</v>
      </c>
      <c r="AG374" s="2">
        <v>2755</v>
      </c>
      <c r="AH374" s="2">
        <f t="shared" si="5"/>
        <v>3456</v>
      </c>
      <c r="AI374" s="13">
        <v>74.430000000000007</v>
      </c>
      <c r="AJ374" s="4">
        <v>2966889</v>
      </c>
      <c r="AK374" s="4">
        <v>989</v>
      </c>
      <c r="AL374" s="4">
        <v>22429</v>
      </c>
      <c r="AM374" s="14">
        <f>Table1[[#This Row],[TOTAL CRIME BOTH]]/Table1[[#This Row],[Population]]*100000</f>
        <v>116.48565214269897</v>
      </c>
    </row>
    <row r="375" spans="1:39" x14ac:dyDescent="0.25">
      <c r="A375" s="3" t="s">
        <v>25</v>
      </c>
      <c r="B375" s="4" t="s">
        <v>1</v>
      </c>
      <c r="C375" s="4">
        <v>2011</v>
      </c>
      <c r="D375" s="4">
        <v>26</v>
      </c>
      <c r="E375" s="4">
        <v>24</v>
      </c>
      <c r="F375" s="4">
        <v>8</v>
      </c>
      <c r="G375" s="4">
        <v>77</v>
      </c>
      <c r="H375" s="4">
        <v>0</v>
      </c>
      <c r="I375" s="4">
        <v>77</v>
      </c>
      <c r="J375" s="4">
        <v>6</v>
      </c>
      <c r="K375" s="4">
        <v>0</v>
      </c>
      <c r="L375" s="4">
        <v>6</v>
      </c>
      <c r="M375" s="4">
        <v>1</v>
      </c>
      <c r="N375" s="4">
        <v>0</v>
      </c>
      <c r="O375" s="4">
        <v>6</v>
      </c>
      <c r="P375" s="4">
        <v>336</v>
      </c>
      <c r="Q375" s="4">
        <v>734</v>
      </c>
      <c r="R375" s="4">
        <v>39</v>
      </c>
      <c r="S375" s="4">
        <v>695</v>
      </c>
      <c r="T375" s="4">
        <v>0</v>
      </c>
      <c r="U375" s="4">
        <v>21</v>
      </c>
      <c r="V375" s="4">
        <v>66</v>
      </c>
      <c r="W375" s="4">
        <v>2</v>
      </c>
      <c r="X375" s="4">
        <v>19</v>
      </c>
      <c r="Y375" s="4">
        <v>97</v>
      </c>
      <c r="Z375" s="4">
        <v>0</v>
      </c>
      <c r="AA375" s="4">
        <v>72</v>
      </c>
      <c r="AB375" s="4">
        <v>1</v>
      </c>
      <c r="AC375" s="4">
        <v>9</v>
      </c>
      <c r="AD375" s="4">
        <v>0</v>
      </c>
      <c r="AE375" s="4">
        <v>37</v>
      </c>
      <c r="AF375" s="4">
        <v>279</v>
      </c>
      <c r="AG375" s="4">
        <v>1821</v>
      </c>
      <c r="AH375" s="2">
        <f t="shared" si="5"/>
        <v>2100</v>
      </c>
      <c r="AI375" s="12">
        <v>91.33</v>
      </c>
      <c r="AJ375" s="2">
        <v>1097206</v>
      </c>
      <c r="AK375" s="2">
        <v>976</v>
      </c>
      <c r="AL375" s="2">
        <v>21081</v>
      </c>
      <c r="AM375" s="14">
        <f>Table1[[#This Row],[TOTAL CRIME BOTH]]/Table1[[#This Row],[Population]]*100000</f>
        <v>191.39523480549687</v>
      </c>
    </row>
    <row r="376" spans="1:39" x14ac:dyDescent="0.25">
      <c r="A376" s="1" t="s">
        <v>26</v>
      </c>
      <c r="B376" s="2" t="s">
        <v>1</v>
      </c>
      <c r="C376" s="2">
        <v>2011</v>
      </c>
      <c r="D376" s="2">
        <v>46</v>
      </c>
      <c r="E376" s="2">
        <v>43</v>
      </c>
      <c r="F376" s="2">
        <v>11</v>
      </c>
      <c r="G376" s="2">
        <v>23</v>
      </c>
      <c r="H376" s="2">
        <v>0</v>
      </c>
      <c r="I376" s="2">
        <v>23</v>
      </c>
      <c r="J376" s="2">
        <v>34</v>
      </c>
      <c r="K376" s="2">
        <v>3</v>
      </c>
      <c r="L376" s="2">
        <v>31</v>
      </c>
      <c r="M376" s="2">
        <v>7</v>
      </c>
      <c r="N376" s="2">
        <v>0</v>
      </c>
      <c r="O376" s="2">
        <v>59</v>
      </c>
      <c r="P376" s="2">
        <v>73</v>
      </c>
      <c r="Q376" s="2">
        <v>360</v>
      </c>
      <c r="R376" s="2">
        <v>85</v>
      </c>
      <c r="S376" s="2">
        <v>275</v>
      </c>
      <c r="T376" s="2">
        <v>1</v>
      </c>
      <c r="U376" s="2">
        <v>16</v>
      </c>
      <c r="V376" s="2">
        <v>31</v>
      </c>
      <c r="W376" s="2">
        <v>5</v>
      </c>
      <c r="X376" s="2">
        <v>2</v>
      </c>
      <c r="Y376" s="2">
        <v>55</v>
      </c>
      <c r="Z376" s="2">
        <v>0</v>
      </c>
      <c r="AA376" s="2">
        <v>9</v>
      </c>
      <c r="AB376" s="2">
        <v>0</v>
      </c>
      <c r="AC376" s="2">
        <v>1</v>
      </c>
      <c r="AD376" s="2">
        <v>0</v>
      </c>
      <c r="AE376" s="2">
        <v>15</v>
      </c>
      <c r="AF376" s="2">
        <v>292</v>
      </c>
      <c r="AG376" s="2">
        <v>1083</v>
      </c>
      <c r="AH376" s="2">
        <f t="shared" si="5"/>
        <v>1375</v>
      </c>
      <c r="AI376" s="13">
        <v>79.55</v>
      </c>
      <c r="AJ376" s="4">
        <v>1978502</v>
      </c>
      <c r="AK376" s="4">
        <v>931</v>
      </c>
      <c r="AL376" s="4">
        <v>16579</v>
      </c>
      <c r="AM376" s="14">
        <f>Table1[[#This Row],[TOTAL CRIME BOTH]]/Table1[[#This Row],[Population]]*100000</f>
        <v>69.497023505662369</v>
      </c>
    </row>
    <row r="377" spans="1:39" x14ac:dyDescent="0.25">
      <c r="A377" s="3" t="s">
        <v>27</v>
      </c>
      <c r="B377" s="4" t="s">
        <v>1</v>
      </c>
      <c r="C377" s="4">
        <v>2011</v>
      </c>
      <c r="D377" s="4">
        <v>1477</v>
      </c>
      <c r="E377" s="4">
        <v>1621</v>
      </c>
      <c r="F377" s="4">
        <v>51</v>
      </c>
      <c r="G377" s="4">
        <v>1112</v>
      </c>
      <c r="H377" s="4">
        <v>0</v>
      </c>
      <c r="I377" s="4">
        <v>1112</v>
      </c>
      <c r="J377" s="4">
        <v>1139</v>
      </c>
      <c r="K377" s="4">
        <v>1008</v>
      </c>
      <c r="L377" s="4">
        <v>131</v>
      </c>
      <c r="M377" s="4">
        <v>417</v>
      </c>
      <c r="N377" s="4">
        <v>84</v>
      </c>
      <c r="O377" s="4">
        <v>1583</v>
      </c>
      <c r="P377" s="4">
        <v>3031</v>
      </c>
      <c r="Q377" s="4">
        <v>8724</v>
      </c>
      <c r="R377" s="4">
        <v>2986</v>
      </c>
      <c r="S377" s="4">
        <v>5738</v>
      </c>
      <c r="T377" s="4">
        <v>1556</v>
      </c>
      <c r="U377" s="4">
        <v>250</v>
      </c>
      <c r="V377" s="4">
        <v>1391</v>
      </c>
      <c r="W377" s="4">
        <v>10</v>
      </c>
      <c r="X377" s="4">
        <v>423</v>
      </c>
      <c r="Y377" s="4">
        <v>7894</v>
      </c>
      <c r="Z377" s="4">
        <v>465</v>
      </c>
      <c r="AA377" s="4">
        <v>3207</v>
      </c>
      <c r="AB377" s="4">
        <v>235</v>
      </c>
      <c r="AC377" s="4">
        <v>2320</v>
      </c>
      <c r="AD377" s="4">
        <v>0</v>
      </c>
      <c r="AE377" s="4">
        <v>3778</v>
      </c>
      <c r="AF377" s="4">
        <v>20509</v>
      </c>
      <c r="AG377" s="4">
        <v>61277</v>
      </c>
      <c r="AH377" s="2">
        <f t="shared" si="5"/>
        <v>81786</v>
      </c>
      <c r="AI377" s="12">
        <v>72.87</v>
      </c>
      <c r="AJ377" s="2">
        <v>41974218</v>
      </c>
      <c r="AK377" s="2">
        <v>979</v>
      </c>
      <c r="AL377" s="2">
        <v>155707</v>
      </c>
      <c r="AM377" s="14">
        <f>Table1[[#This Row],[TOTAL CRIME BOTH]]/Table1[[#This Row],[Population]]*100000</f>
        <v>194.84818037586788</v>
      </c>
    </row>
    <row r="378" spans="1:39" x14ac:dyDescent="0.25">
      <c r="A378" s="1" t="s">
        <v>28</v>
      </c>
      <c r="B378" s="2" t="s">
        <v>1</v>
      </c>
      <c r="C378" s="2">
        <v>2011</v>
      </c>
      <c r="D378" s="2">
        <v>32</v>
      </c>
      <c r="E378" s="2">
        <v>22</v>
      </c>
      <c r="F378" s="2">
        <v>12</v>
      </c>
      <c r="G378" s="2">
        <v>7</v>
      </c>
      <c r="H378" s="2">
        <v>0</v>
      </c>
      <c r="I378" s="2">
        <v>7</v>
      </c>
      <c r="J378" s="2">
        <v>12</v>
      </c>
      <c r="K378" s="2">
        <v>9</v>
      </c>
      <c r="L378" s="2">
        <v>3</v>
      </c>
      <c r="M378" s="2">
        <v>5</v>
      </c>
      <c r="N378" s="2">
        <v>10</v>
      </c>
      <c r="O378" s="2">
        <v>11</v>
      </c>
      <c r="P378" s="2">
        <v>65</v>
      </c>
      <c r="Q378" s="2">
        <v>707</v>
      </c>
      <c r="R378" s="2">
        <v>511</v>
      </c>
      <c r="S378" s="2">
        <v>196</v>
      </c>
      <c r="T378" s="2">
        <v>125</v>
      </c>
      <c r="U378" s="2">
        <v>9</v>
      </c>
      <c r="V378" s="2">
        <v>54</v>
      </c>
      <c r="W378" s="2">
        <v>4</v>
      </c>
      <c r="X378" s="2">
        <v>10</v>
      </c>
      <c r="Y378" s="2">
        <v>853</v>
      </c>
      <c r="Z378" s="2">
        <v>1</v>
      </c>
      <c r="AA378" s="2">
        <v>35</v>
      </c>
      <c r="AB378" s="2">
        <v>16</v>
      </c>
      <c r="AC378" s="2">
        <v>10</v>
      </c>
      <c r="AD378" s="2">
        <v>0</v>
      </c>
      <c r="AE378" s="2">
        <v>243</v>
      </c>
      <c r="AF378" s="2">
        <v>2119</v>
      </c>
      <c r="AG378" s="2">
        <v>4362</v>
      </c>
      <c r="AH378" s="2">
        <f t="shared" si="5"/>
        <v>6481</v>
      </c>
      <c r="AI378" s="13">
        <v>85.85</v>
      </c>
      <c r="AJ378" s="4">
        <v>1247953</v>
      </c>
      <c r="AK378" s="4">
        <v>1037</v>
      </c>
      <c r="AL378" s="4">
        <v>479</v>
      </c>
      <c r="AM378" s="14">
        <f>Table1[[#This Row],[TOTAL CRIME BOTH]]/Table1[[#This Row],[Population]]*100000</f>
        <v>519.3304555540152</v>
      </c>
    </row>
    <row r="379" spans="1:39" x14ac:dyDescent="0.25">
      <c r="A379" s="1" t="s">
        <v>29</v>
      </c>
      <c r="B379" s="2" t="s">
        <v>1</v>
      </c>
      <c r="C379" s="2">
        <v>2011</v>
      </c>
      <c r="D379" s="2">
        <v>842</v>
      </c>
      <c r="E379" s="2">
        <v>997</v>
      </c>
      <c r="F379" s="2">
        <v>112</v>
      </c>
      <c r="G379" s="2">
        <v>479</v>
      </c>
      <c r="H379" s="2">
        <v>0</v>
      </c>
      <c r="I379" s="2">
        <v>479</v>
      </c>
      <c r="J379" s="2">
        <v>681</v>
      </c>
      <c r="K379" s="2">
        <v>517</v>
      </c>
      <c r="L379" s="2">
        <v>164</v>
      </c>
      <c r="M379" s="2">
        <v>28</v>
      </c>
      <c r="N379" s="2">
        <v>143</v>
      </c>
      <c r="O379" s="2">
        <v>236</v>
      </c>
      <c r="P379" s="2">
        <v>2488</v>
      </c>
      <c r="Q379" s="2">
        <v>4784</v>
      </c>
      <c r="R379" s="2">
        <v>2107</v>
      </c>
      <c r="S379" s="2">
        <v>2677</v>
      </c>
      <c r="T379" s="2">
        <v>0</v>
      </c>
      <c r="U379" s="2">
        <v>281</v>
      </c>
      <c r="V379" s="2">
        <v>3571</v>
      </c>
      <c r="W379" s="2">
        <v>58</v>
      </c>
      <c r="X379" s="2">
        <v>83</v>
      </c>
      <c r="Y379" s="2">
        <v>4757</v>
      </c>
      <c r="Z379" s="2">
        <v>143</v>
      </c>
      <c r="AA379" s="2">
        <v>282</v>
      </c>
      <c r="AB379" s="2">
        <v>31</v>
      </c>
      <c r="AC379" s="2">
        <v>1136</v>
      </c>
      <c r="AD379" s="2">
        <v>0</v>
      </c>
      <c r="AE379" s="2">
        <v>3576</v>
      </c>
      <c r="AF379" s="2">
        <v>10175</v>
      </c>
      <c r="AG379" s="2">
        <v>34883</v>
      </c>
      <c r="AH379" s="2">
        <f t="shared" si="5"/>
        <v>45058</v>
      </c>
      <c r="AI379" s="12">
        <v>75.84</v>
      </c>
      <c r="AJ379" s="2">
        <v>27743338</v>
      </c>
      <c r="AK379" s="2">
        <v>895</v>
      </c>
      <c r="AL379" s="2">
        <v>50362</v>
      </c>
      <c r="AM379" s="14">
        <f>Table1[[#This Row],[TOTAL CRIME BOTH]]/Table1[[#This Row],[Population]]*100000</f>
        <v>162.41016131512364</v>
      </c>
    </row>
    <row r="380" spans="1:39" x14ac:dyDescent="0.25">
      <c r="A380" s="3" t="s">
        <v>30</v>
      </c>
      <c r="B380" s="4" t="s">
        <v>1</v>
      </c>
      <c r="C380" s="4">
        <v>2011</v>
      </c>
      <c r="D380" s="4">
        <v>1461</v>
      </c>
      <c r="E380" s="4">
        <v>1566</v>
      </c>
      <c r="F380" s="4">
        <v>100</v>
      </c>
      <c r="G380" s="4">
        <v>1800</v>
      </c>
      <c r="H380" s="4">
        <v>0</v>
      </c>
      <c r="I380" s="4">
        <v>1800</v>
      </c>
      <c r="J380" s="4">
        <v>3204</v>
      </c>
      <c r="K380" s="4">
        <v>2713</v>
      </c>
      <c r="L380" s="4">
        <v>491</v>
      </c>
      <c r="M380" s="4">
        <v>28</v>
      </c>
      <c r="N380" s="4">
        <v>72</v>
      </c>
      <c r="O380" s="4">
        <v>727</v>
      </c>
      <c r="P380" s="4">
        <v>4510</v>
      </c>
      <c r="Q380" s="4">
        <v>21099</v>
      </c>
      <c r="R380" s="4">
        <v>12566</v>
      </c>
      <c r="S380" s="4">
        <v>8533</v>
      </c>
      <c r="T380" s="4">
        <v>751</v>
      </c>
      <c r="U380" s="4">
        <v>741</v>
      </c>
      <c r="V380" s="4">
        <v>17497</v>
      </c>
      <c r="W380" s="4">
        <v>56</v>
      </c>
      <c r="X380" s="4">
        <v>473</v>
      </c>
      <c r="Y380" s="4">
        <v>17977</v>
      </c>
      <c r="Z380" s="4">
        <v>514</v>
      </c>
      <c r="AA380" s="4">
        <v>2447</v>
      </c>
      <c r="AB380" s="4">
        <v>9</v>
      </c>
      <c r="AC380" s="4">
        <v>12218</v>
      </c>
      <c r="AD380" s="4">
        <v>0</v>
      </c>
      <c r="AE380" s="4">
        <v>8122</v>
      </c>
      <c r="AF380" s="4">
        <v>70250</v>
      </c>
      <c r="AG380" s="4">
        <v>165622</v>
      </c>
      <c r="AH380" s="2">
        <f t="shared" si="5"/>
        <v>235872</v>
      </c>
      <c r="AI380" s="12">
        <v>66.11</v>
      </c>
      <c r="AJ380" s="2">
        <v>68548437</v>
      </c>
      <c r="AK380" s="2">
        <v>928</v>
      </c>
      <c r="AL380" s="2">
        <v>342239</v>
      </c>
      <c r="AM380" s="14">
        <f>Table1[[#This Row],[TOTAL CRIME BOTH]]/Table1[[#This Row],[Population]]*100000</f>
        <v>344.0953730279802</v>
      </c>
    </row>
    <row r="381" spans="1:39" x14ac:dyDescent="0.25">
      <c r="A381" s="1" t="s">
        <v>31</v>
      </c>
      <c r="B381" s="2" t="s">
        <v>1</v>
      </c>
      <c r="C381" s="2">
        <v>2011</v>
      </c>
      <c r="D381" s="2">
        <v>14</v>
      </c>
      <c r="E381" s="2">
        <v>7</v>
      </c>
      <c r="F381" s="2">
        <v>8</v>
      </c>
      <c r="G381" s="2">
        <v>16</v>
      </c>
      <c r="H381" s="2">
        <v>0</v>
      </c>
      <c r="I381" s="2">
        <v>16</v>
      </c>
      <c r="J381" s="2">
        <v>10</v>
      </c>
      <c r="K381" s="2">
        <v>10</v>
      </c>
      <c r="L381" s="2">
        <v>0</v>
      </c>
      <c r="M381" s="2">
        <v>0</v>
      </c>
      <c r="N381" s="2">
        <v>0</v>
      </c>
      <c r="O381" s="2">
        <v>5</v>
      </c>
      <c r="P381" s="2">
        <v>60</v>
      </c>
      <c r="Q381" s="2">
        <v>72</v>
      </c>
      <c r="R381" s="2">
        <v>8</v>
      </c>
      <c r="S381" s="2">
        <v>64</v>
      </c>
      <c r="T381" s="2">
        <v>25</v>
      </c>
      <c r="U381" s="2">
        <v>4</v>
      </c>
      <c r="V381" s="2">
        <v>31</v>
      </c>
      <c r="W381" s="2">
        <v>3</v>
      </c>
      <c r="X381" s="2">
        <v>4</v>
      </c>
      <c r="Y381" s="2">
        <v>75</v>
      </c>
      <c r="Z381" s="2">
        <v>0</v>
      </c>
      <c r="AA381" s="2">
        <v>24</v>
      </c>
      <c r="AB381" s="2">
        <v>0</v>
      </c>
      <c r="AC381" s="2">
        <v>4</v>
      </c>
      <c r="AD381" s="2">
        <v>0</v>
      </c>
      <c r="AE381" s="2">
        <v>57</v>
      </c>
      <c r="AF381" s="2">
        <v>177</v>
      </c>
      <c r="AG381" s="2">
        <v>596</v>
      </c>
      <c r="AH381" s="2">
        <f t="shared" si="5"/>
        <v>773</v>
      </c>
      <c r="AI381" s="13">
        <v>81.42</v>
      </c>
      <c r="AJ381" s="4">
        <v>610577</v>
      </c>
      <c r="AK381" s="4">
        <v>890</v>
      </c>
      <c r="AL381" s="4">
        <v>7096</v>
      </c>
      <c r="AM381" s="14">
        <f>Table1[[#This Row],[TOTAL CRIME BOTH]]/Table1[[#This Row],[Population]]*100000</f>
        <v>126.60155885334693</v>
      </c>
    </row>
    <row r="382" spans="1:39" x14ac:dyDescent="0.25">
      <c r="A382" s="3" t="s">
        <v>32</v>
      </c>
      <c r="B382" s="4" t="s">
        <v>1</v>
      </c>
      <c r="C382" s="4">
        <v>2011</v>
      </c>
      <c r="D382" s="4">
        <v>1877</v>
      </c>
      <c r="E382" s="4">
        <v>2962</v>
      </c>
      <c r="F382" s="4">
        <v>28</v>
      </c>
      <c r="G382" s="4">
        <v>677</v>
      </c>
      <c r="H382" s="4">
        <v>0</v>
      </c>
      <c r="I382" s="4">
        <v>677</v>
      </c>
      <c r="J382" s="4">
        <v>1984</v>
      </c>
      <c r="K382" s="4">
        <v>1743</v>
      </c>
      <c r="L382" s="4">
        <v>241</v>
      </c>
      <c r="M382" s="4">
        <v>101</v>
      </c>
      <c r="N382" s="4">
        <v>11</v>
      </c>
      <c r="O382" s="4">
        <v>2066</v>
      </c>
      <c r="P382" s="4">
        <v>4848</v>
      </c>
      <c r="Q382" s="4">
        <v>13924</v>
      </c>
      <c r="R382" s="4">
        <v>4911</v>
      </c>
      <c r="S382" s="4">
        <v>9013</v>
      </c>
      <c r="T382" s="4">
        <v>3009</v>
      </c>
      <c r="U382" s="4">
        <v>238</v>
      </c>
      <c r="V382" s="4">
        <v>3872</v>
      </c>
      <c r="W382" s="4">
        <v>275</v>
      </c>
      <c r="X382" s="4">
        <v>706</v>
      </c>
      <c r="Y382" s="4">
        <v>21167</v>
      </c>
      <c r="Z382" s="4">
        <v>152</v>
      </c>
      <c r="AA382" s="4">
        <v>1467</v>
      </c>
      <c r="AB382" s="4">
        <v>464</v>
      </c>
      <c r="AC382" s="4">
        <v>1812</v>
      </c>
      <c r="AD382" s="4">
        <v>0</v>
      </c>
      <c r="AE382" s="4">
        <v>16076</v>
      </c>
      <c r="AF382" s="4">
        <v>115163</v>
      </c>
      <c r="AG382" s="4">
        <v>192879</v>
      </c>
      <c r="AH382" s="2">
        <f t="shared" si="5"/>
        <v>308042</v>
      </c>
      <c r="AI382" s="12">
        <v>80.09</v>
      </c>
      <c r="AJ382" s="2">
        <v>72147030</v>
      </c>
      <c r="AK382" s="2">
        <v>996</v>
      </c>
      <c r="AL382" s="2">
        <v>130058</v>
      </c>
      <c r="AM382" s="14">
        <f>Table1[[#This Row],[TOTAL CRIME BOTH]]/Table1[[#This Row],[Population]]*100000</f>
        <v>426.9642146045374</v>
      </c>
    </row>
    <row r="383" spans="1:39" x14ac:dyDescent="0.25">
      <c r="A383" s="1" t="s">
        <v>33</v>
      </c>
      <c r="B383" s="2" t="s">
        <v>1</v>
      </c>
      <c r="C383" s="2">
        <v>2011</v>
      </c>
      <c r="D383" s="2">
        <v>163</v>
      </c>
      <c r="E383" s="2">
        <v>75</v>
      </c>
      <c r="F383" s="2">
        <v>0</v>
      </c>
      <c r="G383" s="2">
        <v>205</v>
      </c>
      <c r="H383" s="2">
        <v>0</v>
      </c>
      <c r="I383" s="2">
        <v>205</v>
      </c>
      <c r="J383" s="2">
        <v>154</v>
      </c>
      <c r="K383" s="2">
        <v>116</v>
      </c>
      <c r="L383" s="2">
        <v>38</v>
      </c>
      <c r="M383" s="2">
        <v>11</v>
      </c>
      <c r="N383" s="2">
        <v>0</v>
      </c>
      <c r="O383" s="2">
        <v>50</v>
      </c>
      <c r="P383" s="2">
        <v>227</v>
      </c>
      <c r="Q383" s="2">
        <v>494</v>
      </c>
      <c r="R383" s="2">
        <v>59</v>
      </c>
      <c r="S383" s="2">
        <v>435</v>
      </c>
      <c r="T383" s="2">
        <v>175</v>
      </c>
      <c r="U383" s="2">
        <v>54</v>
      </c>
      <c r="V383" s="2">
        <v>99</v>
      </c>
      <c r="W383" s="2">
        <v>9</v>
      </c>
      <c r="X383" s="2">
        <v>58</v>
      </c>
      <c r="Y383" s="2">
        <v>1340</v>
      </c>
      <c r="Z383" s="2">
        <v>30</v>
      </c>
      <c r="AA383" s="2">
        <v>294</v>
      </c>
      <c r="AB383" s="2">
        <v>9</v>
      </c>
      <c r="AC383" s="2">
        <v>702</v>
      </c>
      <c r="AD383" s="2">
        <v>0</v>
      </c>
      <c r="AE383" s="2">
        <v>14</v>
      </c>
      <c r="AF383" s="2">
        <v>1640</v>
      </c>
      <c r="AG383" s="2">
        <v>5803</v>
      </c>
      <c r="AH383" s="2">
        <f t="shared" si="5"/>
        <v>7443</v>
      </c>
      <c r="AI383" s="13">
        <v>87.22</v>
      </c>
      <c r="AJ383" s="4">
        <v>3673917</v>
      </c>
      <c r="AK383" s="4">
        <v>960</v>
      </c>
      <c r="AL383" s="4">
        <v>10486</v>
      </c>
      <c r="AM383" s="14">
        <f>Table1[[#This Row],[TOTAL CRIME BOTH]]/Table1[[#This Row],[Population]]*100000</f>
        <v>202.59031437019399</v>
      </c>
    </row>
    <row r="384" spans="1:39" x14ac:dyDescent="0.25">
      <c r="A384" s="3" t="s">
        <v>34</v>
      </c>
      <c r="B384" s="4" t="s">
        <v>1</v>
      </c>
      <c r="C384" s="4">
        <v>2011</v>
      </c>
      <c r="D384" s="4">
        <v>4951</v>
      </c>
      <c r="E384" s="4">
        <v>4653</v>
      </c>
      <c r="F384" s="4">
        <v>1454</v>
      </c>
      <c r="G384" s="4">
        <v>2042</v>
      </c>
      <c r="H384" s="4">
        <v>0</v>
      </c>
      <c r="I384" s="4">
        <v>2042</v>
      </c>
      <c r="J384" s="4">
        <v>8500</v>
      </c>
      <c r="K384" s="4">
        <v>7525</v>
      </c>
      <c r="L384" s="4">
        <v>975</v>
      </c>
      <c r="M384" s="4">
        <v>379</v>
      </c>
      <c r="N384" s="4">
        <v>39</v>
      </c>
      <c r="O384" s="4">
        <v>3148</v>
      </c>
      <c r="P384" s="4">
        <v>5765</v>
      </c>
      <c r="Q384" s="4">
        <v>36683</v>
      </c>
      <c r="R384" s="4">
        <v>21363</v>
      </c>
      <c r="S384" s="4">
        <v>15320</v>
      </c>
      <c r="T384" s="4">
        <v>5022</v>
      </c>
      <c r="U384" s="4">
        <v>3721</v>
      </c>
      <c r="V384" s="4">
        <v>9941</v>
      </c>
      <c r="W384" s="4">
        <v>270</v>
      </c>
      <c r="X384" s="4">
        <v>477</v>
      </c>
      <c r="Y384" s="4">
        <v>12234</v>
      </c>
      <c r="Z384" s="4">
        <v>2322</v>
      </c>
      <c r="AA384" s="4">
        <v>3455</v>
      </c>
      <c r="AB384" s="4">
        <v>3</v>
      </c>
      <c r="AC384" s="4">
        <v>7121</v>
      </c>
      <c r="AD384" s="4">
        <v>0</v>
      </c>
      <c r="AE384" s="4">
        <v>14380</v>
      </c>
      <c r="AF384" s="4">
        <v>68575</v>
      </c>
      <c r="AG384" s="4">
        <v>195135</v>
      </c>
      <c r="AH384" s="2">
        <f t="shared" si="5"/>
        <v>263710</v>
      </c>
      <c r="AI384" s="12">
        <v>67.680000000000007</v>
      </c>
      <c r="AJ384" s="2">
        <v>199812341</v>
      </c>
      <c r="AK384" s="2">
        <v>912</v>
      </c>
      <c r="AL384" s="2">
        <v>240928</v>
      </c>
      <c r="AM384" s="14">
        <f>Table1[[#This Row],[TOTAL CRIME BOTH]]/Table1[[#This Row],[Population]]*100000</f>
        <v>131.97883508106239</v>
      </c>
    </row>
    <row r="385" spans="1:39" x14ac:dyDescent="0.25">
      <c r="A385" s="1" t="s">
        <v>35</v>
      </c>
      <c r="B385" s="2" t="s">
        <v>1</v>
      </c>
      <c r="C385" s="2">
        <v>2011</v>
      </c>
      <c r="D385" s="2">
        <v>178</v>
      </c>
      <c r="E385" s="2">
        <v>189</v>
      </c>
      <c r="F385" s="2">
        <v>54</v>
      </c>
      <c r="G385" s="2">
        <v>129</v>
      </c>
      <c r="H385" s="2">
        <v>0</v>
      </c>
      <c r="I385" s="2">
        <v>129</v>
      </c>
      <c r="J385" s="2">
        <v>314</v>
      </c>
      <c r="K385" s="2">
        <v>283</v>
      </c>
      <c r="L385" s="2">
        <v>31</v>
      </c>
      <c r="M385" s="2">
        <v>13</v>
      </c>
      <c r="N385" s="2">
        <v>1</v>
      </c>
      <c r="O385" s="2">
        <v>179</v>
      </c>
      <c r="P385" s="2">
        <v>342</v>
      </c>
      <c r="Q385" s="2">
        <v>2093</v>
      </c>
      <c r="R385" s="2">
        <v>840</v>
      </c>
      <c r="S385" s="2">
        <v>1253</v>
      </c>
      <c r="T385" s="2">
        <v>401</v>
      </c>
      <c r="U385" s="2">
        <v>115</v>
      </c>
      <c r="V385" s="2">
        <v>519</v>
      </c>
      <c r="W385" s="2">
        <v>26</v>
      </c>
      <c r="X385" s="2">
        <v>17</v>
      </c>
      <c r="Y385" s="2">
        <v>852</v>
      </c>
      <c r="Z385" s="2">
        <v>83</v>
      </c>
      <c r="AA385" s="2">
        <v>116</v>
      </c>
      <c r="AB385" s="2">
        <v>72</v>
      </c>
      <c r="AC385" s="2">
        <v>307</v>
      </c>
      <c r="AD385" s="2">
        <v>0</v>
      </c>
      <c r="AE385" s="2">
        <v>696</v>
      </c>
      <c r="AF385" s="2">
        <v>2078</v>
      </c>
      <c r="AG385" s="2">
        <v>8774</v>
      </c>
      <c r="AH385" s="2">
        <f t="shared" si="5"/>
        <v>10852</v>
      </c>
      <c r="AI385" s="13">
        <v>79.63</v>
      </c>
      <c r="AJ385" s="4">
        <v>10086292</v>
      </c>
      <c r="AK385" s="4">
        <v>963</v>
      </c>
      <c r="AL385" s="4">
        <v>53483</v>
      </c>
      <c r="AM385" s="14">
        <f>Table1[[#This Row],[TOTAL CRIME BOTH]]/Table1[[#This Row],[Population]]*100000</f>
        <v>107.59157081710504</v>
      </c>
    </row>
    <row r="386" spans="1:39" x14ac:dyDescent="0.25">
      <c r="A386" s="3" t="s">
        <v>36</v>
      </c>
      <c r="B386" s="4" t="s">
        <v>1</v>
      </c>
      <c r="C386" s="4">
        <v>2011</v>
      </c>
      <c r="D386" s="4">
        <v>2109</v>
      </c>
      <c r="E386" s="4">
        <v>2242</v>
      </c>
      <c r="F386" s="4">
        <v>486</v>
      </c>
      <c r="G386" s="4">
        <v>2363</v>
      </c>
      <c r="H386" s="4">
        <v>0</v>
      </c>
      <c r="I386" s="4">
        <v>2363</v>
      </c>
      <c r="J386" s="4">
        <v>4285</v>
      </c>
      <c r="K386" s="4">
        <v>3711</v>
      </c>
      <c r="L386" s="4">
        <v>574</v>
      </c>
      <c r="M386" s="4">
        <v>236</v>
      </c>
      <c r="N386" s="4">
        <v>939</v>
      </c>
      <c r="O386" s="4">
        <v>760</v>
      </c>
      <c r="P386" s="4">
        <v>455</v>
      </c>
      <c r="Q386" s="4">
        <v>21446</v>
      </c>
      <c r="R386" s="4">
        <v>4642</v>
      </c>
      <c r="S386" s="4">
        <v>16804</v>
      </c>
      <c r="T386" s="4">
        <v>6019</v>
      </c>
      <c r="U386" s="4">
        <v>1264</v>
      </c>
      <c r="V386" s="4">
        <v>4171</v>
      </c>
      <c r="W386" s="4">
        <v>207</v>
      </c>
      <c r="X386" s="4">
        <v>413</v>
      </c>
      <c r="Y386" s="4">
        <v>13094</v>
      </c>
      <c r="Z386" s="4">
        <v>510</v>
      </c>
      <c r="AA386" s="4">
        <v>2363</v>
      </c>
      <c r="AB386" s="4">
        <v>200</v>
      </c>
      <c r="AC386" s="4">
        <v>19772</v>
      </c>
      <c r="AD386" s="4">
        <v>0</v>
      </c>
      <c r="AE386" s="4">
        <v>3249</v>
      </c>
      <c r="AF386" s="4">
        <v>56614</v>
      </c>
      <c r="AG386" s="4">
        <v>143197</v>
      </c>
      <c r="AH386" s="2">
        <f t="shared" si="5"/>
        <v>199811</v>
      </c>
      <c r="AI386" s="12">
        <v>76.260000000000005</v>
      </c>
      <c r="AJ386" s="2">
        <v>91276115</v>
      </c>
      <c r="AK386" s="2">
        <v>950</v>
      </c>
      <c r="AL386" s="2">
        <v>88752</v>
      </c>
      <c r="AM386" s="14">
        <f>Table1[[#This Row],[TOTAL CRIME BOTH]]/Table1[[#This Row],[Population]]*100000</f>
        <v>218.90830914527859</v>
      </c>
    </row>
    <row r="387" spans="1:39" x14ac:dyDescent="0.25">
      <c r="A387" s="3" t="s">
        <v>2</v>
      </c>
      <c r="B387" s="4" t="s">
        <v>1</v>
      </c>
      <c r="C387" s="4">
        <v>2012</v>
      </c>
      <c r="D387" s="4">
        <v>2717</v>
      </c>
      <c r="E387" s="4">
        <v>2183</v>
      </c>
      <c r="F387" s="4">
        <v>158</v>
      </c>
      <c r="G387" s="4">
        <v>1341</v>
      </c>
      <c r="H387" s="4">
        <v>0</v>
      </c>
      <c r="I387" s="4">
        <v>1341</v>
      </c>
      <c r="J387" s="4">
        <v>1870</v>
      </c>
      <c r="K387" s="4">
        <v>1403</v>
      </c>
      <c r="L387" s="4">
        <v>467</v>
      </c>
      <c r="M387" s="4">
        <v>131</v>
      </c>
      <c r="N387" s="4">
        <v>1</v>
      </c>
      <c r="O387" s="4">
        <v>668</v>
      </c>
      <c r="P387" s="4">
        <v>8442</v>
      </c>
      <c r="Q387" s="4">
        <v>27475</v>
      </c>
      <c r="R387" s="4">
        <v>8036</v>
      </c>
      <c r="S387" s="4">
        <v>19439</v>
      </c>
      <c r="T387" s="4">
        <v>1878</v>
      </c>
      <c r="U387" s="4">
        <v>1271</v>
      </c>
      <c r="V387" s="4">
        <v>11002</v>
      </c>
      <c r="W387" s="4">
        <v>260</v>
      </c>
      <c r="X387" s="4">
        <v>980</v>
      </c>
      <c r="Y387" s="4">
        <v>56768</v>
      </c>
      <c r="Z387" s="4">
        <v>504</v>
      </c>
      <c r="AA387" s="4">
        <v>4816</v>
      </c>
      <c r="AB387" s="4">
        <v>3714</v>
      </c>
      <c r="AC387" s="4">
        <v>13389</v>
      </c>
      <c r="AD387" s="4">
        <v>0</v>
      </c>
      <c r="AE387" s="4">
        <v>13929</v>
      </c>
      <c r="AF387" s="4">
        <v>39025</v>
      </c>
      <c r="AG387" s="4">
        <v>192522</v>
      </c>
      <c r="AH387" s="2">
        <f t="shared" ref="AH387:AH421" si="6">AG387+AF387</f>
        <v>231547</v>
      </c>
      <c r="AI387" s="13">
        <f>Sheet2!D2*Sheet2!G2/100+Sheet2!D2</f>
        <v>87.102133499999994</v>
      </c>
      <c r="AJ387" s="16">
        <v>85569602.954145759</v>
      </c>
      <c r="AK387" s="16">
        <f>[1]Sheet2!BC10+[1]Sheet2!BE10</f>
        <v>994.66666666666663</v>
      </c>
      <c r="AL387" s="4">
        <v>8249</v>
      </c>
      <c r="AM387" s="14">
        <f>Table1[[#This Row],[TOTAL CRIME BOTH]]/Table1[[#This Row],[Population]]*100000</f>
        <v>270.59492156821068</v>
      </c>
    </row>
    <row r="388" spans="1:39" x14ac:dyDescent="0.25">
      <c r="A388" s="3" t="s">
        <v>0</v>
      </c>
      <c r="B388" s="4" t="s">
        <v>1</v>
      </c>
      <c r="C388" s="4">
        <v>2012</v>
      </c>
      <c r="D388" s="4">
        <v>15</v>
      </c>
      <c r="E388" s="4">
        <v>3</v>
      </c>
      <c r="F388" s="4">
        <v>0</v>
      </c>
      <c r="G388" s="4">
        <v>12</v>
      </c>
      <c r="H388" s="4">
        <v>0</v>
      </c>
      <c r="I388" s="4">
        <v>12</v>
      </c>
      <c r="J388" s="4">
        <v>8</v>
      </c>
      <c r="K388" s="4">
        <v>7</v>
      </c>
      <c r="L388" s="4">
        <v>1</v>
      </c>
      <c r="M388" s="4">
        <v>5</v>
      </c>
      <c r="N388" s="4">
        <v>0</v>
      </c>
      <c r="O388" s="4">
        <v>2</v>
      </c>
      <c r="P388" s="4">
        <v>71</v>
      </c>
      <c r="Q388" s="4">
        <v>71</v>
      </c>
      <c r="R388" s="4">
        <v>0</v>
      </c>
      <c r="S388" s="4">
        <v>71</v>
      </c>
      <c r="T388" s="4">
        <v>8</v>
      </c>
      <c r="U388" s="4">
        <v>5</v>
      </c>
      <c r="V388" s="4">
        <v>31</v>
      </c>
      <c r="W388" s="4">
        <v>1</v>
      </c>
      <c r="X388" s="4">
        <v>4</v>
      </c>
      <c r="Y388" s="4">
        <v>62</v>
      </c>
      <c r="Z388" s="4">
        <v>2</v>
      </c>
      <c r="AA388" s="4">
        <v>17</v>
      </c>
      <c r="AB388" s="4">
        <v>4</v>
      </c>
      <c r="AC388" s="4">
        <v>5</v>
      </c>
      <c r="AD388" s="4">
        <v>0</v>
      </c>
      <c r="AE388" s="4">
        <v>6</v>
      </c>
      <c r="AF388" s="4">
        <v>351</v>
      </c>
      <c r="AG388" s="4">
        <v>683</v>
      </c>
      <c r="AH388" s="2">
        <f t="shared" si="6"/>
        <v>1034</v>
      </c>
      <c r="AI388" s="13">
        <f>Sheet2!D3*Sheet2!G3/100+Sheet2!D3</f>
        <v>67.41608819999999</v>
      </c>
      <c r="AJ388" s="18">
        <v>383178.56293657812</v>
      </c>
      <c r="AK388" s="18">
        <f>[1]Sheet2!BC9+[1]Sheet2!BE9</f>
        <v>879.33333333333337</v>
      </c>
      <c r="AL388" s="4">
        <v>275045</v>
      </c>
      <c r="AM388" s="14">
        <f>Table1[[#This Row],[TOTAL CRIME BOTH]]/Table1[[#This Row],[Population]]*100000</f>
        <v>269.84808129027374</v>
      </c>
    </row>
    <row r="389" spans="1:39" x14ac:dyDescent="0.25">
      <c r="A389" s="1" t="s">
        <v>3</v>
      </c>
      <c r="B389" s="2" t="s">
        <v>1</v>
      </c>
      <c r="C389" s="2">
        <v>2012</v>
      </c>
      <c r="D389" s="2">
        <v>73</v>
      </c>
      <c r="E389" s="2">
        <v>29</v>
      </c>
      <c r="F389" s="2">
        <v>1</v>
      </c>
      <c r="G389" s="2">
        <v>46</v>
      </c>
      <c r="H389" s="2">
        <v>0</v>
      </c>
      <c r="I389" s="2">
        <v>46</v>
      </c>
      <c r="J389" s="2">
        <v>82</v>
      </c>
      <c r="K389" s="2">
        <v>58</v>
      </c>
      <c r="L389" s="2">
        <v>24</v>
      </c>
      <c r="M389" s="2">
        <v>20</v>
      </c>
      <c r="N389" s="2">
        <v>0</v>
      </c>
      <c r="O389" s="2">
        <v>65</v>
      </c>
      <c r="P389" s="2">
        <v>215</v>
      </c>
      <c r="Q389" s="2">
        <v>402</v>
      </c>
      <c r="R389" s="2">
        <v>95</v>
      </c>
      <c r="S389" s="2">
        <v>307</v>
      </c>
      <c r="T389" s="2">
        <v>28</v>
      </c>
      <c r="U389" s="2">
        <v>55</v>
      </c>
      <c r="V389" s="2">
        <v>85</v>
      </c>
      <c r="W389" s="2">
        <v>1</v>
      </c>
      <c r="X389" s="2">
        <v>33</v>
      </c>
      <c r="Y389" s="2">
        <v>438</v>
      </c>
      <c r="Z389" s="2">
        <v>1</v>
      </c>
      <c r="AA389" s="2">
        <v>67</v>
      </c>
      <c r="AB389" s="2">
        <v>2</v>
      </c>
      <c r="AC389" s="2">
        <v>26</v>
      </c>
      <c r="AD389" s="2">
        <v>0</v>
      </c>
      <c r="AE389" s="2">
        <v>94</v>
      </c>
      <c r="AF389" s="2">
        <v>657</v>
      </c>
      <c r="AG389" s="2">
        <v>2420</v>
      </c>
      <c r="AH389" s="2">
        <f t="shared" si="6"/>
        <v>3077</v>
      </c>
      <c r="AI389" s="13">
        <f>Sheet2!D4*Sheet2!G4/100+Sheet2!D4</f>
        <v>66.075643200000002</v>
      </c>
      <c r="AJ389" s="16">
        <v>1420835.0605902025</v>
      </c>
      <c r="AK389" s="16">
        <f>[1]Sheet2!BC11+[1]Sheet2!BE11</f>
        <v>942.11111111111109</v>
      </c>
      <c r="AL389" s="4">
        <v>83743</v>
      </c>
      <c r="AM389" s="14">
        <f>Table1[[#This Row],[TOTAL CRIME BOTH]]/Table1[[#This Row],[Population]]*100000</f>
        <v>216.56278658564639</v>
      </c>
    </row>
    <row r="390" spans="1:39" x14ac:dyDescent="0.25">
      <c r="A390" s="3" t="s">
        <v>4</v>
      </c>
      <c r="B390" s="4" t="s">
        <v>1</v>
      </c>
      <c r="C390" s="4">
        <v>2012</v>
      </c>
      <c r="D390" s="4">
        <v>1368</v>
      </c>
      <c r="E390" s="4">
        <v>670</v>
      </c>
      <c r="F390" s="4">
        <v>54</v>
      </c>
      <c r="G390" s="4">
        <v>1716</v>
      </c>
      <c r="H390" s="4">
        <v>0</v>
      </c>
      <c r="I390" s="4">
        <v>1716</v>
      </c>
      <c r="J390" s="4">
        <v>3812</v>
      </c>
      <c r="K390" s="4">
        <v>3360</v>
      </c>
      <c r="L390" s="4">
        <v>452</v>
      </c>
      <c r="M390" s="4">
        <v>266</v>
      </c>
      <c r="N390" s="4">
        <v>7</v>
      </c>
      <c r="O390" s="4">
        <v>907</v>
      </c>
      <c r="P390" s="4">
        <v>3825</v>
      </c>
      <c r="Q390" s="4">
        <v>9394</v>
      </c>
      <c r="R390" s="4">
        <v>2720</v>
      </c>
      <c r="S390" s="4">
        <v>6674</v>
      </c>
      <c r="T390" s="4">
        <v>5077</v>
      </c>
      <c r="U390" s="4">
        <v>1278</v>
      </c>
      <c r="V390" s="4">
        <v>1705</v>
      </c>
      <c r="W390" s="4">
        <v>61</v>
      </c>
      <c r="X390" s="4">
        <v>2830</v>
      </c>
      <c r="Y390" s="4">
        <v>6676</v>
      </c>
      <c r="Z390" s="4">
        <v>140</v>
      </c>
      <c r="AA390" s="4">
        <v>1840</v>
      </c>
      <c r="AB390" s="4">
        <v>5</v>
      </c>
      <c r="AC390" s="4">
        <v>6407</v>
      </c>
      <c r="AD390" s="4">
        <v>2</v>
      </c>
      <c r="AE390" s="4">
        <v>2565</v>
      </c>
      <c r="AF390" s="4">
        <v>27077</v>
      </c>
      <c r="AG390" s="4">
        <v>77682</v>
      </c>
      <c r="AH390" s="2">
        <f t="shared" si="6"/>
        <v>104759</v>
      </c>
      <c r="AI390" s="12">
        <f>Sheet2!D5*Sheet2!G5/100+Sheet2!D5</f>
        <v>72.7610229</v>
      </c>
      <c r="AJ390" s="17">
        <v>31740597.254590578</v>
      </c>
      <c r="AK390" s="17">
        <f>[1]Sheet2!BC12+[1]Sheet2!BE12</f>
        <v>960.88888888888891</v>
      </c>
      <c r="AL390" s="2">
        <v>78438</v>
      </c>
      <c r="AM390" s="14">
        <f>Table1[[#This Row],[TOTAL CRIME BOTH]]/Table1[[#This Row],[Population]]*100000</f>
        <v>330.04734964414985</v>
      </c>
    </row>
    <row r="391" spans="1:39" x14ac:dyDescent="0.25">
      <c r="A391" s="1" t="s">
        <v>5</v>
      </c>
      <c r="B391" s="2" t="s">
        <v>1</v>
      </c>
      <c r="C391" s="2">
        <v>2012</v>
      </c>
      <c r="D391" s="2">
        <v>3566</v>
      </c>
      <c r="E391" s="2">
        <v>5452</v>
      </c>
      <c r="F391" s="2">
        <v>285</v>
      </c>
      <c r="G391" s="2">
        <v>927</v>
      </c>
      <c r="H391" s="2">
        <v>0</v>
      </c>
      <c r="I391" s="2">
        <v>927</v>
      </c>
      <c r="J391" s="2">
        <v>4807</v>
      </c>
      <c r="K391" s="2">
        <v>3789</v>
      </c>
      <c r="L391" s="2">
        <v>1018</v>
      </c>
      <c r="M391" s="2">
        <v>540</v>
      </c>
      <c r="N391" s="2">
        <v>54</v>
      </c>
      <c r="O391" s="2">
        <v>1266</v>
      </c>
      <c r="P391" s="2">
        <v>3758</v>
      </c>
      <c r="Q391" s="2">
        <v>17667</v>
      </c>
      <c r="R391" s="2">
        <v>6404</v>
      </c>
      <c r="S391" s="2">
        <v>11263</v>
      </c>
      <c r="T391" s="2">
        <v>10871</v>
      </c>
      <c r="U391" s="2">
        <v>1650</v>
      </c>
      <c r="V391" s="2">
        <v>3933</v>
      </c>
      <c r="W391" s="2">
        <v>40</v>
      </c>
      <c r="X391" s="2">
        <v>799</v>
      </c>
      <c r="Y391" s="2">
        <v>45827</v>
      </c>
      <c r="Z391" s="2">
        <v>1275</v>
      </c>
      <c r="AA391" s="2">
        <v>118</v>
      </c>
      <c r="AB391" s="2">
        <v>37</v>
      </c>
      <c r="AC391" s="2">
        <v>3686</v>
      </c>
      <c r="AD391" s="2">
        <v>4</v>
      </c>
      <c r="AE391" s="2">
        <v>4631</v>
      </c>
      <c r="AF391" s="2">
        <v>35421</v>
      </c>
      <c r="AG391" s="2">
        <v>146614</v>
      </c>
      <c r="AH391" s="2">
        <f t="shared" si="6"/>
        <v>182035</v>
      </c>
      <c r="AI391" s="13">
        <f>Sheet2!D6*Sheet2!G6/100+Sheet2!D6</f>
        <v>62.681885999999999</v>
      </c>
      <c r="AJ391" s="16">
        <v>106764860.72611193</v>
      </c>
      <c r="AK391" s="16">
        <f>[1]Sheet2!BC13+[1]Sheet2!BE13</f>
        <v>917.66666666666663</v>
      </c>
      <c r="AL391" s="4">
        <v>94163</v>
      </c>
      <c r="AM391" s="14">
        <f>Table1[[#This Row],[TOTAL CRIME BOTH]]/Table1[[#This Row],[Population]]*100000</f>
        <v>170.50085464634427</v>
      </c>
    </row>
    <row r="392" spans="1:39" x14ac:dyDescent="0.25">
      <c r="A392" s="1" t="s">
        <v>6</v>
      </c>
      <c r="B392" s="2" t="s">
        <v>1</v>
      </c>
      <c r="C392" s="2">
        <v>2012</v>
      </c>
      <c r="D392" s="2">
        <v>21</v>
      </c>
      <c r="E392" s="2">
        <v>44</v>
      </c>
      <c r="F392" s="2">
        <v>5</v>
      </c>
      <c r="G392" s="2">
        <v>27</v>
      </c>
      <c r="H392" s="2">
        <v>0</v>
      </c>
      <c r="I392" s="2">
        <v>27</v>
      </c>
      <c r="J392" s="2">
        <v>87</v>
      </c>
      <c r="K392" s="2">
        <v>66</v>
      </c>
      <c r="L392" s="2">
        <v>21</v>
      </c>
      <c r="M392" s="2">
        <v>3</v>
      </c>
      <c r="N392" s="2">
        <v>9</v>
      </c>
      <c r="O392" s="2">
        <v>63</v>
      </c>
      <c r="P392" s="2">
        <v>235</v>
      </c>
      <c r="Q392" s="2">
        <v>1549</v>
      </c>
      <c r="R392" s="2">
        <v>894</v>
      </c>
      <c r="S392" s="2">
        <v>655</v>
      </c>
      <c r="T392" s="2">
        <v>49</v>
      </c>
      <c r="U392" s="2">
        <v>34</v>
      </c>
      <c r="V392" s="2">
        <v>234</v>
      </c>
      <c r="W392" s="2">
        <v>2</v>
      </c>
      <c r="X392" s="2">
        <v>9</v>
      </c>
      <c r="Y392" s="2">
        <v>42</v>
      </c>
      <c r="Z392" s="2">
        <v>5</v>
      </c>
      <c r="AA392" s="2">
        <v>45</v>
      </c>
      <c r="AB392" s="2">
        <v>25</v>
      </c>
      <c r="AC392" s="2">
        <v>73</v>
      </c>
      <c r="AD392" s="2">
        <v>0</v>
      </c>
      <c r="AE392" s="2">
        <v>3</v>
      </c>
      <c r="AF392" s="2">
        <v>1042</v>
      </c>
      <c r="AG392" s="2">
        <v>3606</v>
      </c>
      <c r="AH392" s="2">
        <f t="shared" si="6"/>
        <v>4648</v>
      </c>
      <c r="AI392" s="12">
        <f>Sheet2!D7*Sheet2!G7/100+Sheet2!D7</f>
        <v>86.419154499999991</v>
      </c>
      <c r="AJ392" s="17">
        <v>1073554.3941153095</v>
      </c>
      <c r="AK392" s="17">
        <f>[1]Sheet2!BC14+[1]Sheet2!BE14</f>
        <v>823</v>
      </c>
      <c r="AL392" s="2">
        <v>114</v>
      </c>
      <c r="AM392" s="14">
        <f>Table1[[#This Row],[TOTAL CRIME BOTH]]/Table1[[#This Row],[Population]]*100000</f>
        <v>432.95430818205591</v>
      </c>
    </row>
    <row r="393" spans="1:39" x14ac:dyDescent="0.25">
      <c r="A393" s="3" t="s">
        <v>7</v>
      </c>
      <c r="B393" s="4" t="s">
        <v>1</v>
      </c>
      <c r="C393" s="4">
        <v>2012</v>
      </c>
      <c r="D393" s="4">
        <v>998</v>
      </c>
      <c r="E393" s="4">
        <v>593</v>
      </c>
      <c r="F393" s="4">
        <v>26</v>
      </c>
      <c r="G393" s="4">
        <v>1034</v>
      </c>
      <c r="H393" s="4">
        <v>0</v>
      </c>
      <c r="I393" s="4">
        <v>1034</v>
      </c>
      <c r="J393" s="4">
        <v>450</v>
      </c>
      <c r="K393" s="4">
        <v>350</v>
      </c>
      <c r="L393" s="4">
        <v>100</v>
      </c>
      <c r="M393" s="4">
        <v>64</v>
      </c>
      <c r="N393" s="4">
        <v>4</v>
      </c>
      <c r="O393" s="4">
        <v>412</v>
      </c>
      <c r="P393" s="4">
        <v>3334</v>
      </c>
      <c r="Q393" s="4">
        <v>5341</v>
      </c>
      <c r="R393" s="4">
        <v>2358</v>
      </c>
      <c r="S393" s="4">
        <v>2983</v>
      </c>
      <c r="T393" s="4">
        <v>910</v>
      </c>
      <c r="U393" s="4">
        <v>170</v>
      </c>
      <c r="V393" s="4">
        <v>925</v>
      </c>
      <c r="W393" s="4">
        <v>53</v>
      </c>
      <c r="X393" s="4">
        <v>330</v>
      </c>
      <c r="Y393" s="4">
        <v>10855</v>
      </c>
      <c r="Z393" s="4">
        <v>81</v>
      </c>
      <c r="AA393" s="4">
        <v>1601</v>
      </c>
      <c r="AB393" s="4">
        <v>162</v>
      </c>
      <c r="AC393" s="4">
        <v>980</v>
      </c>
      <c r="AD393" s="4">
        <v>0</v>
      </c>
      <c r="AE393" s="4">
        <v>2888</v>
      </c>
      <c r="AF393" s="4">
        <v>23387</v>
      </c>
      <c r="AG393" s="4">
        <v>54598</v>
      </c>
      <c r="AH393" s="2">
        <f t="shared" si="6"/>
        <v>77985</v>
      </c>
      <c r="AI393" s="12">
        <f>Sheet2!D8*Sheet2!G8/100+Sheet2!D8</f>
        <v>70.638428000000005</v>
      </c>
      <c r="AJ393" s="17">
        <v>26128582.227394577</v>
      </c>
      <c r="AK393" s="17">
        <f>[1]Sheet2!BC15+[1]Sheet2!BE15</f>
        <v>991.11111111111109</v>
      </c>
      <c r="AL393" s="2">
        <v>135191</v>
      </c>
      <c r="AM393" s="14">
        <f>Table1[[#This Row],[TOTAL CRIME BOTH]]/Table1[[#This Row],[Population]]*100000</f>
        <v>298.46625171355998</v>
      </c>
    </row>
    <row r="394" spans="1:39" x14ac:dyDescent="0.25">
      <c r="A394" s="3" t="s">
        <v>8</v>
      </c>
      <c r="B394" s="4" t="s">
        <v>1</v>
      </c>
      <c r="C394" s="4">
        <v>2012</v>
      </c>
      <c r="D394" s="4">
        <v>7</v>
      </c>
      <c r="E394" s="4">
        <v>2</v>
      </c>
      <c r="F394" s="4">
        <v>0</v>
      </c>
      <c r="G394" s="4">
        <v>3</v>
      </c>
      <c r="H394" s="4">
        <v>0</v>
      </c>
      <c r="I394" s="4">
        <v>3</v>
      </c>
      <c r="J394" s="4">
        <v>13</v>
      </c>
      <c r="K394" s="4">
        <v>9</v>
      </c>
      <c r="L394" s="4">
        <v>4</v>
      </c>
      <c r="M394" s="4">
        <v>2</v>
      </c>
      <c r="N394" s="4">
        <v>0</v>
      </c>
      <c r="O394" s="4">
        <v>2</v>
      </c>
      <c r="P394" s="4">
        <v>22</v>
      </c>
      <c r="Q394" s="4">
        <v>68</v>
      </c>
      <c r="R394" s="4">
        <v>36</v>
      </c>
      <c r="S394" s="4">
        <v>32</v>
      </c>
      <c r="T394" s="4">
        <v>11</v>
      </c>
      <c r="U394" s="4">
        <v>10</v>
      </c>
      <c r="V394" s="4">
        <v>4</v>
      </c>
      <c r="W394" s="4">
        <v>0</v>
      </c>
      <c r="X394" s="4">
        <v>12</v>
      </c>
      <c r="Y394" s="4">
        <v>25</v>
      </c>
      <c r="Z394" s="4">
        <v>0</v>
      </c>
      <c r="AA394" s="4">
        <v>2</v>
      </c>
      <c r="AB394" s="4">
        <v>0</v>
      </c>
      <c r="AC394" s="4">
        <v>0</v>
      </c>
      <c r="AD394" s="4">
        <v>0</v>
      </c>
      <c r="AE394" s="4">
        <v>23</v>
      </c>
      <c r="AF394" s="4">
        <v>112</v>
      </c>
      <c r="AG394" s="4">
        <v>318</v>
      </c>
      <c r="AH394" s="2">
        <f t="shared" si="6"/>
        <v>430</v>
      </c>
      <c r="AI394" s="13">
        <f>Sheet2!D9*Sheet2!G9/100+Sheet2!D9</f>
        <v>77.475850399999999</v>
      </c>
      <c r="AJ394" s="16">
        <v>362926.36981097842</v>
      </c>
      <c r="AK394" s="16">
        <f>[1]Sheet2!BC16+[1]Sheet2!BE16</f>
        <v>769.88888888888891</v>
      </c>
      <c r="AL394" s="4">
        <v>491</v>
      </c>
      <c r="AM394" s="14">
        <f>Table1[[#This Row],[TOTAL CRIME BOTH]]/Table1[[#This Row],[Population]]*100000</f>
        <v>118.4813327904377</v>
      </c>
    </row>
    <row r="395" spans="1:39" x14ac:dyDescent="0.25">
      <c r="A395" s="1" t="s">
        <v>9</v>
      </c>
      <c r="B395" s="2" t="s">
        <v>1</v>
      </c>
      <c r="C395" s="2">
        <v>2012</v>
      </c>
      <c r="D395" s="2">
        <v>3</v>
      </c>
      <c r="E395" s="2">
        <v>5</v>
      </c>
      <c r="F395" s="2">
        <v>0</v>
      </c>
      <c r="G395" s="2">
        <v>5</v>
      </c>
      <c r="H395" s="2">
        <v>0</v>
      </c>
      <c r="I395" s="2">
        <v>5</v>
      </c>
      <c r="J395" s="2">
        <v>3</v>
      </c>
      <c r="K395" s="2">
        <v>0</v>
      </c>
      <c r="L395" s="2">
        <v>3</v>
      </c>
      <c r="M395" s="2">
        <v>1</v>
      </c>
      <c r="N395" s="2">
        <v>0</v>
      </c>
      <c r="O395" s="2">
        <v>3</v>
      </c>
      <c r="P395" s="2">
        <v>26</v>
      </c>
      <c r="Q395" s="2">
        <v>55</v>
      </c>
      <c r="R395" s="2">
        <v>42</v>
      </c>
      <c r="S395" s="2">
        <v>13</v>
      </c>
      <c r="T395" s="2">
        <v>9</v>
      </c>
      <c r="U395" s="2">
        <v>6</v>
      </c>
      <c r="V395" s="2">
        <v>8</v>
      </c>
      <c r="W395" s="2">
        <v>0</v>
      </c>
      <c r="X395" s="2">
        <v>11</v>
      </c>
      <c r="Y395" s="2">
        <v>17</v>
      </c>
      <c r="Z395" s="2">
        <v>0</v>
      </c>
      <c r="AA395" s="2">
        <v>0</v>
      </c>
      <c r="AB395" s="2">
        <v>0</v>
      </c>
      <c r="AC395" s="2">
        <v>3</v>
      </c>
      <c r="AD395" s="2">
        <v>0</v>
      </c>
      <c r="AE395" s="2">
        <v>38</v>
      </c>
      <c r="AF395" s="2">
        <v>46</v>
      </c>
      <c r="AG395" s="2">
        <v>239</v>
      </c>
      <c r="AH395" s="2">
        <f t="shared" si="6"/>
        <v>285</v>
      </c>
      <c r="AI395" s="13">
        <f>Sheet2!D10*Sheet2!G10/100+Sheet2!D10</f>
        <v>87.623470999999995</v>
      </c>
      <c r="AJ395" s="16">
        <v>256357.12054739054</v>
      </c>
      <c r="AK395" s="16">
        <f>[1]Sheet2!BC17+[1]Sheet2!BE17</f>
        <v>607.88888888888891</v>
      </c>
      <c r="AL395" s="4">
        <v>112</v>
      </c>
      <c r="AM395" s="14">
        <f>Table1[[#This Row],[TOTAL CRIME BOTH]]/Table1[[#This Row],[Population]]*100000</f>
        <v>111.1730383737535</v>
      </c>
    </row>
    <row r="396" spans="1:39" x14ac:dyDescent="0.25">
      <c r="A396" s="3" t="s">
        <v>10</v>
      </c>
      <c r="B396" s="4" t="s">
        <v>11</v>
      </c>
      <c r="C396" s="4">
        <v>2012</v>
      </c>
      <c r="D396" s="4">
        <v>521</v>
      </c>
      <c r="E396" s="4">
        <v>439</v>
      </c>
      <c r="F396" s="4">
        <v>82</v>
      </c>
      <c r="G396" s="4">
        <v>706</v>
      </c>
      <c r="H396" s="4">
        <v>0</v>
      </c>
      <c r="I396" s="4">
        <v>706</v>
      </c>
      <c r="J396" s="4">
        <v>3970</v>
      </c>
      <c r="K396" s="4">
        <v>2160</v>
      </c>
      <c r="L396" s="4">
        <v>1810</v>
      </c>
      <c r="M396" s="4">
        <v>28</v>
      </c>
      <c r="N396" s="4">
        <v>13</v>
      </c>
      <c r="O396" s="4">
        <v>608</v>
      </c>
      <c r="P396" s="4">
        <v>1715</v>
      </c>
      <c r="Q396" s="4">
        <v>22032</v>
      </c>
      <c r="R396" s="4">
        <v>14391</v>
      </c>
      <c r="S396" s="4">
        <v>7641</v>
      </c>
      <c r="T396" s="4">
        <v>79</v>
      </c>
      <c r="U396" s="4">
        <v>341</v>
      </c>
      <c r="V396" s="4">
        <v>2491</v>
      </c>
      <c r="W396" s="4">
        <v>61</v>
      </c>
      <c r="X396" s="4">
        <v>79</v>
      </c>
      <c r="Y396" s="4">
        <v>1747</v>
      </c>
      <c r="Z396" s="4">
        <v>134</v>
      </c>
      <c r="AA396" s="4">
        <v>727</v>
      </c>
      <c r="AB396" s="4">
        <v>208</v>
      </c>
      <c r="AC396" s="4">
        <v>1985</v>
      </c>
      <c r="AD396" s="4">
        <v>0</v>
      </c>
      <c r="AE396" s="4">
        <v>913</v>
      </c>
      <c r="AF396" s="4">
        <v>15408</v>
      </c>
      <c r="AG396" s="4">
        <v>54287</v>
      </c>
      <c r="AH396" s="2">
        <f t="shared" si="6"/>
        <v>69695</v>
      </c>
      <c r="AI396" s="12">
        <f>Sheet2!D11*Sheet2!G11/100+Sheet2!D11</f>
        <v>86.588461899999999</v>
      </c>
      <c r="AJ396" s="17">
        <v>17153951.759411212</v>
      </c>
      <c r="AK396" s="17">
        <f>[1]Sheet2!BC18+[1]Sheet2!BE18</f>
        <v>873.22222222222217</v>
      </c>
      <c r="AL396" s="2">
        <v>1484</v>
      </c>
      <c r="AM396" s="14">
        <f>Table1[[#This Row],[TOTAL CRIME BOTH]]/Table1[[#This Row],[Population]]*100000</f>
        <v>406.29122069066727</v>
      </c>
    </row>
    <row r="397" spans="1:39" x14ac:dyDescent="0.25">
      <c r="A397" s="1" t="s">
        <v>12</v>
      </c>
      <c r="B397" s="2" t="s">
        <v>1</v>
      </c>
      <c r="C397" s="2">
        <v>2012</v>
      </c>
      <c r="D397" s="2">
        <v>45</v>
      </c>
      <c r="E397" s="2">
        <v>35</v>
      </c>
      <c r="F397" s="2">
        <v>3</v>
      </c>
      <c r="G397" s="2">
        <v>55</v>
      </c>
      <c r="H397" s="2">
        <v>0</v>
      </c>
      <c r="I397" s="2">
        <v>55</v>
      </c>
      <c r="J397" s="2">
        <v>24</v>
      </c>
      <c r="K397" s="2">
        <v>16</v>
      </c>
      <c r="L397" s="2">
        <v>8</v>
      </c>
      <c r="M397" s="2">
        <v>6</v>
      </c>
      <c r="N397" s="2">
        <v>0</v>
      </c>
      <c r="O397" s="2">
        <v>25</v>
      </c>
      <c r="P397" s="2">
        <v>356</v>
      </c>
      <c r="Q397" s="2">
        <v>915</v>
      </c>
      <c r="R397" s="2">
        <v>300</v>
      </c>
      <c r="S397" s="2">
        <v>615</v>
      </c>
      <c r="T397" s="2">
        <v>122</v>
      </c>
      <c r="U397" s="2">
        <v>64</v>
      </c>
      <c r="V397" s="2">
        <v>205</v>
      </c>
      <c r="W397" s="2">
        <v>16</v>
      </c>
      <c r="X397" s="2">
        <v>34</v>
      </c>
      <c r="Y397" s="2">
        <v>266</v>
      </c>
      <c r="Z397" s="2">
        <v>0</v>
      </c>
      <c r="AA397" s="2">
        <v>49</v>
      </c>
      <c r="AB397" s="2">
        <v>16</v>
      </c>
      <c r="AC397" s="2">
        <v>24</v>
      </c>
      <c r="AD397" s="2">
        <v>0</v>
      </c>
      <c r="AE397" s="2">
        <v>233</v>
      </c>
      <c r="AF397" s="2">
        <v>1115</v>
      </c>
      <c r="AG397" s="2">
        <v>3608</v>
      </c>
      <c r="AH397" s="2">
        <f t="shared" si="6"/>
        <v>4723</v>
      </c>
      <c r="AI397" s="13">
        <f>Sheet2!D12*Sheet2!G12/100+Sheet2!D12</f>
        <v>89.265906000000001</v>
      </c>
      <c r="AJ397" s="16">
        <v>1470975.9674653534</v>
      </c>
      <c r="AK397" s="16">
        <f>[1]Sheet2!BC19+[1]Sheet2!BE19</f>
        <v>974.44444444444446</v>
      </c>
      <c r="AL397" s="4">
        <v>3702</v>
      </c>
      <c r="AM397" s="14">
        <f>Table1[[#This Row],[TOTAL CRIME BOTH]]/Table1[[#This Row],[Population]]*100000</f>
        <v>321.07934490175438</v>
      </c>
    </row>
    <row r="398" spans="1:39" x14ac:dyDescent="0.25">
      <c r="A398" s="3" t="s">
        <v>13</v>
      </c>
      <c r="B398" s="4" t="s">
        <v>1</v>
      </c>
      <c r="C398" s="4">
        <v>2012</v>
      </c>
      <c r="D398" s="4">
        <v>1126</v>
      </c>
      <c r="E398" s="4">
        <v>557</v>
      </c>
      <c r="F398" s="4">
        <v>43</v>
      </c>
      <c r="G398" s="4">
        <v>473</v>
      </c>
      <c r="H398" s="4">
        <v>0</v>
      </c>
      <c r="I398" s="4">
        <v>473</v>
      </c>
      <c r="J398" s="4">
        <v>1720</v>
      </c>
      <c r="K398" s="4">
        <v>1527</v>
      </c>
      <c r="L398" s="4">
        <v>193</v>
      </c>
      <c r="M398" s="4">
        <v>287</v>
      </c>
      <c r="N398" s="4">
        <v>19</v>
      </c>
      <c r="O398" s="4">
        <v>1366</v>
      </c>
      <c r="P398" s="4">
        <v>4695</v>
      </c>
      <c r="Q398" s="4">
        <v>15952</v>
      </c>
      <c r="R398" s="4">
        <v>9057</v>
      </c>
      <c r="S398" s="4">
        <v>6895</v>
      </c>
      <c r="T398" s="4">
        <v>1758</v>
      </c>
      <c r="U398" s="4">
        <v>1240</v>
      </c>
      <c r="V398" s="4">
        <v>1361</v>
      </c>
      <c r="W398" s="4">
        <v>216</v>
      </c>
      <c r="X398" s="4">
        <v>282</v>
      </c>
      <c r="Y398" s="4">
        <v>10234</v>
      </c>
      <c r="Z398" s="4">
        <v>21</v>
      </c>
      <c r="AA398" s="4">
        <v>745</v>
      </c>
      <c r="AB398" s="4">
        <v>93</v>
      </c>
      <c r="AC398" s="4">
        <v>6658</v>
      </c>
      <c r="AD398" s="4">
        <v>0</v>
      </c>
      <c r="AE398" s="4">
        <v>5573</v>
      </c>
      <c r="AF398" s="4">
        <v>75702</v>
      </c>
      <c r="AG398" s="4">
        <v>130121</v>
      </c>
      <c r="AH398" s="2">
        <f t="shared" si="6"/>
        <v>205823</v>
      </c>
      <c r="AI398" s="12">
        <f>Sheet2!D13*Sheet2!G13/100+Sheet2!D13</f>
        <v>78.658921800000002</v>
      </c>
      <c r="AJ398" s="17">
        <v>61615433.349304721</v>
      </c>
      <c r="AK398" s="17">
        <f>[1]Sheet2!BC20+[1]Sheet2!BE20</f>
        <v>918.77777777777783</v>
      </c>
      <c r="AL398" s="2">
        <v>196024</v>
      </c>
      <c r="AM398" s="14">
        <f>Table1[[#This Row],[TOTAL CRIME BOTH]]/Table1[[#This Row],[Population]]*100000</f>
        <v>334.04455476790469</v>
      </c>
    </row>
    <row r="399" spans="1:39" x14ac:dyDescent="0.25">
      <c r="A399" s="1" t="s">
        <v>14</v>
      </c>
      <c r="B399" s="2" t="s">
        <v>1</v>
      </c>
      <c r="C399" s="2">
        <v>2012</v>
      </c>
      <c r="D399" s="2">
        <v>991</v>
      </c>
      <c r="E399" s="2">
        <v>910</v>
      </c>
      <c r="F399" s="2">
        <v>68</v>
      </c>
      <c r="G399" s="2">
        <v>668</v>
      </c>
      <c r="H399" s="2">
        <v>0</v>
      </c>
      <c r="I399" s="2">
        <v>668</v>
      </c>
      <c r="J399" s="2">
        <v>1349</v>
      </c>
      <c r="K399" s="2">
        <v>900</v>
      </c>
      <c r="L399" s="2">
        <v>449</v>
      </c>
      <c r="M399" s="2">
        <v>204</v>
      </c>
      <c r="N399" s="2">
        <v>176</v>
      </c>
      <c r="O399" s="2">
        <v>711</v>
      </c>
      <c r="P399" s="2">
        <v>5129</v>
      </c>
      <c r="Q399" s="2">
        <v>17590</v>
      </c>
      <c r="R399" s="2">
        <v>12979</v>
      </c>
      <c r="S399" s="2">
        <v>4611</v>
      </c>
      <c r="T399" s="2">
        <v>1424</v>
      </c>
      <c r="U399" s="2">
        <v>740</v>
      </c>
      <c r="V399" s="2">
        <v>1798</v>
      </c>
      <c r="W399" s="2">
        <v>20</v>
      </c>
      <c r="X399" s="2">
        <v>191</v>
      </c>
      <c r="Y399" s="2">
        <v>3277</v>
      </c>
      <c r="Z399" s="2">
        <v>258</v>
      </c>
      <c r="AA399" s="2">
        <v>525</v>
      </c>
      <c r="AB399" s="2">
        <v>434</v>
      </c>
      <c r="AC399" s="2">
        <v>3137</v>
      </c>
      <c r="AD399" s="2">
        <v>0</v>
      </c>
      <c r="AE399" s="2">
        <v>1484</v>
      </c>
      <c r="AF399" s="2">
        <v>21396</v>
      </c>
      <c r="AG399" s="2">
        <v>62480</v>
      </c>
      <c r="AH399" s="2">
        <f t="shared" si="6"/>
        <v>83876</v>
      </c>
      <c r="AI399" s="13">
        <f>Sheet2!D14*Sheet2!G14/100+Sheet2!D14</f>
        <v>76.075828000000001</v>
      </c>
      <c r="AJ399" s="16">
        <v>25864729.028017357</v>
      </c>
      <c r="AK399" s="16">
        <f>[1]Sheet2!BC21+[1]Sheet2!BE21</f>
        <v>881</v>
      </c>
      <c r="AL399" s="4">
        <v>44212</v>
      </c>
      <c r="AM399" s="14">
        <f>Table1[[#This Row],[TOTAL CRIME BOTH]]/Table1[[#This Row],[Population]]*100000</f>
        <v>324.28717853236856</v>
      </c>
    </row>
    <row r="400" spans="1:39" x14ac:dyDescent="0.25">
      <c r="A400" s="3" t="s">
        <v>15</v>
      </c>
      <c r="B400" s="4" t="s">
        <v>1</v>
      </c>
      <c r="C400" s="4">
        <v>2012</v>
      </c>
      <c r="D400" s="4">
        <v>113</v>
      </c>
      <c r="E400" s="4">
        <v>53</v>
      </c>
      <c r="F400" s="4">
        <v>9</v>
      </c>
      <c r="G400" s="4">
        <v>183</v>
      </c>
      <c r="H400" s="4">
        <v>0</v>
      </c>
      <c r="I400" s="4">
        <v>183</v>
      </c>
      <c r="J400" s="4">
        <v>172</v>
      </c>
      <c r="K400" s="4">
        <v>152</v>
      </c>
      <c r="L400" s="4">
        <v>20</v>
      </c>
      <c r="M400" s="4">
        <v>1</v>
      </c>
      <c r="N400" s="4">
        <v>0</v>
      </c>
      <c r="O400" s="4">
        <v>10</v>
      </c>
      <c r="P400" s="4">
        <v>928</v>
      </c>
      <c r="Q400" s="4">
        <v>769</v>
      </c>
      <c r="R400" s="4">
        <v>265</v>
      </c>
      <c r="S400" s="4">
        <v>504</v>
      </c>
      <c r="T400" s="4">
        <v>494</v>
      </c>
      <c r="U400" s="4">
        <v>137</v>
      </c>
      <c r="V400" s="4">
        <v>373</v>
      </c>
      <c r="W400" s="4">
        <v>1</v>
      </c>
      <c r="X400" s="4">
        <v>131</v>
      </c>
      <c r="Y400" s="4">
        <v>1173</v>
      </c>
      <c r="Z400" s="4">
        <v>2</v>
      </c>
      <c r="AA400" s="4">
        <v>250</v>
      </c>
      <c r="AB400" s="4">
        <v>68</v>
      </c>
      <c r="AC400" s="4">
        <v>251</v>
      </c>
      <c r="AD400" s="4">
        <v>0</v>
      </c>
      <c r="AE400" s="4">
        <v>562</v>
      </c>
      <c r="AF400" s="4">
        <v>6877</v>
      </c>
      <c r="AG400" s="4">
        <v>12557</v>
      </c>
      <c r="AH400" s="2">
        <f t="shared" si="6"/>
        <v>19434</v>
      </c>
      <c r="AI400" s="12">
        <f>Sheet2!D15*Sheet2!G15/100+Sheet2!D15</f>
        <v>83.269475999999997</v>
      </c>
      <c r="AJ400" s="17">
        <v>6953538.1737929406</v>
      </c>
      <c r="AK400" s="17">
        <f>[1]Sheet2!BC22+[1]Sheet2!BE22</f>
        <v>972.22222222222217</v>
      </c>
      <c r="AL400" s="2">
        <v>55673</v>
      </c>
      <c r="AM400" s="14">
        <f>Table1[[#This Row],[TOTAL CRIME BOTH]]/Table1[[#This Row],[Population]]*100000</f>
        <v>279.48361703462615</v>
      </c>
    </row>
    <row r="401" spans="1:39" x14ac:dyDescent="0.25">
      <c r="A401" s="1" t="s">
        <v>16</v>
      </c>
      <c r="B401" s="2" t="s">
        <v>1</v>
      </c>
      <c r="C401" s="2">
        <v>2012</v>
      </c>
      <c r="D401" s="2">
        <v>124</v>
      </c>
      <c r="E401" s="2">
        <v>511</v>
      </c>
      <c r="F401" s="2">
        <v>16</v>
      </c>
      <c r="G401" s="2">
        <v>303</v>
      </c>
      <c r="H401" s="2">
        <v>0</v>
      </c>
      <c r="I401" s="2">
        <v>303</v>
      </c>
      <c r="J401" s="2">
        <v>1093</v>
      </c>
      <c r="K401" s="2">
        <v>1041</v>
      </c>
      <c r="L401" s="2">
        <v>52</v>
      </c>
      <c r="M401" s="2">
        <v>6</v>
      </c>
      <c r="N401" s="2">
        <v>0</v>
      </c>
      <c r="O401" s="2">
        <v>81</v>
      </c>
      <c r="P401" s="2">
        <v>1395</v>
      </c>
      <c r="Q401" s="2">
        <v>2022</v>
      </c>
      <c r="R401" s="2">
        <v>557</v>
      </c>
      <c r="S401" s="2">
        <v>1465</v>
      </c>
      <c r="T401" s="2">
        <v>1400</v>
      </c>
      <c r="U401" s="2">
        <v>163</v>
      </c>
      <c r="V401" s="2">
        <v>612</v>
      </c>
      <c r="W401" s="2">
        <v>17</v>
      </c>
      <c r="X401" s="2">
        <v>190</v>
      </c>
      <c r="Y401" s="2">
        <v>322</v>
      </c>
      <c r="Z401" s="2">
        <v>8</v>
      </c>
      <c r="AA401" s="2">
        <v>1322</v>
      </c>
      <c r="AB401" s="2">
        <v>347</v>
      </c>
      <c r="AC401" s="2">
        <v>301</v>
      </c>
      <c r="AD401" s="2">
        <v>0</v>
      </c>
      <c r="AE401" s="2">
        <v>371</v>
      </c>
      <c r="AF401" s="2">
        <v>14004</v>
      </c>
      <c r="AG401" s="2">
        <v>24608</v>
      </c>
      <c r="AH401" s="2">
        <f t="shared" si="6"/>
        <v>38612</v>
      </c>
      <c r="AI401" s="13">
        <f>Sheet2!D16*Sheet2!G16/100+Sheet2!D16</f>
        <v>68.012931999999992</v>
      </c>
      <c r="AJ401" s="16">
        <v>12849093.868029002</v>
      </c>
      <c r="AK401" s="16">
        <f>[1]Sheet2!BC23+[1]Sheet2!BE23</f>
        <v>887.77777777777783</v>
      </c>
      <c r="AL401" s="4">
        <v>222236</v>
      </c>
      <c r="AM401" s="14">
        <f>Table1[[#This Row],[TOTAL CRIME BOTH]]/Table1[[#This Row],[Population]]*100000</f>
        <v>300.50368062197776</v>
      </c>
    </row>
    <row r="402" spans="1:39" x14ac:dyDescent="0.25">
      <c r="A402" s="3" t="s">
        <v>17</v>
      </c>
      <c r="B402" s="4" t="s">
        <v>1</v>
      </c>
      <c r="C402" s="4">
        <v>2012</v>
      </c>
      <c r="D402" s="4">
        <v>1694</v>
      </c>
      <c r="E402" s="4">
        <v>842</v>
      </c>
      <c r="F402" s="4">
        <v>92</v>
      </c>
      <c r="G402" s="4">
        <v>812</v>
      </c>
      <c r="H402" s="4">
        <v>0</v>
      </c>
      <c r="I402" s="4">
        <v>812</v>
      </c>
      <c r="J402" s="4">
        <v>1056</v>
      </c>
      <c r="K402" s="4">
        <v>786</v>
      </c>
      <c r="L402" s="4">
        <v>270</v>
      </c>
      <c r="M402" s="4">
        <v>284</v>
      </c>
      <c r="N402" s="4">
        <v>33</v>
      </c>
      <c r="O402" s="4">
        <v>494</v>
      </c>
      <c r="P402" s="4">
        <v>1216</v>
      </c>
      <c r="Q402" s="4">
        <v>6680</v>
      </c>
      <c r="R402" s="4">
        <v>2215</v>
      </c>
      <c r="S402" s="4">
        <v>4465</v>
      </c>
      <c r="T402" s="4">
        <v>2331</v>
      </c>
      <c r="U402" s="4">
        <v>639</v>
      </c>
      <c r="V402" s="4">
        <v>1566</v>
      </c>
      <c r="W402" s="4">
        <v>14</v>
      </c>
      <c r="X402" s="4">
        <v>136</v>
      </c>
      <c r="Y402" s="4">
        <v>4785</v>
      </c>
      <c r="Z402" s="4">
        <v>302</v>
      </c>
      <c r="AA402" s="4">
        <v>284</v>
      </c>
      <c r="AB402" s="4">
        <v>10</v>
      </c>
      <c r="AC402" s="4">
        <v>1261</v>
      </c>
      <c r="AD402" s="4">
        <v>3</v>
      </c>
      <c r="AE402" s="4">
        <v>1594</v>
      </c>
      <c r="AF402" s="4">
        <v>14818</v>
      </c>
      <c r="AG402" s="4">
        <v>40946</v>
      </c>
      <c r="AH402" s="2">
        <f t="shared" si="6"/>
        <v>55764</v>
      </c>
      <c r="AI402" s="12">
        <f>Sheet2!D17*Sheet2!G17/100+Sheet2!D17</f>
        <v>67.225514799999999</v>
      </c>
      <c r="AJ402" s="17">
        <v>33733319.546398848</v>
      </c>
      <c r="AK402" s="17">
        <f>[1]Sheet2!BC24+[1]Sheet2!BE24</f>
        <v>948.77777777777783</v>
      </c>
      <c r="AL402" s="2">
        <v>79714</v>
      </c>
      <c r="AM402" s="14">
        <f>Table1[[#This Row],[TOTAL CRIME BOTH]]/Table1[[#This Row],[Population]]*100000</f>
        <v>165.3083679573806</v>
      </c>
    </row>
    <row r="403" spans="1:39" x14ac:dyDescent="0.25">
      <c r="A403" s="1" t="s">
        <v>18</v>
      </c>
      <c r="B403" s="2" t="s">
        <v>1</v>
      </c>
      <c r="C403" s="2">
        <v>2012</v>
      </c>
      <c r="D403" s="2">
        <v>1860</v>
      </c>
      <c r="E403" s="2">
        <v>1923</v>
      </c>
      <c r="F403" s="2">
        <v>71</v>
      </c>
      <c r="G403" s="2">
        <v>621</v>
      </c>
      <c r="H403" s="2">
        <v>0</v>
      </c>
      <c r="I403" s="2">
        <v>621</v>
      </c>
      <c r="J403" s="2">
        <v>1451</v>
      </c>
      <c r="K403" s="2">
        <v>1070</v>
      </c>
      <c r="L403" s="2">
        <v>381</v>
      </c>
      <c r="M403" s="2">
        <v>211</v>
      </c>
      <c r="N403" s="2">
        <v>536</v>
      </c>
      <c r="O403" s="2">
        <v>2207</v>
      </c>
      <c r="P403" s="2">
        <v>5792</v>
      </c>
      <c r="Q403" s="2">
        <v>18418</v>
      </c>
      <c r="R403" s="2">
        <v>8886</v>
      </c>
      <c r="S403" s="2">
        <v>9532</v>
      </c>
      <c r="T403" s="2">
        <v>7502</v>
      </c>
      <c r="U403" s="2">
        <v>401</v>
      </c>
      <c r="V403" s="2">
        <v>5822</v>
      </c>
      <c r="W403" s="2">
        <v>84</v>
      </c>
      <c r="X403" s="2">
        <v>416</v>
      </c>
      <c r="Y403" s="2">
        <v>20350</v>
      </c>
      <c r="Z403" s="2">
        <v>218</v>
      </c>
      <c r="AA403" s="2">
        <v>2978</v>
      </c>
      <c r="AB403" s="2">
        <v>100</v>
      </c>
      <c r="AC403" s="2">
        <v>3684</v>
      </c>
      <c r="AD403" s="2">
        <v>32</v>
      </c>
      <c r="AE403" s="2">
        <v>876</v>
      </c>
      <c r="AF403" s="2">
        <v>58468</v>
      </c>
      <c r="AG403" s="2">
        <v>134021</v>
      </c>
      <c r="AH403" s="2">
        <f t="shared" si="6"/>
        <v>192489</v>
      </c>
      <c r="AI403" s="13">
        <f>Sheet2!D18*Sheet2!G18/100+Sheet2!D18</f>
        <v>75.986995199999996</v>
      </c>
      <c r="AJ403" s="16">
        <v>62064005.79580608</v>
      </c>
      <c r="AK403" s="16">
        <f>[1]Sheet2!BC25+[1]Sheet2!BE25</f>
        <v>974</v>
      </c>
      <c r="AL403" s="4">
        <v>191791</v>
      </c>
      <c r="AM403" s="14">
        <f>Table1[[#This Row],[TOTAL CRIME BOTH]]/Table1[[#This Row],[Population]]*100000</f>
        <v>310.14594938215748</v>
      </c>
    </row>
    <row r="404" spans="1:39" x14ac:dyDescent="0.25">
      <c r="A404" s="3" t="s">
        <v>19</v>
      </c>
      <c r="B404" s="4" t="s">
        <v>1</v>
      </c>
      <c r="C404" s="4">
        <v>2012</v>
      </c>
      <c r="D404" s="4">
        <v>374</v>
      </c>
      <c r="E404" s="4">
        <v>497</v>
      </c>
      <c r="F404" s="4">
        <v>107</v>
      </c>
      <c r="G404" s="4">
        <v>1019</v>
      </c>
      <c r="H404" s="4">
        <v>0</v>
      </c>
      <c r="I404" s="4">
        <v>1019</v>
      </c>
      <c r="J404" s="4">
        <v>281</v>
      </c>
      <c r="K404" s="4">
        <v>214</v>
      </c>
      <c r="L404" s="4">
        <v>67</v>
      </c>
      <c r="M404" s="4">
        <v>72</v>
      </c>
      <c r="N404" s="4">
        <v>289</v>
      </c>
      <c r="O404" s="4">
        <v>725</v>
      </c>
      <c r="P404" s="4">
        <v>2710</v>
      </c>
      <c r="Q404" s="4">
        <v>4078</v>
      </c>
      <c r="R404" s="4">
        <v>1262</v>
      </c>
      <c r="S404" s="4">
        <v>2816</v>
      </c>
      <c r="T404" s="4">
        <v>10938</v>
      </c>
      <c r="U404" s="4">
        <v>301</v>
      </c>
      <c r="V404" s="4">
        <v>4681</v>
      </c>
      <c r="W404" s="4">
        <v>68</v>
      </c>
      <c r="X404" s="4">
        <v>568</v>
      </c>
      <c r="Y404" s="4">
        <v>21170</v>
      </c>
      <c r="Z404" s="4">
        <v>32</v>
      </c>
      <c r="AA404" s="4">
        <v>3735</v>
      </c>
      <c r="AB404" s="4">
        <v>498</v>
      </c>
      <c r="AC404" s="4">
        <v>5216</v>
      </c>
      <c r="AD404" s="4">
        <v>0</v>
      </c>
      <c r="AE404" s="4">
        <v>48</v>
      </c>
      <c r="AF404" s="4">
        <v>101582</v>
      </c>
      <c r="AG404" s="4">
        <v>158989</v>
      </c>
      <c r="AH404" s="2">
        <f t="shared" si="6"/>
        <v>260571</v>
      </c>
      <c r="AI404" s="12">
        <f>Sheet2!D19*Sheet2!G19/100+Sheet2!D19</f>
        <v>94.289519999999996</v>
      </c>
      <c r="AJ404" s="17">
        <v>33570521.848838836</v>
      </c>
      <c r="AK404" s="17">
        <f>[1]Sheet2!BC26+[1]Sheet2!BE26</f>
        <v>1086.8888888888889</v>
      </c>
      <c r="AL404" s="2">
        <v>38863</v>
      </c>
      <c r="AM404" s="14">
        <f>Table1[[#This Row],[TOTAL CRIME BOTH]]/Table1[[#This Row],[Population]]*100000</f>
        <v>776.18990009538038</v>
      </c>
    </row>
    <row r="405" spans="1:39" x14ac:dyDescent="0.25">
      <c r="A405" s="1" t="s">
        <v>20</v>
      </c>
      <c r="B405" s="2" t="s">
        <v>1</v>
      </c>
      <c r="C405" s="2">
        <v>2012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3</v>
      </c>
      <c r="Q405" s="2">
        <v>7</v>
      </c>
      <c r="R405" s="2">
        <v>1</v>
      </c>
      <c r="S405" s="2">
        <v>6</v>
      </c>
      <c r="T405" s="2">
        <v>10</v>
      </c>
      <c r="U405" s="2">
        <v>0</v>
      </c>
      <c r="V405" s="2">
        <v>0</v>
      </c>
      <c r="W405" s="2">
        <v>0</v>
      </c>
      <c r="X405" s="2">
        <v>3</v>
      </c>
      <c r="Y405" s="2">
        <v>3</v>
      </c>
      <c r="Z405" s="2">
        <v>0</v>
      </c>
      <c r="AA405" s="2">
        <v>1</v>
      </c>
      <c r="AB405" s="2">
        <v>0</v>
      </c>
      <c r="AC405" s="2">
        <v>1</v>
      </c>
      <c r="AD405" s="2">
        <v>0</v>
      </c>
      <c r="AE405" s="2">
        <v>0</v>
      </c>
      <c r="AF405" s="2">
        <v>32</v>
      </c>
      <c r="AG405" s="2">
        <v>60</v>
      </c>
      <c r="AH405" s="2">
        <f t="shared" si="6"/>
        <v>92</v>
      </c>
      <c r="AI405" s="13">
        <f>Sheet2!D20*Sheet2!G20/100+Sheet2!D20</f>
        <v>92.247710499999997</v>
      </c>
      <c r="AJ405" s="16">
        <v>64885.61868801056</v>
      </c>
      <c r="AK405" s="16">
        <f>[1]Sheet2!BC27+[1]Sheet2!BE27</f>
        <v>945.88888888888891</v>
      </c>
      <c r="AL405" s="4">
        <v>32</v>
      </c>
      <c r="AM405" s="14">
        <f>Table1[[#This Row],[TOTAL CRIME BOTH]]/Table1[[#This Row],[Population]]*100000</f>
        <v>141.78796759627659</v>
      </c>
    </row>
    <row r="406" spans="1:39" x14ac:dyDescent="0.25">
      <c r="A406" s="1" t="s">
        <v>21</v>
      </c>
      <c r="B406" s="2" t="s">
        <v>1</v>
      </c>
      <c r="C406" s="2">
        <v>2012</v>
      </c>
      <c r="D406" s="2">
        <v>2373</v>
      </c>
      <c r="E406" s="2">
        <v>2332</v>
      </c>
      <c r="F406" s="2">
        <v>114</v>
      </c>
      <c r="G406" s="2">
        <v>3425</v>
      </c>
      <c r="H406" s="2">
        <v>0</v>
      </c>
      <c r="I406" s="2">
        <v>3425</v>
      </c>
      <c r="J406" s="2">
        <v>1302</v>
      </c>
      <c r="K406" s="2">
        <v>1127</v>
      </c>
      <c r="L406" s="2">
        <v>175</v>
      </c>
      <c r="M406" s="2">
        <v>107</v>
      </c>
      <c r="N406" s="2">
        <v>127</v>
      </c>
      <c r="O406" s="2">
        <v>1940</v>
      </c>
      <c r="P406" s="2">
        <v>10019</v>
      </c>
      <c r="Q406" s="2">
        <v>23182</v>
      </c>
      <c r="R406" s="2">
        <v>12279</v>
      </c>
      <c r="S406" s="2">
        <v>10903</v>
      </c>
      <c r="T406" s="2">
        <v>1951</v>
      </c>
      <c r="U406" s="2">
        <v>576</v>
      </c>
      <c r="V406" s="2">
        <v>2021</v>
      </c>
      <c r="W406" s="2">
        <v>31</v>
      </c>
      <c r="X406" s="2">
        <v>814</v>
      </c>
      <c r="Y406" s="2">
        <v>35549</v>
      </c>
      <c r="Z406" s="2">
        <v>743</v>
      </c>
      <c r="AA406" s="2">
        <v>6655</v>
      </c>
      <c r="AB406" s="2">
        <v>774</v>
      </c>
      <c r="AC406" s="2">
        <v>3988</v>
      </c>
      <c r="AD406" s="2">
        <v>6</v>
      </c>
      <c r="AE406" s="2">
        <v>7721</v>
      </c>
      <c r="AF406" s="2">
        <v>114585</v>
      </c>
      <c r="AG406" s="2">
        <v>220335</v>
      </c>
      <c r="AH406" s="2">
        <f t="shared" si="6"/>
        <v>334920</v>
      </c>
      <c r="AI406" s="12">
        <f>Sheet2!D21*Sheet2!G21/100+Sheet2!D21</f>
        <v>69.681157199999987</v>
      </c>
      <c r="AJ406" s="17">
        <v>74099150.17203185</v>
      </c>
      <c r="AK406" s="17">
        <f>[1]Sheet2!BC28+[1]Sheet2!BE28</f>
        <v>932.22222222222217</v>
      </c>
      <c r="AL406" s="2">
        <v>308245</v>
      </c>
      <c r="AM406" s="14">
        <f>Table1[[#This Row],[TOTAL CRIME BOTH]]/Table1[[#This Row],[Population]]*100000</f>
        <v>451.98898937765813</v>
      </c>
    </row>
    <row r="407" spans="1:39" x14ac:dyDescent="0.25">
      <c r="A407" s="3" t="s">
        <v>22</v>
      </c>
      <c r="B407" s="4" t="s">
        <v>1</v>
      </c>
      <c r="C407" s="4">
        <v>2012</v>
      </c>
      <c r="D407" s="4">
        <v>2712</v>
      </c>
      <c r="E407" s="4">
        <v>2168</v>
      </c>
      <c r="F407" s="4">
        <v>171</v>
      </c>
      <c r="G407" s="4">
        <v>1839</v>
      </c>
      <c r="H407" s="4">
        <v>0</v>
      </c>
      <c r="I407" s="4">
        <v>1839</v>
      </c>
      <c r="J407" s="4">
        <v>1583</v>
      </c>
      <c r="K407" s="4">
        <v>1140</v>
      </c>
      <c r="L407" s="4">
        <v>443</v>
      </c>
      <c r="M407" s="4">
        <v>793</v>
      </c>
      <c r="N407" s="4">
        <v>322</v>
      </c>
      <c r="O407" s="4">
        <v>6949</v>
      </c>
      <c r="P407" s="4">
        <v>15648</v>
      </c>
      <c r="Q407" s="4">
        <v>47476</v>
      </c>
      <c r="R407" s="4">
        <v>17855</v>
      </c>
      <c r="S407" s="4">
        <v>29621</v>
      </c>
      <c r="T407" s="4">
        <v>8860</v>
      </c>
      <c r="U407" s="4">
        <v>1900</v>
      </c>
      <c r="V407" s="4">
        <v>9398</v>
      </c>
      <c r="W407" s="4">
        <v>291</v>
      </c>
      <c r="X407" s="4">
        <v>1246</v>
      </c>
      <c r="Y407" s="4">
        <v>28392</v>
      </c>
      <c r="Z407" s="4">
        <v>329</v>
      </c>
      <c r="AA407" s="4">
        <v>3935</v>
      </c>
      <c r="AB407" s="4">
        <v>1294</v>
      </c>
      <c r="AC407" s="4">
        <v>7415</v>
      </c>
      <c r="AD407" s="4">
        <v>0</v>
      </c>
      <c r="AE407" s="4">
        <v>13311</v>
      </c>
      <c r="AF407" s="4">
        <v>46668</v>
      </c>
      <c r="AG407" s="4">
        <v>202700</v>
      </c>
      <c r="AH407" s="2">
        <f t="shared" si="6"/>
        <v>249368</v>
      </c>
      <c r="AI407" s="12">
        <f>Sheet2!D22*Sheet2!G22/100+Sheet2!D22</f>
        <v>82.757463800000011</v>
      </c>
      <c r="AJ407" s="17">
        <v>114188783.36032976</v>
      </c>
      <c r="AK407" s="17">
        <f>[1]Sheet2!BC29+[1]Sheet2!BE29</f>
        <v>929.77777777777783</v>
      </c>
      <c r="AL407" s="2">
        <v>307713</v>
      </c>
      <c r="AM407" s="14">
        <f>Table1[[#This Row],[TOTAL CRIME BOTH]]/Table1[[#This Row],[Population]]*100000</f>
        <v>218.38221991831182</v>
      </c>
    </row>
    <row r="408" spans="1:39" x14ac:dyDescent="0.25">
      <c r="A408" s="1" t="s">
        <v>23</v>
      </c>
      <c r="B408" s="2" t="s">
        <v>1</v>
      </c>
      <c r="C408" s="2">
        <v>2012</v>
      </c>
      <c r="D408" s="2">
        <v>83</v>
      </c>
      <c r="E408" s="2">
        <v>409</v>
      </c>
      <c r="F408" s="2">
        <v>4</v>
      </c>
      <c r="G408" s="2">
        <v>63</v>
      </c>
      <c r="H408" s="2">
        <v>0</v>
      </c>
      <c r="I408" s="2">
        <v>63</v>
      </c>
      <c r="J408" s="2">
        <v>223</v>
      </c>
      <c r="K408" s="2">
        <v>133</v>
      </c>
      <c r="L408" s="2">
        <v>90</v>
      </c>
      <c r="M408" s="2">
        <v>8</v>
      </c>
      <c r="N408" s="2">
        <v>171</v>
      </c>
      <c r="O408" s="2">
        <v>3</v>
      </c>
      <c r="P408" s="2">
        <v>53</v>
      </c>
      <c r="Q408" s="2">
        <v>903</v>
      </c>
      <c r="R408" s="2">
        <v>736</v>
      </c>
      <c r="S408" s="2">
        <v>167</v>
      </c>
      <c r="T408" s="2">
        <v>72</v>
      </c>
      <c r="U408" s="2">
        <v>67</v>
      </c>
      <c r="V408" s="2">
        <v>136</v>
      </c>
      <c r="W408" s="2">
        <v>2</v>
      </c>
      <c r="X408" s="2">
        <v>74</v>
      </c>
      <c r="Y408" s="2">
        <v>285</v>
      </c>
      <c r="Z408" s="2">
        <v>0</v>
      </c>
      <c r="AA408" s="2">
        <v>49</v>
      </c>
      <c r="AB408" s="2">
        <v>1</v>
      </c>
      <c r="AC408" s="2">
        <v>43</v>
      </c>
      <c r="AD408" s="2">
        <v>0</v>
      </c>
      <c r="AE408" s="2">
        <v>2</v>
      </c>
      <c r="AF408" s="2">
        <v>1086</v>
      </c>
      <c r="AG408" s="2">
        <v>3737</v>
      </c>
      <c r="AH408" s="2">
        <f t="shared" si="6"/>
        <v>4823</v>
      </c>
      <c r="AI408" s="13">
        <f>Sheet2!D23*Sheet2!G23/100+Sheet2!D23</f>
        <v>80.029031399999994</v>
      </c>
      <c r="AJ408" s="16">
        <v>2759713.9626779156</v>
      </c>
      <c r="AK408" s="16">
        <f>[1]Sheet2!BC30+[1]Sheet2!BE30</f>
        <v>993.55555555555554</v>
      </c>
      <c r="AL408" s="4">
        <v>22327</v>
      </c>
      <c r="AM408" s="14">
        <f>Table1[[#This Row],[TOTAL CRIME BOTH]]/Table1[[#This Row],[Population]]*100000</f>
        <v>174.76448882839853</v>
      </c>
    </row>
    <row r="409" spans="1:39" x14ac:dyDescent="0.25">
      <c r="A409" s="3" t="s">
        <v>24</v>
      </c>
      <c r="B409" s="4" t="s">
        <v>1</v>
      </c>
      <c r="C409" s="4">
        <v>2012</v>
      </c>
      <c r="D409" s="4">
        <v>137</v>
      </c>
      <c r="E409" s="4">
        <v>63</v>
      </c>
      <c r="F409" s="4">
        <v>8</v>
      </c>
      <c r="G409" s="4">
        <v>164</v>
      </c>
      <c r="H409" s="4">
        <v>0</v>
      </c>
      <c r="I409" s="4">
        <v>164</v>
      </c>
      <c r="J409" s="4">
        <v>92</v>
      </c>
      <c r="K409" s="4">
        <v>24</v>
      </c>
      <c r="L409" s="4">
        <v>68</v>
      </c>
      <c r="M409" s="4">
        <v>52</v>
      </c>
      <c r="N409" s="4">
        <v>1</v>
      </c>
      <c r="O409" s="4">
        <v>46</v>
      </c>
      <c r="P409" s="4">
        <v>145</v>
      </c>
      <c r="Q409" s="4">
        <v>543</v>
      </c>
      <c r="R409" s="4">
        <v>152</v>
      </c>
      <c r="S409" s="4">
        <v>391</v>
      </c>
      <c r="T409" s="4">
        <v>0</v>
      </c>
      <c r="U409" s="4">
        <v>44</v>
      </c>
      <c r="V409" s="4">
        <v>108</v>
      </c>
      <c r="W409" s="4">
        <v>13</v>
      </c>
      <c r="X409" s="4">
        <v>61</v>
      </c>
      <c r="Y409" s="4">
        <v>157</v>
      </c>
      <c r="Z409" s="4">
        <v>1</v>
      </c>
      <c r="AA409" s="4">
        <v>43</v>
      </c>
      <c r="AB409" s="4">
        <v>0</v>
      </c>
      <c r="AC409" s="4">
        <v>16</v>
      </c>
      <c r="AD409" s="4">
        <v>0</v>
      </c>
      <c r="AE409" s="4">
        <v>102</v>
      </c>
      <c r="AF409" s="4">
        <v>761</v>
      </c>
      <c r="AG409" s="4">
        <v>2557</v>
      </c>
      <c r="AH409" s="2">
        <f t="shared" si="6"/>
        <v>3318</v>
      </c>
      <c r="AI409" s="12">
        <f>Sheet2!D24*Sheet2!G24/100+Sheet2!D24</f>
        <v>75.257661600000006</v>
      </c>
      <c r="AJ409" s="17">
        <v>3051907.2535292744</v>
      </c>
      <c r="AK409" s="17">
        <f>[1]Sheet2!BC31+[1]Sheet2!BE31</f>
        <v>990.55555555555554</v>
      </c>
      <c r="AL409" s="2">
        <v>22429</v>
      </c>
      <c r="AM409" s="14">
        <f>Table1[[#This Row],[TOTAL CRIME BOTH]]/Table1[[#This Row],[Population]]*100000</f>
        <v>108.71890016195648</v>
      </c>
    </row>
    <row r="410" spans="1:39" x14ac:dyDescent="0.25">
      <c r="A410" s="1" t="s">
        <v>25</v>
      </c>
      <c r="B410" s="2" t="s">
        <v>1</v>
      </c>
      <c r="C410" s="2">
        <v>2012</v>
      </c>
      <c r="D410" s="2">
        <v>30</v>
      </c>
      <c r="E410" s="2">
        <v>21</v>
      </c>
      <c r="F410" s="2">
        <v>7</v>
      </c>
      <c r="G410" s="2">
        <v>103</v>
      </c>
      <c r="H410" s="2">
        <v>0</v>
      </c>
      <c r="I410" s="2">
        <v>103</v>
      </c>
      <c r="J410" s="2">
        <v>8</v>
      </c>
      <c r="K410" s="2">
        <v>3</v>
      </c>
      <c r="L410" s="2">
        <v>5</v>
      </c>
      <c r="M410" s="2">
        <v>2</v>
      </c>
      <c r="N410" s="2">
        <v>0</v>
      </c>
      <c r="O410" s="2">
        <v>4</v>
      </c>
      <c r="P410" s="2">
        <v>347</v>
      </c>
      <c r="Q410" s="2">
        <v>605</v>
      </c>
      <c r="R410" s="2">
        <v>24</v>
      </c>
      <c r="S410" s="2">
        <v>581</v>
      </c>
      <c r="T410" s="2">
        <v>1</v>
      </c>
      <c r="U410" s="2">
        <v>12</v>
      </c>
      <c r="V410" s="2">
        <v>42</v>
      </c>
      <c r="W410" s="2">
        <v>6</v>
      </c>
      <c r="X410" s="2">
        <v>12</v>
      </c>
      <c r="Y410" s="2">
        <v>103</v>
      </c>
      <c r="Z410" s="2">
        <v>0</v>
      </c>
      <c r="AA410" s="2">
        <v>85</v>
      </c>
      <c r="AB410" s="2">
        <v>0</v>
      </c>
      <c r="AC410" s="2">
        <v>8</v>
      </c>
      <c r="AD410" s="2">
        <v>0</v>
      </c>
      <c r="AE410" s="2">
        <v>34</v>
      </c>
      <c r="AF410" s="2">
        <v>336</v>
      </c>
      <c r="AG410" s="2">
        <v>1766</v>
      </c>
      <c r="AH410" s="2">
        <f t="shared" si="6"/>
        <v>2102</v>
      </c>
      <c r="AI410" s="13">
        <f>Sheet2!D25*Sheet2!G25/100+Sheet2!D25</f>
        <v>91.589377200000001</v>
      </c>
      <c r="AJ410" s="16">
        <v>1122590.074043216</v>
      </c>
      <c r="AK410" s="16">
        <f>[1]Sheet2!BC32+[1]Sheet2!BE32</f>
        <v>980.22222222222217</v>
      </c>
      <c r="AL410" s="4">
        <v>21081</v>
      </c>
      <c r="AM410" s="14">
        <f>Table1[[#This Row],[TOTAL CRIME BOTH]]/Table1[[#This Row],[Population]]*100000</f>
        <v>187.24555370681819</v>
      </c>
    </row>
    <row r="411" spans="1:39" x14ac:dyDescent="0.25">
      <c r="A411" s="3" t="s">
        <v>26</v>
      </c>
      <c r="B411" s="4" t="s">
        <v>1</v>
      </c>
      <c r="C411" s="4">
        <v>2012</v>
      </c>
      <c r="D411" s="4">
        <v>75</v>
      </c>
      <c r="E411" s="4">
        <v>42</v>
      </c>
      <c r="F411" s="4">
        <v>6</v>
      </c>
      <c r="G411" s="4">
        <v>21</v>
      </c>
      <c r="H411" s="4">
        <v>0</v>
      </c>
      <c r="I411" s="4">
        <v>21</v>
      </c>
      <c r="J411" s="4">
        <v>27</v>
      </c>
      <c r="K411" s="4">
        <v>10</v>
      </c>
      <c r="L411" s="4">
        <v>17</v>
      </c>
      <c r="M411" s="4">
        <v>1</v>
      </c>
      <c r="N411" s="4">
        <v>0</v>
      </c>
      <c r="O411" s="4">
        <v>54</v>
      </c>
      <c r="P411" s="4">
        <v>65</v>
      </c>
      <c r="Q411" s="4">
        <v>381</v>
      </c>
      <c r="R411" s="4">
        <v>65</v>
      </c>
      <c r="S411" s="4">
        <v>316</v>
      </c>
      <c r="T411" s="4">
        <v>3</v>
      </c>
      <c r="U411" s="4">
        <v>22</v>
      </c>
      <c r="V411" s="4">
        <v>39</v>
      </c>
      <c r="W411" s="4">
        <v>4</v>
      </c>
      <c r="X411" s="4">
        <v>7</v>
      </c>
      <c r="Y411" s="4">
        <v>30</v>
      </c>
      <c r="Z411" s="4">
        <v>0</v>
      </c>
      <c r="AA411" s="4">
        <v>16</v>
      </c>
      <c r="AB411" s="4">
        <v>0</v>
      </c>
      <c r="AC411" s="4">
        <v>0</v>
      </c>
      <c r="AD411" s="4">
        <v>0</v>
      </c>
      <c r="AE411" s="4">
        <v>31</v>
      </c>
      <c r="AF411" s="4">
        <v>266</v>
      </c>
      <c r="AG411" s="4">
        <v>1090</v>
      </c>
      <c r="AH411" s="2">
        <f t="shared" si="6"/>
        <v>1356</v>
      </c>
      <c r="AI411" s="12">
        <f>Sheet2!D26*Sheet2!G26/100+Sheet2!D26</f>
        <v>80.539602000000002</v>
      </c>
      <c r="AJ411" s="17">
        <v>1977493.7642410174</v>
      </c>
      <c r="AK411" s="17">
        <f>[1]Sheet2!BC33+[1]Sheet2!BE33</f>
        <v>933.44444444444446</v>
      </c>
      <c r="AL411" s="2">
        <v>16579</v>
      </c>
      <c r="AM411" s="14">
        <f>Table1[[#This Row],[TOTAL CRIME BOTH]]/Table1[[#This Row],[Population]]*100000</f>
        <v>68.571644802149194</v>
      </c>
    </row>
    <row r="412" spans="1:39" x14ac:dyDescent="0.25">
      <c r="A412" s="1" t="s">
        <v>27</v>
      </c>
      <c r="B412" s="2" t="s">
        <v>1</v>
      </c>
      <c r="C412" s="2">
        <v>2012</v>
      </c>
      <c r="D412" s="2">
        <v>1548</v>
      </c>
      <c r="E412" s="2">
        <v>1879</v>
      </c>
      <c r="F412" s="2">
        <v>54</v>
      </c>
      <c r="G412" s="2">
        <v>1458</v>
      </c>
      <c r="H412" s="2">
        <v>0</v>
      </c>
      <c r="I412" s="2">
        <v>1458</v>
      </c>
      <c r="J412" s="2">
        <v>1542</v>
      </c>
      <c r="K412" s="2">
        <v>1364</v>
      </c>
      <c r="L412" s="2">
        <v>178</v>
      </c>
      <c r="M412" s="2">
        <v>402</v>
      </c>
      <c r="N412" s="2">
        <v>99</v>
      </c>
      <c r="O412" s="2">
        <v>1613</v>
      </c>
      <c r="P412" s="2">
        <v>3430</v>
      </c>
      <c r="Q412" s="2">
        <v>9630</v>
      </c>
      <c r="R412" s="2">
        <v>3210</v>
      </c>
      <c r="S412" s="2">
        <v>6420</v>
      </c>
      <c r="T412" s="2">
        <v>2205</v>
      </c>
      <c r="U412" s="2">
        <v>317</v>
      </c>
      <c r="V412" s="2">
        <v>1607</v>
      </c>
      <c r="W412" s="2">
        <v>19</v>
      </c>
      <c r="X412" s="2">
        <v>469</v>
      </c>
      <c r="Y412" s="2">
        <v>8223</v>
      </c>
      <c r="Z412" s="2">
        <v>525</v>
      </c>
      <c r="AA412" s="2">
        <v>4187</v>
      </c>
      <c r="AB412" s="2">
        <v>304</v>
      </c>
      <c r="AC412" s="2">
        <v>2638</v>
      </c>
      <c r="AD412" s="2">
        <v>0</v>
      </c>
      <c r="AE412" s="2">
        <v>3605</v>
      </c>
      <c r="AF412" s="2">
        <v>22203</v>
      </c>
      <c r="AG412" s="2">
        <v>67957</v>
      </c>
      <c r="AH412" s="2">
        <f t="shared" si="6"/>
        <v>90160</v>
      </c>
      <c r="AI412" s="13">
        <f>Sheet2!D27*Sheet2!G27/100+Sheet2!D27</f>
        <v>73.544776200000001</v>
      </c>
      <c r="AJ412" s="16">
        <v>42576531.445320293</v>
      </c>
      <c r="AK412" s="16">
        <f>[1]Sheet2!BC34+[1]Sheet2!BE34</f>
        <v>979.77777777777783</v>
      </c>
      <c r="AL412" s="4">
        <v>155707</v>
      </c>
      <c r="AM412" s="14">
        <f>Table1[[#This Row],[TOTAL CRIME BOTH]]/Table1[[#This Row],[Population]]*100000</f>
        <v>211.75985205791051</v>
      </c>
    </row>
    <row r="413" spans="1:39" x14ac:dyDescent="0.25">
      <c r="A413" s="3" t="s">
        <v>28</v>
      </c>
      <c r="B413" s="4" t="s">
        <v>1</v>
      </c>
      <c r="C413" s="4">
        <v>2012</v>
      </c>
      <c r="D413" s="4">
        <v>29</v>
      </c>
      <c r="E413" s="4">
        <v>27</v>
      </c>
      <c r="F413" s="4">
        <v>12</v>
      </c>
      <c r="G413" s="4">
        <v>13</v>
      </c>
      <c r="H413" s="4">
        <v>0</v>
      </c>
      <c r="I413" s="4">
        <v>13</v>
      </c>
      <c r="J413" s="4">
        <v>19</v>
      </c>
      <c r="K413" s="4">
        <v>16</v>
      </c>
      <c r="L413" s="4">
        <v>3</v>
      </c>
      <c r="M413" s="4">
        <v>5</v>
      </c>
      <c r="N413" s="4">
        <v>15</v>
      </c>
      <c r="O413" s="4">
        <v>16</v>
      </c>
      <c r="P413" s="4">
        <v>77</v>
      </c>
      <c r="Q413" s="4">
        <v>658</v>
      </c>
      <c r="R413" s="4">
        <v>462</v>
      </c>
      <c r="S413" s="4">
        <v>196</v>
      </c>
      <c r="T413" s="4">
        <v>126</v>
      </c>
      <c r="U413" s="4">
        <v>9</v>
      </c>
      <c r="V413" s="4">
        <v>90</v>
      </c>
      <c r="W413" s="4">
        <v>6</v>
      </c>
      <c r="X413" s="4">
        <v>21</v>
      </c>
      <c r="Y413" s="4">
        <v>818</v>
      </c>
      <c r="Z413" s="4">
        <v>0</v>
      </c>
      <c r="AA413" s="4">
        <v>9</v>
      </c>
      <c r="AB413" s="4">
        <v>2</v>
      </c>
      <c r="AC413" s="4">
        <v>6</v>
      </c>
      <c r="AD413" s="4">
        <v>0</v>
      </c>
      <c r="AE413" s="4">
        <v>263</v>
      </c>
      <c r="AF413" s="4">
        <v>2060</v>
      </c>
      <c r="AG413" s="4">
        <v>4281</v>
      </c>
      <c r="AH413" s="2">
        <f t="shared" si="6"/>
        <v>6341</v>
      </c>
      <c r="AI413" s="12">
        <f>Sheet2!D28*Sheet2!G28/100+Sheet2!D28</f>
        <v>86.224305999999999</v>
      </c>
      <c r="AJ413" s="17">
        <v>1283081.7411005422</v>
      </c>
      <c r="AK413" s="17">
        <f>[1]Sheet2!BC35+[1]Sheet2!BE35</f>
        <v>1041</v>
      </c>
      <c r="AL413" s="2">
        <v>479</v>
      </c>
      <c r="AM413" s="14">
        <f>Table1[[#This Row],[TOTAL CRIME BOTH]]/Table1[[#This Row],[Population]]*100000</f>
        <v>494.20078213887695</v>
      </c>
    </row>
    <row r="414" spans="1:39" x14ac:dyDescent="0.25">
      <c r="A414" s="3" t="s">
        <v>29</v>
      </c>
      <c r="B414" s="4" t="s">
        <v>1</v>
      </c>
      <c r="C414" s="4">
        <v>2012</v>
      </c>
      <c r="D414" s="4">
        <v>855</v>
      </c>
      <c r="E414" s="4">
        <v>1045</v>
      </c>
      <c r="F414" s="4">
        <v>104</v>
      </c>
      <c r="G414" s="4">
        <v>680</v>
      </c>
      <c r="H414" s="4">
        <v>1</v>
      </c>
      <c r="I414" s="4">
        <v>679</v>
      </c>
      <c r="J414" s="4">
        <v>919</v>
      </c>
      <c r="K414" s="4">
        <v>689</v>
      </c>
      <c r="L414" s="4">
        <v>230</v>
      </c>
      <c r="M414" s="4">
        <v>48</v>
      </c>
      <c r="N414" s="4">
        <v>184</v>
      </c>
      <c r="O414" s="4">
        <v>213</v>
      </c>
      <c r="P414" s="4">
        <v>2828</v>
      </c>
      <c r="Q414" s="4">
        <v>5272</v>
      </c>
      <c r="R414" s="4">
        <v>2011</v>
      </c>
      <c r="S414" s="4">
        <v>3261</v>
      </c>
      <c r="T414" s="4">
        <v>1</v>
      </c>
      <c r="U414" s="4">
        <v>289</v>
      </c>
      <c r="V414" s="4">
        <v>3451</v>
      </c>
      <c r="W414" s="4">
        <v>49</v>
      </c>
      <c r="X414" s="4">
        <v>74</v>
      </c>
      <c r="Y414" s="4">
        <v>4186</v>
      </c>
      <c r="Z414" s="4">
        <v>118</v>
      </c>
      <c r="AA414" s="4">
        <v>340</v>
      </c>
      <c r="AB414" s="4">
        <v>31</v>
      </c>
      <c r="AC414" s="4">
        <v>1293</v>
      </c>
      <c r="AD414" s="4">
        <v>0</v>
      </c>
      <c r="AE414" s="4">
        <v>3405</v>
      </c>
      <c r="AF414" s="4">
        <v>10405</v>
      </c>
      <c r="AG414" s="4">
        <v>35790</v>
      </c>
      <c r="AH414" s="2">
        <f t="shared" si="6"/>
        <v>46195</v>
      </c>
      <c r="AI414" s="13">
        <f>Sheet2!D29*Sheet2!G29/100+Sheet2!D29</f>
        <v>76.286697599999997</v>
      </c>
      <c r="AJ414" s="16">
        <v>28137860.157711759</v>
      </c>
      <c r="AK414" s="16">
        <f>[1]Sheet2!BC36+[1]Sheet2!BE36</f>
        <v>897.33333333333337</v>
      </c>
      <c r="AL414" s="4">
        <v>50362</v>
      </c>
      <c r="AM414" s="14">
        <f>Table1[[#This Row],[TOTAL CRIME BOTH]]/Table1[[#This Row],[Population]]*100000</f>
        <v>164.17382040097783</v>
      </c>
    </row>
    <row r="415" spans="1:39" x14ac:dyDescent="0.25">
      <c r="A415" s="1" t="s">
        <v>30</v>
      </c>
      <c r="B415" s="2" t="s">
        <v>1</v>
      </c>
      <c r="C415" s="2">
        <v>2012</v>
      </c>
      <c r="D415" s="2">
        <v>1461</v>
      </c>
      <c r="E415" s="2">
        <v>1538</v>
      </c>
      <c r="F415" s="2">
        <v>98</v>
      </c>
      <c r="G415" s="2">
        <v>2049</v>
      </c>
      <c r="H415" s="2">
        <v>0</v>
      </c>
      <c r="I415" s="2">
        <v>2049</v>
      </c>
      <c r="J415" s="2">
        <v>3243</v>
      </c>
      <c r="K415" s="2">
        <v>2697</v>
      </c>
      <c r="L415" s="2">
        <v>546</v>
      </c>
      <c r="M415" s="2">
        <v>31</v>
      </c>
      <c r="N415" s="2">
        <v>74</v>
      </c>
      <c r="O415" s="2">
        <v>807</v>
      </c>
      <c r="P415" s="2">
        <v>4610</v>
      </c>
      <c r="Q415" s="2">
        <v>23314</v>
      </c>
      <c r="R415" s="2">
        <v>14107</v>
      </c>
      <c r="S415" s="2">
        <v>9207</v>
      </c>
      <c r="T415" s="2">
        <v>573</v>
      </c>
      <c r="U415" s="2">
        <v>682</v>
      </c>
      <c r="V415" s="2">
        <v>19646</v>
      </c>
      <c r="W415" s="2">
        <v>49</v>
      </c>
      <c r="X415" s="2">
        <v>475</v>
      </c>
      <c r="Y415" s="2">
        <v>17614</v>
      </c>
      <c r="Z415" s="2">
        <v>478</v>
      </c>
      <c r="AA415" s="2">
        <v>2352</v>
      </c>
      <c r="AB415" s="2">
        <v>18</v>
      </c>
      <c r="AC415" s="2">
        <v>13312</v>
      </c>
      <c r="AD415" s="2">
        <v>0</v>
      </c>
      <c r="AE415" s="2">
        <v>8284</v>
      </c>
      <c r="AF415" s="2">
        <v>70240</v>
      </c>
      <c r="AG415" s="2">
        <v>170948</v>
      </c>
      <c r="AH415" s="2">
        <f t="shared" si="6"/>
        <v>241188</v>
      </c>
      <c r="AI415" s="13">
        <f>Sheet2!D30*Sheet2!G30/100+Sheet2!D30</f>
        <v>66.445838800000004</v>
      </c>
      <c r="AJ415" s="16">
        <v>70014167.847203121</v>
      </c>
      <c r="AK415" s="16">
        <f>[1]Sheet2!BC37+[1]Sheet2!BE37</f>
        <v>928.66666666666663</v>
      </c>
      <c r="AL415" s="4">
        <v>342239</v>
      </c>
      <c r="AM415" s="14">
        <f>Table1[[#This Row],[TOTAL CRIME BOTH]]/Table1[[#This Row],[Population]]*100000</f>
        <v>344.48456279072212</v>
      </c>
    </row>
    <row r="416" spans="1:39" x14ac:dyDescent="0.25">
      <c r="A416" s="3" t="s">
        <v>31</v>
      </c>
      <c r="B416" s="4" t="s">
        <v>1</v>
      </c>
      <c r="C416" s="4">
        <v>2012</v>
      </c>
      <c r="D416" s="4">
        <v>7</v>
      </c>
      <c r="E416" s="4">
        <v>7</v>
      </c>
      <c r="F416" s="4">
        <v>0</v>
      </c>
      <c r="G416" s="4">
        <v>34</v>
      </c>
      <c r="H416" s="4">
        <v>0</v>
      </c>
      <c r="I416" s="4">
        <v>34</v>
      </c>
      <c r="J416" s="4">
        <v>10</v>
      </c>
      <c r="K416" s="4">
        <v>10</v>
      </c>
      <c r="L416" s="4">
        <v>0</v>
      </c>
      <c r="M416" s="4">
        <v>0</v>
      </c>
      <c r="N416" s="4">
        <v>0</v>
      </c>
      <c r="O416" s="4">
        <v>6</v>
      </c>
      <c r="P416" s="4">
        <v>65</v>
      </c>
      <c r="Q416" s="4">
        <v>117</v>
      </c>
      <c r="R416" s="4">
        <v>17</v>
      </c>
      <c r="S416" s="4">
        <v>100</v>
      </c>
      <c r="T416" s="4">
        <v>22</v>
      </c>
      <c r="U416" s="4">
        <v>3</v>
      </c>
      <c r="V416" s="4">
        <v>31</v>
      </c>
      <c r="W416" s="4">
        <v>1</v>
      </c>
      <c r="X416" s="4">
        <v>20</v>
      </c>
      <c r="Y416" s="4">
        <v>91</v>
      </c>
      <c r="Z416" s="4">
        <v>1</v>
      </c>
      <c r="AA416" s="4">
        <v>19</v>
      </c>
      <c r="AB416" s="4">
        <v>0</v>
      </c>
      <c r="AC416" s="4">
        <v>4</v>
      </c>
      <c r="AD416" s="4">
        <v>0</v>
      </c>
      <c r="AE416" s="4">
        <v>32</v>
      </c>
      <c r="AF416" s="4">
        <v>58</v>
      </c>
      <c r="AG416" s="4">
        <v>528</v>
      </c>
      <c r="AH416" s="2">
        <f t="shared" si="6"/>
        <v>586</v>
      </c>
      <c r="AI416" s="12">
        <f>Sheet2!D31*Sheet2!G31/100+Sheet2!D31</f>
        <v>82.375870800000001</v>
      </c>
      <c r="AJ416" s="17">
        <v>618494.15683052328</v>
      </c>
      <c r="AK416" s="17">
        <f>[1]Sheet2!BC38+[1]Sheet2!BE38</f>
        <v>891.66666666666663</v>
      </c>
      <c r="AL416" s="2">
        <v>7096</v>
      </c>
      <c r="AM416" s="14">
        <f>Table1[[#This Row],[TOTAL CRIME BOTH]]/Table1[[#This Row],[Population]]*100000</f>
        <v>94.746246755662199</v>
      </c>
    </row>
    <row r="417" spans="1:39" x14ac:dyDescent="0.25">
      <c r="A417" s="1" t="s">
        <v>32</v>
      </c>
      <c r="B417" s="2" t="s">
        <v>1</v>
      </c>
      <c r="C417" s="2">
        <v>2012</v>
      </c>
      <c r="D417" s="2">
        <v>1949</v>
      </c>
      <c r="E417" s="2">
        <v>2954</v>
      </c>
      <c r="F417" s="2">
        <v>44</v>
      </c>
      <c r="G417" s="2">
        <v>737</v>
      </c>
      <c r="H417" s="2">
        <v>0</v>
      </c>
      <c r="I417" s="2">
        <v>737</v>
      </c>
      <c r="J417" s="2">
        <v>1945</v>
      </c>
      <c r="K417" s="2">
        <v>1693</v>
      </c>
      <c r="L417" s="2">
        <v>252</v>
      </c>
      <c r="M417" s="2">
        <v>97</v>
      </c>
      <c r="N417" s="2">
        <v>19</v>
      </c>
      <c r="O417" s="2">
        <v>1898</v>
      </c>
      <c r="P417" s="2">
        <v>4457</v>
      </c>
      <c r="Q417" s="2">
        <v>11996</v>
      </c>
      <c r="R417" s="2">
        <v>3915</v>
      </c>
      <c r="S417" s="2">
        <v>8081</v>
      </c>
      <c r="T417" s="2">
        <v>3136</v>
      </c>
      <c r="U417" s="2">
        <v>262</v>
      </c>
      <c r="V417" s="2">
        <v>4151</v>
      </c>
      <c r="W417" s="2">
        <v>377</v>
      </c>
      <c r="X417" s="2">
        <v>726</v>
      </c>
      <c r="Y417" s="2">
        <v>22100</v>
      </c>
      <c r="Z417" s="2">
        <v>110</v>
      </c>
      <c r="AA417" s="2">
        <v>1494</v>
      </c>
      <c r="AB417" s="2">
        <v>382</v>
      </c>
      <c r="AC417" s="2">
        <v>1965</v>
      </c>
      <c r="AD417" s="2">
        <v>0</v>
      </c>
      <c r="AE417" s="2">
        <v>15499</v>
      </c>
      <c r="AF417" s="2">
        <v>124176</v>
      </c>
      <c r="AG417" s="2">
        <v>200474</v>
      </c>
      <c r="AH417" s="2">
        <f t="shared" si="6"/>
        <v>324650</v>
      </c>
      <c r="AI417" s="13">
        <f>Sheet2!D32*Sheet2!G32/100+Sheet2!D32</f>
        <v>80.620195800000005</v>
      </c>
      <c r="AJ417" s="16">
        <v>73312819.071312875</v>
      </c>
      <c r="AK417" s="16">
        <f>[1]Sheet2!BC39+[1]Sheet2!BE39</f>
        <v>997.11111111111109</v>
      </c>
      <c r="AL417" s="4">
        <v>130058</v>
      </c>
      <c r="AM417" s="14">
        <f>Table1[[#This Row],[TOTAL CRIME BOTH]]/Table1[[#This Row],[Population]]*100000</f>
        <v>442.82842224932904</v>
      </c>
    </row>
    <row r="418" spans="1:39" x14ac:dyDescent="0.25">
      <c r="A418" s="3" t="s">
        <v>33</v>
      </c>
      <c r="B418" s="4" t="s">
        <v>1</v>
      </c>
      <c r="C418" s="4">
        <v>2012</v>
      </c>
      <c r="D418" s="4">
        <v>124</v>
      </c>
      <c r="E418" s="4">
        <v>79</v>
      </c>
      <c r="F418" s="4">
        <v>2</v>
      </c>
      <c r="G418" s="4">
        <v>229</v>
      </c>
      <c r="H418" s="4">
        <v>0</v>
      </c>
      <c r="I418" s="4">
        <v>229</v>
      </c>
      <c r="J418" s="4">
        <v>139</v>
      </c>
      <c r="K418" s="4">
        <v>114</v>
      </c>
      <c r="L418" s="4">
        <v>25</v>
      </c>
      <c r="M418" s="4">
        <v>7</v>
      </c>
      <c r="N418" s="4">
        <v>0</v>
      </c>
      <c r="O418" s="4">
        <v>60</v>
      </c>
      <c r="P418" s="4">
        <v>239</v>
      </c>
      <c r="Q418" s="4">
        <v>565</v>
      </c>
      <c r="R418" s="4">
        <v>140</v>
      </c>
      <c r="S418" s="4">
        <v>425</v>
      </c>
      <c r="T418" s="4">
        <v>128</v>
      </c>
      <c r="U418" s="4">
        <v>47</v>
      </c>
      <c r="V418" s="4">
        <v>105</v>
      </c>
      <c r="W418" s="4">
        <v>9</v>
      </c>
      <c r="X418" s="4">
        <v>59</v>
      </c>
      <c r="Y418" s="4">
        <v>1504</v>
      </c>
      <c r="Z418" s="4">
        <v>37</v>
      </c>
      <c r="AA418" s="4">
        <v>314</v>
      </c>
      <c r="AB418" s="4">
        <v>7</v>
      </c>
      <c r="AC418" s="4">
        <v>858</v>
      </c>
      <c r="AD418" s="4">
        <v>0</v>
      </c>
      <c r="AE418" s="4">
        <v>10</v>
      </c>
      <c r="AF418" s="4">
        <v>1742</v>
      </c>
      <c r="AG418" s="4">
        <v>6264</v>
      </c>
      <c r="AH418" s="2">
        <f t="shared" si="6"/>
        <v>8006</v>
      </c>
      <c r="AI418" s="12">
        <f>Sheet2!D33*Sheet2!G33/100+Sheet2!D33</f>
        <v>88.402703200000005</v>
      </c>
      <c r="AJ418" s="17">
        <v>3729494.7620555544</v>
      </c>
      <c r="AK418" s="17">
        <f>[1]Sheet2!BC40+[1]Sheet2!BE40</f>
        <v>961.11111111111109</v>
      </c>
      <c r="AL418" s="2">
        <v>10486</v>
      </c>
      <c r="AM418" s="14">
        <f>Table1[[#This Row],[TOTAL CRIME BOTH]]/Table1[[#This Row],[Population]]*100000</f>
        <v>214.66714691368546</v>
      </c>
    </row>
    <row r="419" spans="1:39" x14ac:dyDescent="0.25">
      <c r="A419" s="1" t="s">
        <v>34</v>
      </c>
      <c r="B419" s="2" t="s">
        <v>1</v>
      </c>
      <c r="C419" s="2">
        <v>2012</v>
      </c>
      <c r="D419" s="2">
        <v>4966</v>
      </c>
      <c r="E419" s="2">
        <v>4811</v>
      </c>
      <c r="F419" s="2">
        <v>1410</v>
      </c>
      <c r="G419" s="2">
        <v>1963</v>
      </c>
      <c r="H419" s="2">
        <v>0</v>
      </c>
      <c r="I419" s="2">
        <v>1963</v>
      </c>
      <c r="J419" s="2">
        <v>8878</v>
      </c>
      <c r="K419" s="2">
        <v>7910</v>
      </c>
      <c r="L419" s="2">
        <v>968</v>
      </c>
      <c r="M419" s="2">
        <v>322</v>
      </c>
      <c r="N419" s="2">
        <v>68</v>
      </c>
      <c r="O419" s="2">
        <v>3159</v>
      </c>
      <c r="P419" s="2">
        <v>6187</v>
      </c>
      <c r="Q419" s="2">
        <v>37376</v>
      </c>
      <c r="R419" s="2">
        <v>22773</v>
      </c>
      <c r="S419" s="2">
        <v>14603</v>
      </c>
      <c r="T419" s="2">
        <v>5676</v>
      </c>
      <c r="U419" s="2">
        <v>3638</v>
      </c>
      <c r="V419" s="2">
        <v>10713</v>
      </c>
      <c r="W419" s="2">
        <v>205</v>
      </c>
      <c r="X419" s="2">
        <v>327</v>
      </c>
      <c r="Y419" s="2">
        <v>12290</v>
      </c>
      <c r="Z419" s="2">
        <v>2244</v>
      </c>
      <c r="AA419" s="2">
        <v>3247</v>
      </c>
      <c r="AB419" s="2">
        <v>8</v>
      </c>
      <c r="AC419" s="2">
        <v>7661</v>
      </c>
      <c r="AD419" s="2">
        <v>0</v>
      </c>
      <c r="AE419" s="2">
        <v>14406</v>
      </c>
      <c r="AF419" s="2">
        <v>68538</v>
      </c>
      <c r="AG419" s="2">
        <v>198093</v>
      </c>
      <c r="AH419" s="2">
        <f t="shared" si="6"/>
        <v>266631</v>
      </c>
      <c r="AI419" s="13">
        <f>Sheet2!D34*Sheet2!G34/100+Sheet2!D34</f>
        <v>68.378457600000004</v>
      </c>
      <c r="AJ419" s="16">
        <v>203874638.49369588</v>
      </c>
      <c r="AK419" s="16">
        <f>[1]Sheet2!BC41+[1]Sheet2!BE41</f>
        <v>913.55555555555554</v>
      </c>
      <c r="AL419" s="4">
        <v>240928</v>
      </c>
      <c r="AM419" s="14">
        <f>Table1[[#This Row],[TOTAL CRIME BOTH]]/Table1[[#This Row],[Population]]*100000</f>
        <v>130.78183827570325</v>
      </c>
    </row>
    <row r="420" spans="1:39" x14ac:dyDescent="0.25">
      <c r="A420" s="3" t="s">
        <v>35</v>
      </c>
      <c r="B420" s="4" t="s">
        <v>1</v>
      </c>
      <c r="C420" s="4">
        <v>2012</v>
      </c>
      <c r="D420" s="4">
        <v>217</v>
      </c>
      <c r="E420" s="4">
        <v>161</v>
      </c>
      <c r="F420" s="4">
        <v>44</v>
      </c>
      <c r="G420" s="4">
        <v>148</v>
      </c>
      <c r="H420" s="4">
        <v>0</v>
      </c>
      <c r="I420" s="4">
        <v>148</v>
      </c>
      <c r="J420" s="4">
        <v>297</v>
      </c>
      <c r="K420" s="4">
        <v>256</v>
      </c>
      <c r="L420" s="4">
        <v>41</v>
      </c>
      <c r="M420" s="4">
        <v>29</v>
      </c>
      <c r="N420" s="4">
        <v>3</v>
      </c>
      <c r="O420" s="4">
        <v>144</v>
      </c>
      <c r="P420" s="4">
        <v>391</v>
      </c>
      <c r="Q420" s="4">
        <v>1913</v>
      </c>
      <c r="R420" s="4">
        <v>949</v>
      </c>
      <c r="S420" s="4">
        <v>964</v>
      </c>
      <c r="T420" s="4">
        <v>369</v>
      </c>
      <c r="U420" s="4">
        <v>137</v>
      </c>
      <c r="V420" s="4">
        <v>529</v>
      </c>
      <c r="W420" s="4">
        <v>22</v>
      </c>
      <c r="X420" s="4">
        <v>17</v>
      </c>
      <c r="Y420" s="4">
        <v>1022</v>
      </c>
      <c r="Z420" s="4">
        <v>71</v>
      </c>
      <c r="AA420" s="4">
        <v>139</v>
      </c>
      <c r="AB420" s="4">
        <v>73</v>
      </c>
      <c r="AC420" s="4">
        <v>368</v>
      </c>
      <c r="AD420" s="4">
        <v>0</v>
      </c>
      <c r="AE420" s="4">
        <v>670</v>
      </c>
      <c r="AF420" s="4">
        <v>2118</v>
      </c>
      <c r="AG420" s="4">
        <v>8882</v>
      </c>
      <c r="AH420" s="2">
        <f t="shared" si="6"/>
        <v>11000</v>
      </c>
      <c r="AI420" s="12">
        <f>Sheet2!D35*Sheet2!G35/100+Sheet2!D35</f>
        <v>80.215280499999992</v>
      </c>
      <c r="AJ420" s="17">
        <v>10277409.748123784</v>
      </c>
      <c r="AK420" s="17">
        <f>[1]Sheet2!BC42+[1]Sheet2!BE42</f>
        <v>962.88888888888891</v>
      </c>
      <c r="AL420" s="2">
        <v>53483</v>
      </c>
      <c r="AM420" s="14">
        <f>Table1[[#This Row],[TOTAL CRIME BOTH]]/Table1[[#This Row],[Population]]*100000</f>
        <v>107.03085961915775</v>
      </c>
    </row>
    <row r="421" spans="1:39" x14ac:dyDescent="0.25">
      <c r="A421" s="1" t="s">
        <v>36</v>
      </c>
      <c r="B421" s="2" t="s">
        <v>1</v>
      </c>
      <c r="C421" s="2">
        <v>2012</v>
      </c>
      <c r="D421" s="2">
        <v>2252</v>
      </c>
      <c r="E421" s="2">
        <v>2854</v>
      </c>
      <c r="F421" s="2">
        <v>522</v>
      </c>
      <c r="G421" s="2">
        <v>2046</v>
      </c>
      <c r="H421" s="2">
        <v>0</v>
      </c>
      <c r="I421" s="2">
        <v>2046</v>
      </c>
      <c r="J421" s="2">
        <v>5117</v>
      </c>
      <c r="K421" s="2">
        <v>4168</v>
      </c>
      <c r="L421" s="2">
        <v>949</v>
      </c>
      <c r="M421" s="2">
        <v>279</v>
      </c>
      <c r="N421" s="2">
        <v>875</v>
      </c>
      <c r="O421" s="2">
        <v>816</v>
      </c>
      <c r="P421" s="2">
        <v>464</v>
      </c>
      <c r="Q421" s="2">
        <v>22991</v>
      </c>
      <c r="R421" s="2">
        <v>5158</v>
      </c>
      <c r="S421" s="2">
        <v>17833</v>
      </c>
      <c r="T421" s="2">
        <v>6611</v>
      </c>
      <c r="U421" s="2">
        <v>1391</v>
      </c>
      <c r="V421" s="2">
        <v>5300</v>
      </c>
      <c r="W421" s="2">
        <v>352</v>
      </c>
      <c r="X421" s="2">
        <v>396</v>
      </c>
      <c r="Y421" s="2">
        <v>15923</v>
      </c>
      <c r="Z421" s="2">
        <v>593</v>
      </c>
      <c r="AA421" s="2">
        <v>3345</v>
      </c>
      <c r="AB421" s="2">
        <v>556</v>
      </c>
      <c r="AC421" s="2">
        <v>19865</v>
      </c>
      <c r="AD421" s="2">
        <v>12</v>
      </c>
      <c r="AE421" s="2">
        <v>4385</v>
      </c>
      <c r="AF421" s="2">
        <v>64482</v>
      </c>
      <c r="AG421" s="2">
        <v>161427</v>
      </c>
      <c r="AH421" s="2">
        <f t="shared" si="6"/>
        <v>225909</v>
      </c>
      <c r="AI421" s="13">
        <f>Sheet2!D36*Sheet2!G36/100+Sheet2!D36</f>
        <v>76.796870400000003</v>
      </c>
      <c r="AJ421" s="16">
        <v>92533952.958838269</v>
      </c>
      <c r="AK421" s="16">
        <f>[1]Sheet2!BC43+[1]Sheet2!BE43</f>
        <v>951.77777777777783</v>
      </c>
      <c r="AL421" s="4">
        <v>88752</v>
      </c>
      <c r="AM421" s="14">
        <f>Table1[[#This Row],[TOTAL CRIME BOTH]]/Table1[[#This Row],[Population]]*100000</f>
        <v>244.13633350397419</v>
      </c>
    </row>
  </sheetData>
  <sortState xmlns:xlrd2="http://schemas.microsoft.com/office/spreadsheetml/2017/richdata2" ref="A37:AG38">
    <sortCondition ref="A37:A38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46EE2-AAF1-47D1-8417-1231C88B89A9}">
  <dimension ref="A1:Q36"/>
  <sheetViews>
    <sheetView workbookViewId="0">
      <selection activeCell="Q2" sqref="Q2:Q36"/>
    </sheetView>
  </sheetViews>
  <sheetFormatPr defaultRowHeight="15" x14ac:dyDescent="0.25"/>
  <cols>
    <col min="7" max="16" width="9.5703125" bestFit="1" customWidth="1"/>
  </cols>
  <sheetData>
    <row r="1" spans="1:17" x14ac:dyDescent="0.25">
      <c r="A1" t="s">
        <v>106</v>
      </c>
      <c r="B1" t="s">
        <v>107</v>
      </c>
      <c r="D1">
        <v>2011</v>
      </c>
      <c r="E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2012</v>
      </c>
    </row>
    <row r="2" spans="1:17" x14ac:dyDescent="0.25">
      <c r="A2" s="6">
        <v>86.63</v>
      </c>
      <c r="B2" s="6" t="s">
        <v>70</v>
      </c>
      <c r="C2" s="5"/>
      <c r="D2" s="8">
        <v>86.63</v>
      </c>
      <c r="E2" s="8">
        <v>81.180000000000007</v>
      </c>
      <c r="F2" s="7">
        <f>D2-E2</f>
        <v>5.4499999999999886</v>
      </c>
      <c r="G2" s="5">
        <f>F2/10</f>
        <v>0.54499999999999882</v>
      </c>
    </row>
    <row r="3" spans="1:17" x14ac:dyDescent="0.25">
      <c r="A3" s="6">
        <v>67.02</v>
      </c>
      <c r="B3" s="6" t="s">
        <v>71</v>
      </c>
      <c r="D3">
        <v>67.02</v>
      </c>
      <c r="E3">
        <v>61.11</v>
      </c>
      <c r="F3">
        <f>D3-E3</f>
        <v>5.9099999999999966</v>
      </c>
      <c r="G3" s="5">
        <f t="shared" ref="G3:G36" si="0">F3/10</f>
        <v>0.59099999999999964</v>
      </c>
    </row>
    <row r="4" spans="1:17" x14ac:dyDescent="0.25">
      <c r="A4" s="6">
        <v>65.38</v>
      </c>
      <c r="B4" s="6" t="s">
        <v>72</v>
      </c>
      <c r="D4">
        <v>65.38</v>
      </c>
      <c r="E4">
        <v>54.74</v>
      </c>
      <c r="F4">
        <f t="shared" ref="F4:F35" si="1">D4-E4</f>
        <v>10.639999999999993</v>
      </c>
      <c r="G4" s="5">
        <f t="shared" si="0"/>
        <v>1.0639999999999994</v>
      </c>
    </row>
    <row r="5" spans="1:17" x14ac:dyDescent="0.25">
      <c r="A5" s="6">
        <v>72.19</v>
      </c>
      <c r="B5" s="6" t="s">
        <v>73</v>
      </c>
      <c r="D5">
        <v>72.19</v>
      </c>
      <c r="E5">
        <v>64.28</v>
      </c>
      <c r="F5">
        <f t="shared" si="1"/>
        <v>7.9099999999999966</v>
      </c>
      <c r="G5" s="5">
        <f t="shared" si="0"/>
        <v>0.7909999999999997</v>
      </c>
    </row>
    <row r="6" spans="1:17" x14ac:dyDescent="0.25">
      <c r="A6" s="6">
        <v>61.8</v>
      </c>
      <c r="B6" s="6" t="s">
        <v>74</v>
      </c>
      <c r="D6">
        <v>61.8</v>
      </c>
      <c r="E6">
        <v>47.53</v>
      </c>
      <c r="F6">
        <f t="shared" si="1"/>
        <v>14.269999999999996</v>
      </c>
      <c r="G6" s="5">
        <f t="shared" si="0"/>
        <v>1.4269999999999996</v>
      </c>
    </row>
    <row r="7" spans="1:17" x14ac:dyDescent="0.25">
      <c r="A7" s="6">
        <v>86.05</v>
      </c>
      <c r="B7" s="6" t="s">
        <v>75</v>
      </c>
      <c r="D7">
        <v>86.05</v>
      </c>
      <c r="E7">
        <v>81.760000000000005</v>
      </c>
      <c r="F7">
        <f t="shared" si="1"/>
        <v>4.289999999999992</v>
      </c>
      <c r="G7" s="5">
        <f t="shared" si="0"/>
        <v>0.42899999999999922</v>
      </c>
    </row>
    <row r="8" spans="1:17" x14ac:dyDescent="0.25">
      <c r="A8" s="6">
        <v>70.28</v>
      </c>
      <c r="B8" s="6" t="s">
        <v>76</v>
      </c>
      <c r="D8">
        <v>70.28</v>
      </c>
      <c r="E8">
        <v>65.180000000000007</v>
      </c>
      <c r="F8">
        <f t="shared" si="1"/>
        <v>5.0999999999999943</v>
      </c>
      <c r="G8" s="5">
        <f t="shared" si="0"/>
        <v>0.50999999999999945</v>
      </c>
    </row>
    <row r="9" spans="1:17" x14ac:dyDescent="0.25">
      <c r="A9" s="6">
        <v>76.239999999999995</v>
      </c>
      <c r="B9" s="6" t="s">
        <v>77</v>
      </c>
      <c r="D9">
        <v>76.239999999999995</v>
      </c>
      <c r="E9">
        <v>60.03</v>
      </c>
      <c r="F9">
        <f t="shared" si="1"/>
        <v>16.209999999999994</v>
      </c>
      <c r="G9" s="5">
        <f t="shared" si="0"/>
        <v>1.6209999999999993</v>
      </c>
    </row>
    <row r="10" spans="1:17" x14ac:dyDescent="0.25">
      <c r="A10" s="6">
        <v>87.1</v>
      </c>
      <c r="B10" s="6" t="s">
        <v>78</v>
      </c>
      <c r="D10">
        <v>87.1</v>
      </c>
      <c r="E10">
        <v>81.09</v>
      </c>
      <c r="F10">
        <f t="shared" si="1"/>
        <v>6.0099999999999909</v>
      </c>
      <c r="G10" s="5">
        <f t="shared" si="0"/>
        <v>0.60099999999999909</v>
      </c>
    </row>
    <row r="11" spans="1:17" x14ac:dyDescent="0.25">
      <c r="A11" s="6">
        <v>86.21</v>
      </c>
      <c r="B11" s="6" t="s">
        <v>79</v>
      </c>
      <c r="D11">
        <v>86.21</v>
      </c>
      <c r="E11">
        <v>81.819999999999993</v>
      </c>
      <c r="F11">
        <f t="shared" si="1"/>
        <v>4.3900000000000006</v>
      </c>
      <c r="G11" s="5">
        <f t="shared" si="0"/>
        <v>0.43900000000000006</v>
      </c>
    </row>
    <row r="12" spans="1:17" x14ac:dyDescent="0.25">
      <c r="A12" s="6">
        <v>88.7</v>
      </c>
      <c r="B12" s="6" t="s">
        <v>80</v>
      </c>
      <c r="D12">
        <v>88.7</v>
      </c>
      <c r="E12">
        <v>82.32</v>
      </c>
      <c r="F12">
        <f t="shared" si="1"/>
        <v>6.3800000000000097</v>
      </c>
      <c r="G12" s="5">
        <f t="shared" si="0"/>
        <v>0.63800000000000101</v>
      </c>
    </row>
    <row r="13" spans="1:17" x14ac:dyDescent="0.25">
      <c r="A13" s="6">
        <v>78.03</v>
      </c>
      <c r="B13" s="6" t="s">
        <v>81</v>
      </c>
      <c r="D13">
        <v>78.03</v>
      </c>
      <c r="E13">
        <v>69.97</v>
      </c>
      <c r="F13">
        <f t="shared" si="1"/>
        <v>8.0600000000000023</v>
      </c>
      <c r="G13" s="5">
        <f t="shared" si="0"/>
        <v>0.80600000000000027</v>
      </c>
    </row>
    <row r="14" spans="1:17" x14ac:dyDescent="0.25">
      <c r="A14" s="6">
        <v>75.55</v>
      </c>
      <c r="B14" s="6" t="s">
        <v>82</v>
      </c>
      <c r="D14">
        <v>75.55</v>
      </c>
      <c r="E14">
        <v>68.59</v>
      </c>
      <c r="F14">
        <f t="shared" si="1"/>
        <v>6.9599999999999937</v>
      </c>
      <c r="G14" s="5">
        <f t="shared" si="0"/>
        <v>0.6959999999999994</v>
      </c>
    </row>
    <row r="15" spans="1:17" x14ac:dyDescent="0.25">
      <c r="A15" s="6">
        <v>82.8</v>
      </c>
      <c r="B15" s="6" t="s">
        <v>83</v>
      </c>
      <c r="D15">
        <v>82.8</v>
      </c>
      <c r="E15">
        <v>77.13</v>
      </c>
      <c r="F15">
        <f t="shared" si="1"/>
        <v>5.6700000000000017</v>
      </c>
      <c r="G15" s="5">
        <f t="shared" si="0"/>
        <v>0.56700000000000017</v>
      </c>
    </row>
    <row r="16" spans="1:17" x14ac:dyDescent="0.25">
      <c r="A16" s="6">
        <v>67.16</v>
      </c>
      <c r="B16" s="6" t="s">
        <v>84</v>
      </c>
      <c r="D16">
        <v>67.16</v>
      </c>
      <c r="E16">
        <v>54.46</v>
      </c>
      <c r="F16">
        <f t="shared" si="1"/>
        <v>12.699999999999996</v>
      </c>
      <c r="G16" s="5">
        <f t="shared" si="0"/>
        <v>1.2699999999999996</v>
      </c>
    </row>
    <row r="17" spans="1:7" x14ac:dyDescent="0.25">
      <c r="A17" s="6">
        <v>66.41</v>
      </c>
      <c r="B17" s="6" t="s">
        <v>85</v>
      </c>
      <c r="D17">
        <v>66.41</v>
      </c>
      <c r="E17">
        <v>54.13</v>
      </c>
      <c r="F17">
        <f t="shared" si="1"/>
        <v>12.279999999999994</v>
      </c>
      <c r="G17" s="5">
        <f t="shared" si="0"/>
        <v>1.2279999999999993</v>
      </c>
    </row>
    <row r="18" spans="1:7" x14ac:dyDescent="0.25">
      <c r="A18" s="6">
        <v>75.36</v>
      </c>
      <c r="B18" s="6" t="s">
        <v>86</v>
      </c>
      <c r="D18">
        <v>75.36</v>
      </c>
      <c r="E18">
        <v>67.040000000000006</v>
      </c>
      <c r="F18">
        <f t="shared" si="1"/>
        <v>8.3199999999999932</v>
      </c>
      <c r="G18" s="5">
        <f t="shared" si="0"/>
        <v>0.8319999999999993</v>
      </c>
    </row>
    <row r="19" spans="1:7" x14ac:dyDescent="0.25">
      <c r="A19" s="6">
        <v>94</v>
      </c>
      <c r="B19" s="6" t="s">
        <v>87</v>
      </c>
      <c r="D19">
        <v>94</v>
      </c>
      <c r="E19">
        <v>90.92</v>
      </c>
      <c r="F19">
        <f t="shared" si="1"/>
        <v>3.0799999999999983</v>
      </c>
      <c r="G19" s="5">
        <f t="shared" si="0"/>
        <v>0.30799999999999983</v>
      </c>
    </row>
    <row r="20" spans="1:7" x14ac:dyDescent="0.25">
      <c r="A20" s="6">
        <v>91.85</v>
      </c>
      <c r="B20" s="6" t="s">
        <v>88</v>
      </c>
      <c r="D20">
        <v>91.85</v>
      </c>
      <c r="E20">
        <v>87.52</v>
      </c>
      <c r="F20">
        <f t="shared" si="1"/>
        <v>4.3299999999999983</v>
      </c>
      <c r="G20" s="5">
        <f t="shared" si="0"/>
        <v>0.43299999999999983</v>
      </c>
    </row>
    <row r="21" spans="1:7" x14ac:dyDescent="0.25">
      <c r="A21" s="6">
        <v>69.319999999999993</v>
      </c>
      <c r="B21" s="6" t="s">
        <v>89</v>
      </c>
      <c r="D21">
        <v>69.319999999999993</v>
      </c>
      <c r="E21">
        <v>64.11</v>
      </c>
      <c r="F21">
        <f t="shared" si="1"/>
        <v>5.2099999999999937</v>
      </c>
      <c r="G21" s="5">
        <f t="shared" si="0"/>
        <v>0.52099999999999935</v>
      </c>
    </row>
    <row r="22" spans="1:7" x14ac:dyDescent="0.25">
      <c r="A22" s="6">
        <v>82.34</v>
      </c>
      <c r="B22" s="6" t="s">
        <v>90</v>
      </c>
      <c r="D22">
        <v>82.34</v>
      </c>
      <c r="E22">
        <v>77.27</v>
      </c>
      <c r="F22">
        <f t="shared" si="1"/>
        <v>5.0700000000000074</v>
      </c>
      <c r="G22" s="5">
        <f t="shared" si="0"/>
        <v>0.50700000000000078</v>
      </c>
    </row>
    <row r="23" spans="1:7" x14ac:dyDescent="0.25">
      <c r="A23" s="6">
        <v>79.209999999999994</v>
      </c>
      <c r="B23" s="6" t="s">
        <v>91</v>
      </c>
      <c r="D23">
        <v>79.209999999999994</v>
      </c>
      <c r="E23">
        <v>68.87</v>
      </c>
      <c r="F23">
        <f t="shared" si="1"/>
        <v>10.339999999999989</v>
      </c>
      <c r="G23" s="5">
        <f t="shared" si="0"/>
        <v>1.0339999999999989</v>
      </c>
    </row>
    <row r="24" spans="1:7" x14ac:dyDescent="0.25">
      <c r="A24" s="6">
        <v>74.430000000000007</v>
      </c>
      <c r="B24" s="6" t="s">
        <v>92</v>
      </c>
      <c r="D24">
        <v>74.430000000000007</v>
      </c>
      <c r="E24">
        <v>63.31</v>
      </c>
      <c r="F24">
        <f t="shared" si="1"/>
        <v>11.120000000000005</v>
      </c>
      <c r="G24" s="5">
        <f t="shared" si="0"/>
        <v>1.1120000000000005</v>
      </c>
    </row>
    <row r="25" spans="1:7" x14ac:dyDescent="0.25">
      <c r="A25" s="6">
        <v>91.33</v>
      </c>
      <c r="B25" s="6" t="s">
        <v>93</v>
      </c>
      <c r="D25">
        <v>91.33</v>
      </c>
      <c r="E25">
        <v>88.49</v>
      </c>
      <c r="F25">
        <f t="shared" si="1"/>
        <v>2.8400000000000034</v>
      </c>
      <c r="G25" s="5">
        <f t="shared" si="0"/>
        <v>0.28400000000000036</v>
      </c>
    </row>
    <row r="26" spans="1:7" x14ac:dyDescent="0.25">
      <c r="A26" s="6">
        <v>79.55</v>
      </c>
      <c r="B26" s="6" t="s">
        <v>94</v>
      </c>
      <c r="D26">
        <v>79.55</v>
      </c>
      <c r="E26">
        <v>67.11</v>
      </c>
      <c r="F26">
        <f t="shared" si="1"/>
        <v>12.439999999999998</v>
      </c>
      <c r="G26" s="5">
        <f t="shared" si="0"/>
        <v>1.2439999999999998</v>
      </c>
    </row>
    <row r="27" spans="1:7" x14ac:dyDescent="0.25">
      <c r="A27" s="6">
        <v>72.87</v>
      </c>
      <c r="B27" s="6" t="s">
        <v>95</v>
      </c>
      <c r="D27">
        <v>72.87</v>
      </c>
      <c r="E27">
        <v>63.61</v>
      </c>
      <c r="F27">
        <f t="shared" si="1"/>
        <v>9.2600000000000051</v>
      </c>
      <c r="G27" s="5">
        <f t="shared" si="0"/>
        <v>0.92600000000000049</v>
      </c>
    </row>
    <row r="28" spans="1:7" x14ac:dyDescent="0.25">
      <c r="A28" s="6">
        <v>85.85</v>
      </c>
      <c r="B28" s="6" t="s">
        <v>96</v>
      </c>
      <c r="D28">
        <v>85.85</v>
      </c>
      <c r="E28">
        <v>81.489999999999995</v>
      </c>
      <c r="F28">
        <f t="shared" si="1"/>
        <v>4.3599999999999994</v>
      </c>
      <c r="G28" s="5">
        <f t="shared" si="0"/>
        <v>0.43599999999999994</v>
      </c>
    </row>
    <row r="29" spans="1:7" x14ac:dyDescent="0.25">
      <c r="A29" s="6">
        <v>75.84</v>
      </c>
      <c r="B29" s="6" t="s">
        <v>97</v>
      </c>
      <c r="D29">
        <v>75.84</v>
      </c>
      <c r="E29">
        <v>69.95</v>
      </c>
      <c r="F29">
        <f t="shared" si="1"/>
        <v>5.8900000000000006</v>
      </c>
      <c r="G29" s="5">
        <f t="shared" si="0"/>
        <v>0.58900000000000008</v>
      </c>
    </row>
    <row r="30" spans="1:7" x14ac:dyDescent="0.25">
      <c r="A30" s="6">
        <v>66.11</v>
      </c>
      <c r="B30" s="6" t="s">
        <v>98</v>
      </c>
      <c r="D30">
        <v>66.11</v>
      </c>
      <c r="E30">
        <v>61.03</v>
      </c>
      <c r="F30">
        <f t="shared" si="1"/>
        <v>5.0799999999999983</v>
      </c>
      <c r="G30" s="5">
        <f t="shared" si="0"/>
        <v>0.50799999999999979</v>
      </c>
    </row>
    <row r="31" spans="1:7" x14ac:dyDescent="0.25">
      <c r="A31" s="6">
        <v>81.42</v>
      </c>
      <c r="B31" s="6" t="s">
        <v>99</v>
      </c>
      <c r="D31">
        <v>81.42</v>
      </c>
      <c r="E31">
        <v>69.680000000000007</v>
      </c>
      <c r="F31">
        <f t="shared" si="1"/>
        <v>11.739999999999995</v>
      </c>
      <c r="G31" s="5">
        <f t="shared" si="0"/>
        <v>1.1739999999999995</v>
      </c>
    </row>
    <row r="32" spans="1:7" x14ac:dyDescent="0.25">
      <c r="A32" s="6">
        <v>80.09</v>
      </c>
      <c r="B32" s="6" t="s">
        <v>100</v>
      </c>
      <c r="D32">
        <v>80.09</v>
      </c>
      <c r="E32">
        <v>73.47</v>
      </c>
      <c r="F32">
        <f t="shared" si="1"/>
        <v>6.6200000000000045</v>
      </c>
      <c r="G32" s="5">
        <f t="shared" si="0"/>
        <v>0.66200000000000048</v>
      </c>
    </row>
    <row r="33" spans="1:7" x14ac:dyDescent="0.25">
      <c r="A33" s="6">
        <v>87.22</v>
      </c>
      <c r="B33" s="6" t="s">
        <v>101</v>
      </c>
      <c r="D33">
        <v>87.22</v>
      </c>
      <c r="E33">
        <v>73.66</v>
      </c>
      <c r="F33">
        <f t="shared" si="1"/>
        <v>13.560000000000002</v>
      </c>
      <c r="G33" s="5">
        <f t="shared" si="0"/>
        <v>1.3560000000000003</v>
      </c>
    </row>
    <row r="34" spans="1:7" x14ac:dyDescent="0.25">
      <c r="A34" s="6">
        <v>67.680000000000007</v>
      </c>
      <c r="B34" s="6" t="s">
        <v>102</v>
      </c>
      <c r="D34">
        <v>67.680000000000007</v>
      </c>
      <c r="E34">
        <v>57.36</v>
      </c>
      <c r="F34">
        <f t="shared" si="1"/>
        <v>10.320000000000007</v>
      </c>
      <c r="G34" s="5">
        <f t="shared" si="0"/>
        <v>1.0320000000000007</v>
      </c>
    </row>
    <row r="35" spans="1:7" x14ac:dyDescent="0.25">
      <c r="A35" s="6">
        <v>79.63</v>
      </c>
      <c r="B35" s="6" t="s">
        <v>103</v>
      </c>
      <c r="D35">
        <v>79.63</v>
      </c>
      <c r="E35">
        <v>72.28</v>
      </c>
      <c r="F35">
        <f t="shared" si="1"/>
        <v>7.3499999999999943</v>
      </c>
      <c r="G35" s="5">
        <f t="shared" si="0"/>
        <v>0.73499999999999943</v>
      </c>
    </row>
    <row r="36" spans="1:7" x14ac:dyDescent="0.25">
      <c r="A36" s="6">
        <v>76.260000000000005</v>
      </c>
      <c r="B36" s="6" t="s">
        <v>104</v>
      </c>
      <c r="D36">
        <v>76.260000000000005</v>
      </c>
      <c r="E36">
        <v>69.22</v>
      </c>
      <c r="F36">
        <f>D36-E36</f>
        <v>7.0400000000000063</v>
      </c>
      <c r="G36" s="5">
        <f t="shared" si="0"/>
        <v>0.70400000000000063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Rathore</dc:creator>
  <cp:lastModifiedBy>Abhishek Rathore</cp:lastModifiedBy>
  <dcterms:created xsi:type="dcterms:W3CDTF">2024-01-14T05:36:50Z</dcterms:created>
  <dcterms:modified xsi:type="dcterms:W3CDTF">2024-01-20T07:43:18Z</dcterms:modified>
</cp:coreProperties>
</file>