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Data Science\Statistics\Assignment\"/>
    </mc:Choice>
  </mc:AlternateContent>
  <xr:revisionPtr revIDLastSave="0" documentId="13_ncr:1_{83F9915C-13B1-4E9E-A023-F396E014D1D4}" xr6:coauthVersionLast="47" xr6:coauthVersionMax="47" xr10:uidLastSave="{00000000-0000-0000-0000-000000000000}"/>
  <bookViews>
    <workbookView xWindow="-80" yWindow="-80" windowWidth="19360" windowHeight="10360" activeTab="12" xr2:uid="{00000000-000D-0000-FFFF-FFFF00000000}"/>
  </bookViews>
  <sheets>
    <sheet name="Q.1" sheetId="1" r:id="rId1"/>
    <sheet name="Q.2" sheetId="2" r:id="rId2"/>
    <sheet name="Q.3" sheetId="3" r:id="rId3"/>
    <sheet name="Q.4" sheetId="4" r:id="rId4"/>
    <sheet name="Q.5" sheetId="5" r:id="rId5"/>
    <sheet name="Q.1)" sheetId="6" r:id="rId6"/>
    <sheet name="Q.2)" sheetId="7" r:id="rId7"/>
    <sheet name="Q.3)" sheetId="8" r:id="rId8"/>
    <sheet name="Q.4)" sheetId="9" r:id="rId9"/>
    <sheet name="Q.5)" sheetId="10" r:id="rId10"/>
    <sheet name="Q-1)" sheetId="11" r:id="rId11"/>
    <sheet name="Q-2)" sheetId="12" r:id="rId12"/>
    <sheet name="Q-3)"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11" i="13" l="1"/>
  <c r="E11" i="12"/>
  <c r="F11" i="11"/>
  <c r="G16" i="10"/>
  <c r="G15" i="10"/>
  <c r="G14" i="10"/>
  <c r="G10" i="10"/>
  <c r="G9" i="10"/>
  <c r="G8" i="10"/>
  <c r="G17" i="9"/>
  <c r="G16" i="9"/>
  <c r="G15" i="9"/>
  <c r="G11" i="9"/>
  <c r="G10" i="9"/>
  <c r="G9" i="9"/>
  <c r="G17" i="8" l="1"/>
  <c r="G16" i="8"/>
  <c r="G15" i="8"/>
  <c r="G11" i="8"/>
  <c r="G10" i="8"/>
  <c r="G9" i="8"/>
  <c r="G9" i="7"/>
  <c r="G17" i="7"/>
  <c r="G16" i="7"/>
  <c r="G15" i="7"/>
  <c r="G11" i="7"/>
  <c r="G10" i="7"/>
  <c r="G11" i="6"/>
  <c r="G10" i="6"/>
  <c r="G9" i="6"/>
  <c r="G18" i="6"/>
  <c r="G17" i="6"/>
  <c r="G16" i="6"/>
  <c r="G15" i="6"/>
</calcChain>
</file>

<file path=xl/sharedStrings.xml><?xml version="1.0" encoding="utf-8"?>
<sst xmlns="http://schemas.openxmlformats.org/spreadsheetml/2006/main" count="205" uniqueCount="109">
  <si>
    <t>Data</t>
  </si>
  <si>
    <t>Column1</t>
  </si>
  <si>
    <t>Mean</t>
  </si>
  <si>
    <t>Standard Error</t>
  </si>
  <si>
    <t>Median</t>
  </si>
  <si>
    <t>Mode</t>
  </si>
  <si>
    <t>Standard Deviation</t>
  </si>
  <si>
    <t>Sample Variance</t>
  </si>
  <si>
    <t>Kurtosis</t>
  </si>
  <si>
    <t>Skewness</t>
  </si>
  <si>
    <t>Range</t>
  </si>
  <si>
    <t>Minimum</t>
  </si>
  <si>
    <t>Maximum</t>
  </si>
  <si>
    <t>Sum</t>
  </si>
  <si>
    <t>Count</t>
  </si>
  <si>
    <t>Questions:</t>
  </si>
  <si>
    <t>1. Skewness: Calculate the skewness of the monthly returns.</t>
  </si>
  <si>
    <t>The skewness of monthly returns is 0.054546</t>
  </si>
  <si>
    <t>2. Kurtosis: Calculate the kurtosis of the monthly returns.</t>
  </si>
  <si>
    <t>Kurtosis of the monthly returns is -1.30425</t>
  </si>
  <si>
    <t>3. Interpretation: Based on the skewness and kurtosis values what can be said about the distribution of returns?</t>
  </si>
  <si>
    <t>&gt;Based on Skewness we can say that it is nearly 0 so it is close to a normal distribution but it is slight on positive side so the right tail of normal distribution curve is much longer than left side.</t>
  </si>
  <si>
    <t>&gt;A negative Kurtosis indicates that the curve's sharpness is relatively low than normal distributed curve. And it has less extream peak values.</t>
  </si>
  <si>
    <t>Income:</t>
  </si>
  <si>
    <t>1. Skewness: Calculate the skewness of the income distribution.</t>
  </si>
  <si>
    <t>The Skewness of income distribution is 0.2240</t>
  </si>
  <si>
    <t>2. Kurtosis: Calculate the kurtosis of the income distribution.</t>
  </si>
  <si>
    <t>The Kurtosis is -0.93120</t>
  </si>
  <si>
    <t>3. Interpretation: Based on the skewness and kurtosis values what can be inferred about the income inequality?</t>
  </si>
  <si>
    <t>&gt;From the skewness we can say that the curve is on positive side so it is right side distributed curve.</t>
  </si>
  <si>
    <t>&gt;The Kurtosis is negative so it has low peak values and comparivily has light tail than normal distribution curve.</t>
  </si>
  <si>
    <t>1. Skewness: Calculate the skewness of the satisfaction ratings.</t>
  </si>
  <si>
    <t>The skewness is -0.2109</t>
  </si>
  <si>
    <t>2. Kurtosis: Calculate the kurtosis of the satisfaction ratings.</t>
  </si>
  <si>
    <t>The kurtosis is -0.7452</t>
  </si>
  <si>
    <t>3. Interpretation: Based on the skewness and kurtosis values what can be inferred about the satisfaction ratings distribution?</t>
  </si>
  <si>
    <t>The skewness is negative so it is left skewed normal distributed curve also the Kurtosis is negative so it does not have any high peak extream values and the curve is flat comparitively normal distributed curve.</t>
  </si>
  <si>
    <t>1. Skewness: Calculate the skewness of the house price distribution.</t>
  </si>
  <si>
    <t>The Skewness is 0.2092</t>
  </si>
  <si>
    <t>2. Kurtosis: Calculate the kurtosis of the house price distribution.</t>
  </si>
  <si>
    <t>The kurtosis is -1.0342</t>
  </si>
  <si>
    <t>3. Interpretation: Based on the skewness and kurtosis values, what can be inferred about the distribution of house prices?</t>
  </si>
  <si>
    <t>The skewness is positive so it is right skewed normal distributed curve also the Kurtosis is negative so it does not have any high peak extream values and the curve is flat comparitively normal distributed curve.</t>
  </si>
  <si>
    <t>1. Skewness: Calculate the skewness of the waiting time distribution.</t>
  </si>
  <si>
    <t>The skewness is -0.3350128</t>
  </si>
  <si>
    <t>2. Kurtosis: Calculate the kurtosis of the waiting time distribution.</t>
  </si>
  <si>
    <t>The Kurtosis is -0.881011</t>
  </si>
  <si>
    <t>3. Interpretation: Based on the skewness and kurtosis values, what can be inferred about the waiting time distribution?</t>
  </si>
  <si>
    <t>Salaries</t>
  </si>
  <si>
    <t>Percentiles</t>
  </si>
  <si>
    <t>Quartiles</t>
  </si>
  <si>
    <t>1. Quartiles: Calculate the first quartile (Q1), median (Q2) and third quartile (Q3) of the salary distribution.</t>
  </si>
  <si>
    <t>Q1</t>
  </si>
  <si>
    <t>Q2</t>
  </si>
  <si>
    <t>Q3</t>
  </si>
  <si>
    <t>2. Percentiles: Calculate the 10th percentile, 25th percentile, 75th percentile and 90th percentile of the salary distribution.</t>
  </si>
  <si>
    <t>10th</t>
  </si>
  <si>
    <t>25th</t>
  </si>
  <si>
    <t>75th</t>
  </si>
  <si>
    <t>90th</t>
  </si>
  <si>
    <t>3. Interpretation: Based on the quartiles and percentiles, what can be inferred about the income distribution of the employees?</t>
  </si>
  <si>
    <t>Based on percentile at 90th percentile being 454.5 says that there are many outliers that suggest that some people have more salary than others.</t>
  </si>
  <si>
    <t>Weights</t>
  </si>
  <si>
    <t>1. Quartiles: Calculate the first quartile (Q1), median (Q2)  and third quartile (Q3) of the weight distribution.</t>
  </si>
  <si>
    <t>2. Percentiles: Calculate the 15th percentile, 50th percentile and 85th percentile of the weight distribution.</t>
  </si>
  <si>
    <t>3. Interpretation: Based on the quartiles and percentiles, what can be inferred about the weight distribution of the individuals?</t>
  </si>
  <si>
    <t>The Q3 is larger than Q2 so more people are having higher salary than other. So it can be said that data is positively skewed.</t>
  </si>
  <si>
    <t>The Q2 lies between Q1 and Q3 so data is normally distributed.</t>
  </si>
  <si>
    <t>Amount</t>
  </si>
  <si>
    <t>1. Quartiles: Calculate the first quartile (Q1), median (Q2) and third quartile (Q3) of the purchase amount distribution.</t>
  </si>
  <si>
    <t>2. Percentiles: Calculate the 20th percentile, 40th percentile and 80th percentile of the purchase amount distribution.</t>
  </si>
  <si>
    <t>3. Interpretation: Based on the quartiles and percentiles, what can be inferred about the spending patterns of the customers?</t>
  </si>
  <si>
    <t>Minutes</t>
  </si>
  <si>
    <t>1. Quartiles: Calculate the first quartile (Q1), median (Q2) and third quartile (Q3) of the commute time distribution.</t>
  </si>
  <si>
    <t>2. Percentiles: Calculate the 30th percentile, 50th percentile and 70th percentile of the commute time distribution.</t>
  </si>
  <si>
    <t>3. Interpretation: Based on the quartiles and percentiles, what can be inferred about the average commute time of the employees?</t>
  </si>
  <si>
    <t>From the data we can say that the it is normally distributed on both side while having no outliers.</t>
  </si>
  <si>
    <t>15th</t>
  </si>
  <si>
    <t>50th</t>
  </si>
  <si>
    <t>85th</t>
  </si>
  <si>
    <t>Based on percentile 85% of people have less tha 444 kg of weight and 15% have less than 92 kg of weight.</t>
  </si>
  <si>
    <t>20th</t>
  </si>
  <si>
    <t>40th</t>
  </si>
  <si>
    <t>80th</t>
  </si>
  <si>
    <t>Based on percentile 80% of people have less than $459 spendings and 20% have less than $126 of spendings.</t>
  </si>
  <si>
    <t>30th</t>
  </si>
  <si>
    <t>70th</t>
  </si>
  <si>
    <t>Based on percentile 70% of people take leass than 433 mintues of commute while 30% have commute time less that 192 minutes.</t>
  </si>
  <si>
    <t>Defect Rate</t>
  </si>
  <si>
    <t>1. Quartiles: Calculate the first quartile (Q1), median (Q2) and third quartile (Q3) of the defect rate distribution.</t>
  </si>
  <si>
    <t>2. Percentiles: Calculate the 25th percentile, 50th percentile and 75th percentile of the defect rate distribution.</t>
  </si>
  <si>
    <t>3. Interpretation: Based on the quartiles and percentiles, what can be inferred about the quality of the products?</t>
  </si>
  <si>
    <t>Based on the data 25% have equal or less than 0.4 defect rate and 75% have less than 0.9 defect rate. It can be said the data is normally distributed.</t>
  </si>
  <si>
    <t>Advertising Expenditure</t>
  </si>
  <si>
    <t>Sales Revenue</t>
  </si>
  <si>
    <t>Question:</t>
  </si>
  <si>
    <t>Calculate the correlation coefficient between advertising expenditure and sales revenue. Interpret the value of the correlation coefficient and explain the nature of the relationship between advertising expenditure and sales revenue.</t>
  </si>
  <si>
    <t>The value of correlation coefficient is positive and almost close to +1 sp ith shows very strong positive relation bwtween both value.</t>
  </si>
  <si>
    <t>We can say that when advertising expenditure are increasing, sales revenue are increasing as well.</t>
  </si>
  <si>
    <t>Company A</t>
  </si>
  <si>
    <t>Company B</t>
  </si>
  <si>
    <t>Calculate the covariance between the stock prices of Company A and Company B. Interpret the value of the covariance and explain the nature of the relationship between the two stocks.</t>
  </si>
  <si>
    <t>As ssen that the covariance is positive. The covariance of both companies stokes relation shares strong and positive relationship.</t>
  </si>
  <si>
    <t>Hours Spent Studying</t>
  </si>
  <si>
    <t>Exam Scores</t>
  </si>
  <si>
    <t>Calculate the correlation coefficient between the hours spent studying and the exam scores. Interpret the value of the correlation coefficient and explain the nature of the relationship between studying hours and exam scores.</t>
  </si>
  <si>
    <t>The correlation coeffiecient is positive and has very strong nature.</t>
  </si>
  <si>
    <t>So, it can be said that if the student spents more hours to study there marks will tend to increase.</t>
  </si>
  <si>
    <t>It can be said that both companies stokes prices are connected with each other through market trends and other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</si>
</sst>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Times New Roman"/>
      <family val="1"/>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1">
    <xf numFmtId="0" fontId="0" fillId="0" borderId="0" xfId="0"/>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Continuous"/>
    </xf>
    <xf numFmtId="0" fontId="0" fillId="2" borderId="0" xfId="0" applyFill="1" applyBorder="1" applyAlignment="1"/>
    <xf numFmtId="0" fontId="1" fillId="0" borderId="0" xfId="0" applyFont="1" applyAlignment="1">
      <alignment vertical="center"/>
    </xf>
    <xf numFmtId="0" fontId="2" fillId="0" borderId="2" xfId="0" applyFont="1" applyFill="1" applyBorder="1" applyAlignment="1">
      <alignment horizontal="centerContinuous" vertical="center"/>
    </xf>
    <xf numFmtId="0" fontId="0" fillId="0" borderId="0" xfId="0" applyFill="1" applyBorder="1" applyAlignment="1">
      <alignment vertical="center"/>
    </xf>
    <xf numFmtId="0" fontId="0" fillId="2" borderId="0" xfId="0" applyFill="1" applyBorder="1" applyAlignment="1">
      <alignment vertical="center"/>
    </xf>
    <xf numFmtId="0" fontId="0" fillId="0" borderId="1" xfId="0" applyFill="1" applyBorder="1" applyAlignment="1">
      <alignment vertical="center"/>
    </xf>
    <xf numFmtId="0" fontId="0" fillId="0" borderId="0" xfId="0" applyNumberFormat="1" applyFill="1" applyBorder="1" applyAlignment="1"/>
    <xf numFmtId="10" fontId="0" fillId="0" borderId="0" xfId="0" applyNumberFormat="1" applyFill="1" applyBorder="1" applyAlignment="1"/>
    <xf numFmtId="0" fontId="2" fillId="0" borderId="0" xfId="0" applyFont="1" applyFill="1" applyBorder="1" applyAlignment="1">
      <alignment horizontal="center"/>
    </xf>
    <xf numFmtId="0" fontId="0" fillId="2" borderId="0" xfId="0" applyFill="1"/>
    <xf numFmtId="0" fontId="0" fillId="0" borderId="0" xfId="0" applyFill="1"/>
    <xf numFmtId="0" fontId="1"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47625</xdr:rowOff>
    </xdr:from>
    <xdr:to>
      <xdr:col>19</xdr:col>
      <xdr:colOff>514350</xdr:colOff>
      <xdr:row>3</xdr:row>
      <xdr:rowOff>19050</xdr:rowOff>
    </xdr:to>
    <xdr:sp macro="" textlink="">
      <xdr:nvSpPr>
        <xdr:cNvPr id="2" name="TextBox 1">
          <a:extLst>
            <a:ext uri="{FF2B5EF4-FFF2-40B4-BE49-F238E27FC236}">
              <a16:creationId xmlns:a16="http://schemas.microsoft.com/office/drawing/2014/main" id="{30927986-F72A-8FC3-389D-3B9FD6F214DF}"/>
            </a:ext>
          </a:extLst>
        </xdr:cNvPr>
        <xdr:cNvSpPr txBox="1"/>
      </xdr:nvSpPr>
      <xdr:spPr>
        <a:xfrm>
          <a:off x="47625" y="47625"/>
          <a:ext cx="1204912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1) Question : A company wants to analyze the monthly returns of its investment portfolio to understand the distribution and risk associated with the returns.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57150</xdr:colOff>
      <xdr:row>0</xdr:row>
      <xdr:rowOff>57150</xdr:rowOff>
    </xdr:from>
    <xdr:to>
      <xdr:col>14</xdr:col>
      <xdr:colOff>171450</xdr:colOff>
      <xdr:row>3</xdr:row>
      <xdr:rowOff>28575</xdr:rowOff>
    </xdr:to>
    <xdr:sp macro="" textlink="">
      <xdr:nvSpPr>
        <xdr:cNvPr id="2" name="TextBox 1">
          <a:extLst>
            <a:ext uri="{FF2B5EF4-FFF2-40B4-BE49-F238E27FC236}">
              <a16:creationId xmlns:a16="http://schemas.microsoft.com/office/drawing/2014/main" id="{4294E801-38B4-4E93-87E3-7E8433E8EA67}"/>
            </a:ext>
          </a:extLst>
        </xdr:cNvPr>
        <xdr:cNvSpPr txBox="1"/>
      </xdr:nvSpPr>
      <xdr:spPr>
        <a:xfrm>
          <a:off x="57150" y="57150"/>
          <a:ext cx="86487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5) Question : A manufacturing company wants to analyze the defect rates in its production process to evaluate product quality.</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57150</xdr:colOff>
      <xdr:row>0</xdr:row>
      <xdr:rowOff>38100</xdr:rowOff>
    </xdr:from>
    <xdr:to>
      <xdr:col>14</xdr:col>
      <xdr:colOff>295275</xdr:colOff>
      <xdr:row>3</xdr:row>
      <xdr:rowOff>9525</xdr:rowOff>
    </xdr:to>
    <xdr:sp macro="" textlink="">
      <xdr:nvSpPr>
        <xdr:cNvPr id="2" name="TextBox 1">
          <a:extLst>
            <a:ext uri="{FF2B5EF4-FFF2-40B4-BE49-F238E27FC236}">
              <a16:creationId xmlns:a16="http://schemas.microsoft.com/office/drawing/2014/main" id="{9E8FBED4-D883-4289-BB7A-01D60B418C89}"/>
            </a:ext>
          </a:extLst>
        </xdr:cNvPr>
        <xdr:cNvSpPr txBox="1"/>
      </xdr:nvSpPr>
      <xdr:spPr>
        <a:xfrm>
          <a:off x="57150" y="38100"/>
          <a:ext cx="877252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1) Question : A marketing department wants to understand the relationship between advertising expenditure and sales revenue to assess the effectiveness of their advertising campaigns. </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60325</xdr:colOff>
      <xdr:row>0</xdr:row>
      <xdr:rowOff>41275</xdr:rowOff>
    </xdr:from>
    <xdr:to>
      <xdr:col>14</xdr:col>
      <xdr:colOff>498475</xdr:colOff>
      <xdr:row>3</xdr:row>
      <xdr:rowOff>22225</xdr:rowOff>
    </xdr:to>
    <xdr:sp macro="" textlink="">
      <xdr:nvSpPr>
        <xdr:cNvPr id="2" name="TextBox 1">
          <a:extLst>
            <a:ext uri="{FF2B5EF4-FFF2-40B4-BE49-F238E27FC236}">
              <a16:creationId xmlns:a16="http://schemas.microsoft.com/office/drawing/2014/main" id="{9A391BDB-74FA-4950-9884-5689D900F786}"/>
            </a:ext>
          </a:extLst>
        </xdr:cNvPr>
        <xdr:cNvSpPr txBox="1"/>
      </xdr:nvSpPr>
      <xdr:spPr>
        <a:xfrm>
          <a:off x="60325" y="41275"/>
          <a:ext cx="8972550"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2) Question : An investment analyst wants to assess the relationship between the stock prices of two companies to identify potential investment opportunities. </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60325</xdr:colOff>
      <xdr:row>0</xdr:row>
      <xdr:rowOff>44450</xdr:rowOff>
    </xdr:from>
    <xdr:to>
      <xdr:col>15</xdr:col>
      <xdr:colOff>403225</xdr:colOff>
      <xdr:row>3</xdr:row>
      <xdr:rowOff>25400</xdr:rowOff>
    </xdr:to>
    <xdr:sp macro="" textlink="">
      <xdr:nvSpPr>
        <xdr:cNvPr id="2" name="TextBox 1">
          <a:extLst>
            <a:ext uri="{FF2B5EF4-FFF2-40B4-BE49-F238E27FC236}">
              <a16:creationId xmlns:a16="http://schemas.microsoft.com/office/drawing/2014/main" id="{367E90CB-0C69-45EB-85E8-26804970921E}"/>
            </a:ext>
          </a:extLst>
        </xdr:cNvPr>
        <xdr:cNvSpPr txBox="1"/>
      </xdr:nvSpPr>
      <xdr:spPr>
        <a:xfrm>
          <a:off x="60325" y="44450"/>
          <a:ext cx="9486900"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3) Question : A researcher wants to examine the relationship between the hours spent studying and the exam scores of a group of students.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47625</xdr:rowOff>
    </xdr:from>
    <xdr:to>
      <xdr:col>13</xdr:col>
      <xdr:colOff>481853</xdr:colOff>
      <xdr:row>3</xdr:row>
      <xdr:rowOff>19050</xdr:rowOff>
    </xdr:to>
    <xdr:sp macro="" textlink="">
      <xdr:nvSpPr>
        <xdr:cNvPr id="2" name="TextBox 1">
          <a:extLst>
            <a:ext uri="{FF2B5EF4-FFF2-40B4-BE49-F238E27FC236}">
              <a16:creationId xmlns:a16="http://schemas.microsoft.com/office/drawing/2014/main" id="{67E637D5-076E-43E6-843A-55FCFB53CBBD}"/>
            </a:ext>
          </a:extLst>
        </xdr:cNvPr>
        <xdr:cNvSpPr txBox="1"/>
      </xdr:nvSpPr>
      <xdr:spPr>
        <a:xfrm>
          <a:off x="47625" y="47625"/>
          <a:ext cx="8300757"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2) Question : A research study wants to analyze the income distribution of a population to understand the level of income inequality.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0</xdr:row>
      <xdr:rowOff>19050</xdr:rowOff>
    </xdr:from>
    <xdr:to>
      <xdr:col>13</xdr:col>
      <xdr:colOff>180975</xdr:colOff>
      <xdr:row>2</xdr:row>
      <xdr:rowOff>180975</xdr:rowOff>
    </xdr:to>
    <xdr:sp macro="" textlink="">
      <xdr:nvSpPr>
        <xdr:cNvPr id="2" name="TextBox 1">
          <a:extLst>
            <a:ext uri="{FF2B5EF4-FFF2-40B4-BE49-F238E27FC236}">
              <a16:creationId xmlns:a16="http://schemas.microsoft.com/office/drawing/2014/main" id="{DFDE9635-E603-4D37-B305-2661AD2CEB2A}"/>
            </a:ext>
          </a:extLst>
        </xdr:cNvPr>
        <xdr:cNvSpPr txBox="1"/>
      </xdr:nvSpPr>
      <xdr:spPr>
        <a:xfrm>
          <a:off x="47625" y="19050"/>
          <a:ext cx="80581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3) Question : A survey was conducted to analyze the satisfaction ratings of customers on a scale of 1 to 5 for a specific product.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85725</xdr:colOff>
      <xdr:row>0</xdr:row>
      <xdr:rowOff>38100</xdr:rowOff>
    </xdr:from>
    <xdr:to>
      <xdr:col>14</xdr:col>
      <xdr:colOff>447675</xdr:colOff>
      <xdr:row>3</xdr:row>
      <xdr:rowOff>9525</xdr:rowOff>
    </xdr:to>
    <xdr:sp macro="" textlink="">
      <xdr:nvSpPr>
        <xdr:cNvPr id="2" name="TextBox 1">
          <a:extLst>
            <a:ext uri="{FF2B5EF4-FFF2-40B4-BE49-F238E27FC236}">
              <a16:creationId xmlns:a16="http://schemas.microsoft.com/office/drawing/2014/main" id="{06A01579-AFAB-4F41-934D-803CA9AC284C}"/>
            </a:ext>
          </a:extLst>
        </xdr:cNvPr>
        <xdr:cNvSpPr txBox="1"/>
      </xdr:nvSpPr>
      <xdr:spPr>
        <a:xfrm>
          <a:off x="85725" y="38100"/>
          <a:ext cx="88963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4) Question : A study wants to analyze the distribution of house prices in a specific city to understand the market trends.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0</xdr:row>
      <xdr:rowOff>47625</xdr:rowOff>
    </xdr:from>
    <xdr:to>
      <xdr:col>13</xdr:col>
      <xdr:colOff>428625</xdr:colOff>
      <xdr:row>3</xdr:row>
      <xdr:rowOff>19050</xdr:rowOff>
    </xdr:to>
    <xdr:sp macro="" textlink="">
      <xdr:nvSpPr>
        <xdr:cNvPr id="2" name="TextBox 1">
          <a:extLst>
            <a:ext uri="{FF2B5EF4-FFF2-40B4-BE49-F238E27FC236}">
              <a16:creationId xmlns:a16="http://schemas.microsoft.com/office/drawing/2014/main" id="{E3BDFBE3-8B44-4B0B-8B6E-1E39490E85E9}"/>
            </a:ext>
          </a:extLst>
        </xdr:cNvPr>
        <xdr:cNvSpPr txBox="1"/>
      </xdr:nvSpPr>
      <xdr:spPr>
        <a:xfrm>
          <a:off x="66675" y="47625"/>
          <a:ext cx="82867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5) Question : A company wants to analyze the waiting times of customers at a service center to improve operational efficiency.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0</xdr:row>
      <xdr:rowOff>38100</xdr:rowOff>
    </xdr:from>
    <xdr:to>
      <xdr:col>15</xdr:col>
      <xdr:colOff>28575</xdr:colOff>
      <xdr:row>3</xdr:row>
      <xdr:rowOff>9525</xdr:rowOff>
    </xdr:to>
    <xdr:sp macro="" textlink="">
      <xdr:nvSpPr>
        <xdr:cNvPr id="2" name="TextBox 1">
          <a:extLst>
            <a:ext uri="{FF2B5EF4-FFF2-40B4-BE49-F238E27FC236}">
              <a16:creationId xmlns:a16="http://schemas.microsoft.com/office/drawing/2014/main" id="{655D05A4-E40C-4BA4-B75C-8A4D61DCC1F0}"/>
            </a:ext>
          </a:extLst>
        </xdr:cNvPr>
        <xdr:cNvSpPr txBox="1"/>
      </xdr:nvSpPr>
      <xdr:spPr>
        <a:xfrm>
          <a:off x="47625" y="38100"/>
          <a:ext cx="91249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1) Question : A company wants to analyze the salary distribution of its employees to determine the income levels at different percentiles.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38100</xdr:colOff>
      <xdr:row>0</xdr:row>
      <xdr:rowOff>28575</xdr:rowOff>
    </xdr:from>
    <xdr:to>
      <xdr:col>15</xdr:col>
      <xdr:colOff>304800</xdr:colOff>
      <xdr:row>3</xdr:row>
      <xdr:rowOff>0</xdr:rowOff>
    </xdr:to>
    <xdr:sp macro="" textlink="">
      <xdr:nvSpPr>
        <xdr:cNvPr id="2" name="TextBox 1">
          <a:extLst>
            <a:ext uri="{FF2B5EF4-FFF2-40B4-BE49-F238E27FC236}">
              <a16:creationId xmlns:a16="http://schemas.microsoft.com/office/drawing/2014/main" id="{EB75A651-4C22-4082-9689-688111F64492}"/>
            </a:ext>
          </a:extLst>
        </xdr:cNvPr>
        <xdr:cNvSpPr txBox="1"/>
      </xdr:nvSpPr>
      <xdr:spPr>
        <a:xfrm>
          <a:off x="38100" y="28575"/>
          <a:ext cx="94107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2) Question : A research study wants to analyze the weight distribution of a sample of individuals to assess their health and body composition.</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47625</xdr:colOff>
      <xdr:row>0</xdr:row>
      <xdr:rowOff>47625</xdr:rowOff>
    </xdr:from>
    <xdr:to>
      <xdr:col>13</xdr:col>
      <xdr:colOff>190500</xdr:colOff>
      <xdr:row>3</xdr:row>
      <xdr:rowOff>19050</xdr:rowOff>
    </xdr:to>
    <xdr:sp macro="" textlink="">
      <xdr:nvSpPr>
        <xdr:cNvPr id="2" name="TextBox 1">
          <a:extLst>
            <a:ext uri="{FF2B5EF4-FFF2-40B4-BE49-F238E27FC236}">
              <a16:creationId xmlns:a16="http://schemas.microsoft.com/office/drawing/2014/main" id="{0AB8E0CC-5CCA-4532-80A4-0FDE995F91F7}"/>
            </a:ext>
          </a:extLst>
        </xdr:cNvPr>
        <xdr:cNvSpPr txBox="1"/>
      </xdr:nvSpPr>
      <xdr:spPr>
        <a:xfrm>
          <a:off x="47625" y="47625"/>
          <a:ext cx="806767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3) Question : A retail store wants to analyze the distribution of customer purchase amounts to identify their spending patterns.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76200</xdr:colOff>
      <xdr:row>0</xdr:row>
      <xdr:rowOff>38100</xdr:rowOff>
    </xdr:from>
    <xdr:to>
      <xdr:col>14</xdr:col>
      <xdr:colOff>190500</xdr:colOff>
      <xdr:row>3</xdr:row>
      <xdr:rowOff>9525</xdr:rowOff>
    </xdr:to>
    <xdr:sp macro="" textlink="">
      <xdr:nvSpPr>
        <xdr:cNvPr id="2" name="TextBox 1">
          <a:extLst>
            <a:ext uri="{FF2B5EF4-FFF2-40B4-BE49-F238E27FC236}">
              <a16:creationId xmlns:a16="http://schemas.microsoft.com/office/drawing/2014/main" id="{9157B17D-665C-4118-AA3E-975598109B05}"/>
            </a:ext>
          </a:extLst>
        </xdr:cNvPr>
        <xdr:cNvSpPr txBox="1"/>
      </xdr:nvSpPr>
      <xdr:spPr>
        <a:xfrm>
          <a:off x="76200" y="38100"/>
          <a:ext cx="86487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4) Question : A study wants to analyze the distribution of commute times of employees to determine the average time spent traveling to work.</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R56"/>
  <sheetViews>
    <sheetView workbookViewId="0">
      <selection activeCell="G5" sqref="G5"/>
    </sheetView>
  </sheetViews>
  <sheetFormatPr defaultRowHeight="15" x14ac:dyDescent="0.25"/>
  <cols>
    <col min="1" max="4" width="9.140625" style="5"/>
    <col min="5" max="5" width="18.140625" style="5" bestFit="1" customWidth="1"/>
    <col min="6" max="6" width="12.7109375" style="5" bestFit="1" customWidth="1"/>
    <col min="7" max="16384" width="9.140625" style="5"/>
  </cols>
  <sheetData>
    <row r="6" spans="2:18" ht="15.75" thickBot="1" x14ac:dyDescent="0.3">
      <c r="B6" s="5" t="s">
        <v>0</v>
      </c>
      <c r="I6" s="5" t="s">
        <v>15</v>
      </c>
    </row>
    <row r="7" spans="2:18" x14ac:dyDescent="0.25">
      <c r="B7" s="5">
        <v>-2.5</v>
      </c>
      <c r="E7" s="6" t="s">
        <v>1</v>
      </c>
      <c r="F7" s="6"/>
      <c r="I7" s="5" t="s">
        <v>16</v>
      </c>
    </row>
    <row r="8" spans="2:18" x14ac:dyDescent="0.25">
      <c r="B8" s="5">
        <v>1.3</v>
      </c>
      <c r="E8" s="7"/>
      <c r="F8" s="7"/>
      <c r="J8" s="5" t="s">
        <v>17</v>
      </c>
    </row>
    <row r="9" spans="2:18" x14ac:dyDescent="0.25">
      <c r="B9" s="5">
        <v>-0.8</v>
      </c>
      <c r="E9" s="7" t="s">
        <v>2</v>
      </c>
      <c r="F9" s="7">
        <v>0.23599999999999999</v>
      </c>
    </row>
    <row r="10" spans="2:18" x14ac:dyDescent="0.25">
      <c r="B10" s="5">
        <v>-1.9</v>
      </c>
      <c r="E10" s="7" t="s">
        <v>3</v>
      </c>
      <c r="F10" s="7">
        <v>0.21813233205032737</v>
      </c>
      <c r="I10" s="5" t="s">
        <v>18</v>
      </c>
    </row>
    <row r="11" spans="2:18" x14ac:dyDescent="0.25">
      <c r="B11" s="5">
        <v>2.1</v>
      </c>
      <c r="E11" s="7" t="s">
        <v>4</v>
      </c>
      <c r="F11" s="7">
        <v>0.1</v>
      </c>
      <c r="J11" s="5" t="s">
        <v>19</v>
      </c>
    </row>
    <row r="12" spans="2:18" x14ac:dyDescent="0.25">
      <c r="B12" s="5">
        <v>0.5</v>
      </c>
      <c r="E12" s="7" t="s">
        <v>5</v>
      </c>
      <c r="F12" s="7">
        <v>-0.3</v>
      </c>
    </row>
    <row r="13" spans="2:18" x14ac:dyDescent="0.25">
      <c r="B13" s="5">
        <v>-1.2</v>
      </c>
      <c r="E13" s="7" t="s">
        <v>6</v>
      </c>
      <c r="F13" s="7">
        <v>1.5424285118882217</v>
      </c>
      <c r="I13" s="5" t="s">
        <v>20</v>
      </c>
    </row>
    <row r="14" spans="2:18" x14ac:dyDescent="0.25">
      <c r="B14" s="5">
        <v>1.8</v>
      </c>
      <c r="E14" s="7" t="s">
        <v>7</v>
      </c>
      <c r="F14" s="7">
        <v>2.3790857142857145</v>
      </c>
      <c r="J14" s="15" t="s">
        <v>21</v>
      </c>
      <c r="K14" s="15"/>
      <c r="L14" s="15"/>
      <c r="M14" s="15"/>
      <c r="N14" s="15"/>
      <c r="O14" s="15"/>
      <c r="P14" s="15"/>
      <c r="Q14" s="15"/>
      <c r="R14" s="15"/>
    </row>
    <row r="15" spans="2:18" x14ac:dyDescent="0.25">
      <c r="B15" s="5">
        <v>-0.5</v>
      </c>
      <c r="E15" s="7" t="s">
        <v>8</v>
      </c>
      <c r="F15" s="8">
        <v>-1.3042496425917365</v>
      </c>
      <c r="J15" s="15"/>
      <c r="K15" s="15"/>
      <c r="L15" s="15"/>
      <c r="M15" s="15"/>
      <c r="N15" s="15"/>
      <c r="O15" s="15"/>
      <c r="P15" s="15"/>
      <c r="Q15" s="15"/>
      <c r="R15" s="15"/>
    </row>
    <row r="16" spans="2:18" x14ac:dyDescent="0.25">
      <c r="B16" s="5">
        <v>2.2999999999999998</v>
      </c>
      <c r="E16" s="7" t="s">
        <v>9</v>
      </c>
      <c r="F16" s="8">
        <v>5.4546017084340551E-2</v>
      </c>
    </row>
    <row r="17" spans="2:18" x14ac:dyDescent="0.25">
      <c r="B17" s="5">
        <v>-0.7</v>
      </c>
      <c r="E17" s="7" t="s">
        <v>10</v>
      </c>
      <c r="F17" s="7">
        <v>5.3</v>
      </c>
      <c r="J17" s="15" t="s">
        <v>22</v>
      </c>
      <c r="K17" s="15"/>
      <c r="L17" s="15"/>
      <c r="M17" s="15"/>
      <c r="N17" s="15"/>
      <c r="O17" s="15"/>
      <c r="P17" s="15"/>
      <c r="Q17" s="15"/>
      <c r="R17" s="15"/>
    </row>
    <row r="18" spans="2:18" x14ac:dyDescent="0.25">
      <c r="B18" s="5">
        <v>1.2</v>
      </c>
      <c r="E18" s="7" t="s">
        <v>11</v>
      </c>
      <c r="F18" s="7">
        <v>-2.5</v>
      </c>
      <c r="J18" s="15"/>
      <c r="K18" s="15"/>
      <c r="L18" s="15"/>
      <c r="M18" s="15"/>
      <c r="N18" s="15"/>
      <c r="O18" s="15"/>
      <c r="P18" s="15"/>
      <c r="Q18" s="15"/>
      <c r="R18" s="15"/>
    </row>
    <row r="19" spans="2:18" x14ac:dyDescent="0.25">
      <c r="B19" s="5">
        <v>-1.5</v>
      </c>
      <c r="E19" s="7" t="s">
        <v>12</v>
      </c>
      <c r="F19" s="7">
        <v>2.8</v>
      </c>
    </row>
    <row r="20" spans="2:18" x14ac:dyDescent="0.25">
      <c r="B20" s="5">
        <v>-0.3</v>
      </c>
      <c r="E20" s="7" t="s">
        <v>13</v>
      </c>
      <c r="F20" s="7">
        <v>11.799999999999999</v>
      </c>
    </row>
    <row r="21" spans="2:18" ht="15.75" thickBot="1" x14ac:dyDescent="0.3">
      <c r="B21" s="5">
        <v>2.6</v>
      </c>
      <c r="E21" s="9" t="s">
        <v>14</v>
      </c>
      <c r="F21" s="9">
        <v>50</v>
      </c>
    </row>
    <row r="22" spans="2:18" x14ac:dyDescent="0.25">
      <c r="B22" s="5">
        <v>1.1000000000000001</v>
      </c>
    </row>
    <row r="23" spans="2:18" x14ac:dyDescent="0.25">
      <c r="B23" s="5">
        <v>-1.7</v>
      </c>
    </row>
    <row r="24" spans="2:18" x14ac:dyDescent="0.25">
      <c r="B24" s="5">
        <v>0.9</v>
      </c>
    </row>
    <row r="25" spans="2:18" x14ac:dyDescent="0.25">
      <c r="B25" s="5">
        <v>-1.4</v>
      </c>
    </row>
    <row r="26" spans="2:18" x14ac:dyDescent="0.25">
      <c r="B26" s="5">
        <v>0.3</v>
      </c>
    </row>
    <row r="27" spans="2:18" x14ac:dyDescent="0.25">
      <c r="B27" s="5">
        <v>1.9</v>
      </c>
    </row>
    <row r="28" spans="2:18" x14ac:dyDescent="0.25">
      <c r="B28" s="5">
        <v>-1.1000000000000001</v>
      </c>
    </row>
    <row r="29" spans="2:18" x14ac:dyDescent="0.25">
      <c r="B29" s="5">
        <v>-0.4</v>
      </c>
    </row>
    <row r="30" spans="2:18" x14ac:dyDescent="0.25">
      <c r="B30" s="5">
        <v>2.2000000000000002</v>
      </c>
    </row>
    <row r="31" spans="2:18" x14ac:dyDescent="0.25">
      <c r="B31" s="5">
        <v>-0.9</v>
      </c>
    </row>
    <row r="32" spans="2:18" x14ac:dyDescent="0.25">
      <c r="B32" s="5">
        <v>1.6</v>
      </c>
    </row>
    <row r="33" spans="2:2" x14ac:dyDescent="0.25">
      <c r="B33" s="5">
        <v>-0.6</v>
      </c>
    </row>
    <row r="34" spans="2:2" x14ac:dyDescent="0.25">
      <c r="B34" s="5">
        <v>-1.3</v>
      </c>
    </row>
    <row r="35" spans="2:2" x14ac:dyDescent="0.25">
      <c r="B35" s="5">
        <v>2.4</v>
      </c>
    </row>
    <row r="36" spans="2:2" x14ac:dyDescent="0.25">
      <c r="B36" s="5">
        <v>0.7</v>
      </c>
    </row>
    <row r="37" spans="2:2" x14ac:dyDescent="0.25">
      <c r="B37" s="5">
        <v>-1.8</v>
      </c>
    </row>
    <row r="38" spans="2:2" x14ac:dyDescent="0.25">
      <c r="B38" s="5">
        <v>1.5</v>
      </c>
    </row>
    <row r="39" spans="2:2" x14ac:dyDescent="0.25">
      <c r="B39" s="5">
        <v>-0.2</v>
      </c>
    </row>
    <row r="40" spans="2:2" x14ac:dyDescent="0.25">
      <c r="B40" s="5">
        <v>-2.1</v>
      </c>
    </row>
    <row r="41" spans="2:2" x14ac:dyDescent="0.25">
      <c r="B41" s="5">
        <v>2.8</v>
      </c>
    </row>
    <row r="42" spans="2:2" x14ac:dyDescent="0.25">
      <c r="B42" s="5">
        <v>0.8</v>
      </c>
    </row>
    <row r="43" spans="2:2" x14ac:dyDescent="0.25">
      <c r="B43" s="5">
        <v>-1.6</v>
      </c>
    </row>
    <row r="44" spans="2:2" x14ac:dyDescent="0.25">
      <c r="B44" s="5">
        <v>1.4</v>
      </c>
    </row>
    <row r="45" spans="2:2" x14ac:dyDescent="0.25">
      <c r="B45" s="5">
        <v>-0.1</v>
      </c>
    </row>
    <row r="46" spans="2:2" x14ac:dyDescent="0.25">
      <c r="B46" s="5">
        <v>2.5</v>
      </c>
    </row>
    <row r="47" spans="2:2" x14ac:dyDescent="0.25">
      <c r="B47" s="5">
        <v>-1</v>
      </c>
    </row>
    <row r="48" spans="2:2" x14ac:dyDescent="0.25">
      <c r="B48" s="5">
        <v>1.7</v>
      </c>
    </row>
    <row r="49" spans="2:2" x14ac:dyDescent="0.25">
      <c r="B49" s="5">
        <v>-0.9</v>
      </c>
    </row>
    <row r="50" spans="2:2" x14ac:dyDescent="0.25">
      <c r="B50" s="5">
        <v>-2</v>
      </c>
    </row>
    <row r="51" spans="2:2" x14ac:dyDescent="0.25">
      <c r="B51" s="5">
        <v>2.7</v>
      </c>
    </row>
    <row r="52" spans="2:2" x14ac:dyDescent="0.25">
      <c r="B52" s="5">
        <v>0.6</v>
      </c>
    </row>
    <row r="53" spans="2:2" x14ac:dyDescent="0.25">
      <c r="B53" s="5">
        <v>-1.4</v>
      </c>
    </row>
    <row r="54" spans="2:2" x14ac:dyDescent="0.25">
      <c r="B54" s="5">
        <v>1.1000000000000001</v>
      </c>
    </row>
    <row r="55" spans="2:2" x14ac:dyDescent="0.25">
      <c r="B55" s="5">
        <v>-0.3</v>
      </c>
    </row>
    <row r="56" spans="2:2" x14ac:dyDescent="0.25">
      <c r="B56" s="5">
        <v>2</v>
      </c>
    </row>
  </sheetData>
  <mergeCells count="2">
    <mergeCell ref="J14:R15"/>
    <mergeCell ref="J17:R18"/>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B0615-D7FF-4AA9-8B7E-CF555C5EA871}">
  <dimension ref="B5:G127"/>
  <sheetViews>
    <sheetView zoomScaleNormal="100" workbookViewId="0">
      <selection activeCell="M9" sqref="M9"/>
    </sheetView>
  </sheetViews>
  <sheetFormatPr defaultRowHeight="15" x14ac:dyDescent="0.25"/>
  <cols>
    <col min="6" max="6" width="11" bestFit="1" customWidth="1"/>
  </cols>
  <sheetData>
    <row r="5" spans="2:7" x14ac:dyDescent="0.25">
      <c r="B5" t="s">
        <v>88</v>
      </c>
      <c r="E5" t="s">
        <v>15</v>
      </c>
    </row>
    <row r="6" spans="2:7" x14ac:dyDescent="0.25">
      <c r="B6">
        <v>0.5</v>
      </c>
      <c r="E6" t="s">
        <v>89</v>
      </c>
    </row>
    <row r="7" spans="2:7" x14ac:dyDescent="0.25">
      <c r="B7">
        <v>1</v>
      </c>
      <c r="F7" t="s">
        <v>50</v>
      </c>
    </row>
    <row r="8" spans="2:7" x14ac:dyDescent="0.25">
      <c r="B8">
        <v>0.2</v>
      </c>
      <c r="F8" t="s">
        <v>52</v>
      </c>
      <c r="G8" s="13">
        <f>_xlfn.QUARTILE.EXC($B$6:$B$127,1)</f>
        <v>0.4</v>
      </c>
    </row>
    <row r="9" spans="2:7" x14ac:dyDescent="0.25">
      <c r="B9">
        <v>0.7</v>
      </c>
      <c r="F9" t="s">
        <v>53</v>
      </c>
      <c r="G9" s="13">
        <f>_xlfn.QUARTILE.EXC($B$6:$B$127,2)</f>
        <v>0.7</v>
      </c>
    </row>
    <row r="10" spans="2:7" x14ac:dyDescent="0.25">
      <c r="B10">
        <v>0.3</v>
      </c>
      <c r="F10" t="s">
        <v>54</v>
      </c>
      <c r="G10" s="13">
        <f>_xlfn.QUARTILE.EXC($B$6:$B$127,3)</f>
        <v>0.9</v>
      </c>
    </row>
    <row r="11" spans="2:7" x14ac:dyDescent="0.25">
      <c r="B11">
        <v>0.9</v>
      </c>
    </row>
    <row r="12" spans="2:7" x14ac:dyDescent="0.25">
      <c r="B12">
        <v>1.2</v>
      </c>
      <c r="E12" t="s">
        <v>90</v>
      </c>
    </row>
    <row r="13" spans="2:7" x14ac:dyDescent="0.25">
      <c r="B13">
        <v>0.6</v>
      </c>
      <c r="F13" t="s">
        <v>49</v>
      </c>
    </row>
    <row r="14" spans="2:7" x14ac:dyDescent="0.25">
      <c r="B14">
        <v>0.4</v>
      </c>
      <c r="F14" t="s">
        <v>57</v>
      </c>
      <c r="G14" s="13">
        <f>_xlfn.PERCENTILE.EXC($B$6:$B$127, 0.25)</f>
        <v>0.4</v>
      </c>
    </row>
    <row r="15" spans="2:7" x14ac:dyDescent="0.25">
      <c r="B15">
        <v>1.1000000000000001</v>
      </c>
      <c r="F15" t="s">
        <v>78</v>
      </c>
      <c r="G15" s="13">
        <f>_xlfn.PERCENTILE.EXC($B$6:$B$127, 0.5)</f>
        <v>0.7</v>
      </c>
    </row>
    <row r="16" spans="2:7" x14ac:dyDescent="0.25">
      <c r="B16">
        <v>0.8</v>
      </c>
      <c r="F16" t="s">
        <v>58</v>
      </c>
      <c r="G16" s="13">
        <f>_xlfn.PERCENTILE.EXC($B$6:$B$127, 0.75)</f>
        <v>0.9</v>
      </c>
    </row>
    <row r="17" spans="2:6" x14ac:dyDescent="0.25">
      <c r="B17">
        <v>0.5</v>
      </c>
    </row>
    <row r="18" spans="2:6" x14ac:dyDescent="0.25">
      <c r="B18">
        <v>0.3</v>
      </c>
      <c r="E18" t="s">
        <v>91</v>
      </c>
    </row>
    <row r="19" spans="2:6" x14ac:dyDescent="0.25">
      <c r="B19">
        <v>0.6</v>
      </c>
      <c r="F19" t="s">
        <v>92</v>
      </c>
    </row>
    <row r="20" spans="2:6" x14ac:dyDescent="0.25">
      <c r="B20">
        <v>1</v>
      </c>
    </row>
    <row r="21" spans="2:6" x14ac:dyDescent="0.25">
      <c r="B21">
        <v>0.4</v>
      </c>
    </row>
    <row r="22" spans="2:6" x14ac:dyDescent="0.25">
      <c r="B22">
        <v>0.5</v>
      </c>
    </row>
    <row r="23" spans="2:6" x14ac:dyDescent="0.25">
      <c r="B23">
        <v>0.7</v>
      </c>
    </row>
    <row r="24" spans="2:6" x14ac:dyDescent="0.25">
      <c r="B24">
        <v>0.9</v>
      </c>
    </row>
    <row r="25" spans="2:6" x14ac:dyDescent="0.25">
      <c r="B25">
        <v>1.3</v>
      </c>
    </row>
    <row r="26" spans="2:6" x14ac:dyDescent="0.25">
      <c r="B26">
        <v>0.8</v>
      </c>
    </row>
    <row r="27" spans="2:6" x14ac:dyDescent="0.25">
      <c r="B27">
        <v>0.6</v>
      </c>
    </row>
    <row r="28" spans="2:6" x14ac:dyDescent="0.25">
      <c r="B28">
        <v>0.4</v>
      </c>
    </row>
    <row r="29" spans="2:6" x14ac:dyDescent="0.25">
      <c r="B29">
        <v>0.7</v>
      </c>
    </row>
    <row r="30" spans="2:6" x14ac:dyDescent="0.25">
      <c r="B30">
        <v>0.9</v>
      </c>
    </row>
    <row r="31" spans="2:6" x14ac:dyDescent="0.25">
      <c r="B31">
        <v>0.5</v>
      </c>
    </row>
    <row r="32" spans="2:6" x14ac:dyDescent="0.25">
      <c r="B32">
        <v>0.2</v>
      </c>
    </row>
    <row r="33" spans="2:2" x14ac:dyDescent="0.25">
      <c r="B33">
        <v>1</v>
      </c>
    </row>
    <row r="34" spans="2:2" x14ac:dyDescent="0.25">
      <c r="B34">
        <v>0.8</v>
      </c>
    </row>
    <row r="35" spans="2:2" x14ac:dyDescent="0.25">
      <c r="B35">
        <v>0.3</v>
      </c>
    </row>
    <row r="36" spans="2:2" x14ac:dyDescent="0.25">
      <c r="B36">
        <v>0.6</v>
      </c>
    </row>
    <row r="37" spans="2:2" x14ac:dyDescent="0.25">
      <c r="B37">
        <v>0.4</v>
      </c>
    </row>
    <row r="38" spans="2:2" x14ac:dyDescent="0.25">
      <c r="B38">
        <v>0.7</v>
      </c>
    </row>
    <row r="39" spans="2:2" x14ac:dyDescent="0.25">
      <c r="B39">
        <v>0.9</v>
      </c>
    </row>
    <row r="40" spans="2:2" x14ac:dyDescent="0.25">
      <c r="B40">
        <v>1.2</v>
      </c>
    </row>
    <row r="41" spans="2:2" x14ac:dyDescent="0.25">
      <c r="B41">
        <v>0.8</v>
      </c>
    </row>
    <row r="42" spans="2:2" x14ac:dyDescent="0.25">
      <c r="B42">
        <v>0.3</v>
      </c>
    </row>
    <row r="43" spans="2:2" x14ac:dyDescent="0.25">
      <c r="B43">
        <v>0.6</v>
      </c>
    </row>
    <row r="44" spans="2:2" x14ac:dyDescent="0.25">
      <c r="B44">
        <v>0.5</v>
      </c>
    </row>
    <row r="45" spans="2:2" x14ac:dyDescent="0.25">
      <c r="B45">
        <v>0.4</v>
      </c>
    </row>
    <row r="46" spans="2:2" x14ac:dyDescent="0.25">
      <c r="B46">
        <v>0.7</v>
      </c>
    </row>
    <row r="47" spans="2:2" x14ac:dyDescent="0.25">
      <c r="B47">
        <v>0.9</v>
      </c>
    </row>
    <row r="48" spans="2:2" x14ac:dyDescent="0.25">
      <c r="B48">
        <v>1.1000000000000001</v>
      </c>
    </row>
    <row r="49" spans="2:2" x14ac:dyDescent="0.25">
      <c r="B49">
        <v>0.3</v>
      </c>
    </row>
    <row r="50" spans="2:2" x14ac:dyDescent="0.25">
      <c r="B50">
        <v>1.4</v>
      </c>
    </row>
    <row r="51" spans="2:2" x14ac:dyDescent="0.25">
      <c r="B51">
        <v>0</v>
      </c>
    </row>
    <row r="52" spans="2:2" x14ac:dyDescent="0.25">
      <c r="B52">
        <v>9</v>
      </c>
    </row>
    <row r="53" spans="2:2" x14ac:dyDescent="0.25">
      <c r="B53">
        <v>0.6</v>
      </c>
    </row>
    <row r="54" spans="2:2" x14ac:dyDescent="0.25">
      <c r="B54">
        <v>0.2</v>
      </c>
    </row>
    <row r="55" spans="2:2" x14ac:dyDescent="0.25">
      <c r="B55">
        <v>1.5</v>
      </c>
    </row>
    <row r="56" spans="2:2" x14ac:dyDescent="0.25">
      <c r="B56">
        <v>1</v>
      </c>
    </row>
    <row r="57" spans="2:2" x14ac:dyDescent="0.25">
      <c r="B57">
        <v>0.6</v>
      </c>
    </row>
    <row r="58" spans="2:2" x14ac:dyDescent="0.25">
      <c r="B58">
        <v>0.4</v>
      </c>
    </row>
    <row r="59" spans="2:2" x14ac:dyDescent="0.25">
      <c r="B59">
        <v>0.7</v>
      </c>
    </row>
    <row r="60" spans="2:2" x14ac:dyDescent="0.25">
      <c r="B60">
        <v>1</v>
      </c>
    </row>
    <row r="61" spans="2:2" x14ac:dyDescent="0.25">
      <c r="B61">
        <v>0.8</v>
      </c>
    </row>
    <row r="62" spans="2:2" x14ac:dyDescent="0.25">
      <c r="B62">
        <v>0.3</v>
      </c>
    </row>
    <row r="63" spans="2:2" x14ac:dyDescent="0.25">
      <c r="B63">
        <v>0.5</v>
      </c>
    </row>
    <row r="64" spans="2:2" x14ac:dyDescent="0.25">
      <c r="B64">
        <v>0.8</v>
      </c>
    </row>
    <row r="65" spans="2:2" x14ac:dyDescent="0.25">
      <c r="B65">
        <v>0.6</v>
      </c>
    </row>
    <row r="66" spans="2:2" x14ac:dyDescent="0.25">
      <c r="B66">
        <v>0.3</v>
      </c>
    </row>
    <row r="67" spans="2:2" x14ac:dyDescent="0.25">
      <c r="B67">
        <v>0.9</v>
      </c>
    </row>
    <row r="68" spans="2:2" x14ac:dyDescent="0.25">
      <c r="B68">
        <v>0.4</v>
      </c>
    </row>
    <row r="69" spans="2:2" x14ac:dyDescent="0.25">
      <c r="B69">
        <v>0.7</v>
      </c>
    </row>
    <row r="70" spans="2:2" x14ac:dyDescent="0.25">
      <c r="B70">
        <v>0.9</v>
      </c>
    </row>
    <row r="71" spans="2:2" x14ac:dyDescent="0.25">
      <c r="B71">
        <v>1</v>
      </c>
    </row>
    <row r="72" spans="2:2" x14ac:dyDescent="0.25">
      <c r="B72">
        <v>0.8</v>
      </c>
    </row>
    <row r="73" spans="2:2" x14ac:dyDescent="0.25">
      <c r="B73">
        <v>0.3</v>
      </c>
    </row>
    <row r="74" spans="2:2" x14ac:dyDescent="0.25">
      <c r="B74">
        <v>0.5</v>
      </c>
    </row>
    <row r="75" spans="2:2" x14ac:dyDescent="0.25">
      <c r="B75">
        <v>0.6</v>
      </c>
    </row>
    <row r="76" spans="2:2" x14ac:dyDescent="0.25">
      <c r="B76">
        <v>0.4</v>
      </c>
    </row>
    <row r="77" spans="2:2" x14ac:dyDescent="0.25">
      <c r="B77">
        <v>0.7</v>
      </c>
    </row>
    <row r="78" spans="2:2" x14ac:dyDescent="0.25">
      <c r="B78">
        <v>0.9</v>
      </c>
    </row>
    <row r="79" spans="2:2" x14ac:dyDescent="0.25">
      <c r="B79">
        <v>1.1000000000000001</v>
      </c>
    </row>
    <row r="80" spans="2:2" x14ac:dyDescent="0.25">
      <c r="B80">
        <v>0.8</v>
      </c>
    </row>
    <row r="81" spans="2:2" x14ac:dyDescent="0.25">
      <c r="B81">
        <v>0.3</v>
      </c>
    </row>
    <row r="82" spans="2:2" x14ac:dyDescent="0.25">
      <c r="B82">
        <v>0.5</v>
      </c>
    </row>
    <row r="83" spans="2:2" x14ac:dyDescent="0.25">
      <c r="B83">
        <v>0.6</v>
      </c>
    </row>
    <row r="84" spans="2:2" x14ac:dyDescent="0.25">
      <c r="B84">
        <v>0.4</v>
      </c>
    </row>
    <row r="85" spans="2:2" x14ac:dyDescent="0.25">
      <c r="B85">
        <v>0.7</v>
      </c>
    </row>
    <row r="86" spans="2:2" x14ac:dyDescent="0.25">
      <c r="B86">
        <v>0.9</v>
      </c>
    </row>
    <row r="87" spans="2:2" x14ac:dyDescent="0.25">
      <c r="B87">
        <v>1</v>
      </c>
    </row>
    <row r="88" spans="2:2" x14ac:dyDescent="0.25">
      <c r="B88">
        <v>0.8</v>
      </c>
    </row>
    <row r="89" spans="2:2" x14ac:dyDescent="0.25">
      <c r="B89">
        <v>0.3</v>
      </c>
    </row>
    <row r="90" spans="2:2" x14ac:dyDescent="0.25">
      <c r="B90">
        <v>0.5</v>
      </c>
    </row>
    <row r="91" spans="2:2" x14ac:dyDescent="0.25">
      <c r="B91">
        <v>0.6</v>
      </c>
    </row>
    <row r="92" spans="2:2" x14ac:dyDescent="0.25">
      <c r="B92">
        <v>0.4</v>
      </c>
    </row>
    <row r="93" spans="2:2" x14ac:dyDescent="0.25">
      <c r="B93">
        <v>0.7</v>
      </c>
    </row>
    <row r="94" spans="2:2" x14ac:dyDescent="0.25">
      <c r="B94">
        <v>0.9</v>
      </c>
    </row>
    <row r="95" spans="2:2" x14ac:dyDescent="0.25">
      <c r="B95">
        <v>1.1000000000000001</v>
      </c>
    </row>
    <row r="96" spans="2:2" x14ac:dyDescent="0.25">
      <c r="B96">
        <v>0.8</v>
      </c>
    </row>
    <row r="97" spans="2:2" x14ac:dyDescent="0.25">
      <c r="B97">
        <v>0.3</v>
      </c>
    </row>
    <row r="98" spans="2:2" x14ac:dyDescent="0.25">
      <c r="B98">
        <v>0.5</v>
      </c>
    </row>
    <row r="99" spans="2:2" x14ac:dyDescent="0.25">
      <c r="B99">
        <v>0.6</v>
      </c>
    </row>
    <row r="100" spans="2:2" x14ac:dyDescent="0.25">
      <c r="B100">
        <v>0.4</v>
      </c>
    </row>
    <row r="101" spans="2:2" x14ac:dyDescent="0.25">
      <c r="B101">
        <v>0.7</v>
      </c>
    </row>
    <row r="102" spans="2:2" x14ac:dyDescent="0.25">
      <c r="B102">
        <v>0.9</v>
      </c>
    </row>
    <row r="103" spans="2:2" x14ac:dyDescent="0.25">
      <c r="B103">
        <v>1</v>
      </c>
    </row>
    <row r="104" spans="2:2" x14ac:dyDescent="0.25">
      <c r="B104">
        <v>0.8</v>
      </c>
    </row>
    <row r="105" spans="2:2" x14ac:dyDescent="0.25">
      <c r="B105">
        <v>0.3</v>
      </c>
    </row>
    <row r="106" spans="2:2" x14ac:dyDescent="0.25">
      <c r="B106">
        <v>0.5</v>
      </c>
    </row>
    <row r="107" spans="2:2" x14ac:dyDescent="0.25">
      <c r="B107">
        <v>0.6</v>
      </c>
    </row>
    <row r="108" spans="2:2" x14ac:dyDescent="0.25">
      <c r="B108">
        <v>0.4</v>
      </c>
    </row>
    <row r="109" spans="2:2" x14ac:dyDescent="0.25">
      <c r="B109">
        <v>0.7</v>
      </c>
    </row>
    <row r="110" spans="2:2" x14ac:dyDescent="0.25">
      <c r="B110">
        <v>0.9</v>
      </c>
    </row>
    <row r="111" spans="2:2" x14ac:dyDescent="0.25">
      <c r="B111">
        <v>1.1000000000000001</v>
      </c>
    </row>
    <row r="112" spans="2:2" x14ac:dyDescent="0.25">
      <c r="B112">
        <v>0.8</v>
      </c>
    </row>
    <row r="113" spans="2:2" x14ac:dyDescent="0.25">
      <c r="B113">
        <v>0.3</v>
      </c>
    </row>
    <row r="114" spans="2:2" x14ac:dyDescent="0.25">
      <c r="B114">
        <v>0.5</v>
      </c>
    </row>
    <row r="115" spans="2:2" x14ac:dyDescent="0.25">
      <c r="B115">
        <v>0.6</v>
      </c>
    </row>
    <row r="116" spans="2:2" x14ac:dyDescent="0.25">
      <c r="B116">
        <v>0.4</v>
      </c>
    </row>
    <row r="117" spans="2:2" x14ac:dyDescent="0.25">
      <c r="B117">
        <v>0.7</v>
      </c>
    </row>
    <row r="118" spans="2:2" x14ac:dyDescent="0.25">
      <c r="B118">
        <v>0.9</v>
      </c>
    </row>
    <row r="119" spans="2:2" x14ac:dyDescent="0.25">
      <c r="B119">
        <v>1</v>
      </c>
    </row>
    <row r="120" spans="2:2" x14ac:dyDescent="0.25">
      <c r="B120">
        <v>0.8</v>
      </c>
    </row>
    <row r="121" spans="2:2" x14ac:dyDescent="0.25">
      <c r="B121">
        <v>0.3</v>
      </c>
    </row>
    <row r="122" spans="2:2" x14ac:dyDescent="0.25">
      <c r="B122">
        <v>0.5</v>
      </c>
    </row>
    <row r="123" spans="2:2" x14ac:dyDescent="0.25">
      <c r="B123">
        <v>0.6</v>
      </c>
    </row>
    <row r="124" spans="2:2" x14ac:dyDescent="0.25">
      <c r="B124">
        <v>0.4</v>
      </c>
    </row>
    <row r="125" spans="2:2" x14ac:dyDescent="0.25">
      <c r="B125">
        <v>0.7</v>
      </c>
    </row>
    <row r="126" spans="2:2" x14ac:dyDescent="0.25">
      <c r="B126">
        <v>0.9</v>
      </c>
    </row>
    <row r="127" spans="2:2" x14ac:dyDescent="0.25">
      <c r="B127">
        <v>1.1000000000000001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ADB4A-644C-4E70-8305-2C350CFB06CF}">
  <dimension ref="B6:O18"/>
  <sheetViews>
    <sheetView workbookViewId="0">
      <selection activeCell="F13" sqref="F13"/>
    </sheetView>
  </sheetViews>
  <sheetFormatPr defaultRowHeight="15" x14ac:dyDescent="0.25"/>
  <cols>
    <col min="2" max="2" width="11.85546875" customWidth="1"/>
  </cols>
  <sheetData>
    <row r="6" spans="2:15" ht="30" x14ac:dyDescent="0.25">
      <c r="B6" s="17" t="s">
        <v>93</v>
      </c>
      <c r="C6" s="17" t="s">
        <v>94</v>
      </c>
    </row>
    <row r="7" spans="2:15" x14ac:dyDescent="0.25">
      <c r="B7" s="18">
        <v>10</v>
      </c>
      <c r="C7" s="18">
        <v>50</v>
      </c>
      <c r="F7" t="s">
        <v>95</v>
      </c>
    </row>
    <row r="8" spans="2:15" x14ac:dyDescent="0.25">
      <c r="B8" s="18">
        <v>12</v>
      </c>
      <c r="C8" s="18">
        <v>55</v>
      </c>
      <c r="F8" s="20" t="s">
        <v>96</v>
      </c>
      <c r="G8" s="20"/>
      <c r="H8" s="20"/>
      <c r="I8" s="20"/>
      <c r="J8" s="20"/>
      <c r="K8" s="20"/>
      <c r="L8" s="20"/>
      <c r="M8" s="20"/>
      <c r="N8" s="20"/>
      <c r="O8" s="20"/>
    </row>
    <row r="9" spans="2:15" x14ac:dyDescent="0.25">
      <c r="B9" s="18">
        <v>15</v>
      </c>
      <c r="C9" s="18">
        <v>60</v>
      </c>
      <c r="F9" s="20"/>
      <c r="G9" s="20"/>
      <c r="H9" s="20"/>
      <c r="I9" s="20"/>
      <c r="J9" s="20"/>
      <c r="K9" s="20"/>
      <c r="L9" s="20"/>
      <c r="M9" s="20"/>
      <c r="N9" s="20"/>
      <c r="O9" s="20"/>
    </row>
    <row r="10" spans="2:15" x14ac:dyDescent="0.25">
      <c r="B10" s="18">
        <v>18</v>
      </c>
      <c r="C10" s="18">
        <v>65</v>
      </c>
      <c r="F10" s="20"/>
      <c r="G10" s="20"/>
      <c r="H10" s="20"/>
      <c r="I10" s="20"/>
      <c r="J10" s="20"/>
      <c r="K10" s="20"/>
      <c r="L10" s="20"/>
      <c r="M10" s="20"/>
      <c r="N10" s="20"/>
      <c r="O10" s="20"/>
    </row>
    <row r="11" spans="2:15" x14ac:dyDescent="0.25">
      <c r="B11" s="18">
        <v>20</v>
      </c>
      <c r="C11" s="18">
        <v>70</v>
      </c>
      <c r="F11" s="13">
        <f>CORREL(B7:B18,C7:C18)</f>
        <v>0.99921031003664817</v>
      </c>
    </row>
    <row r="12" spans="2:15" x14ac:dyDescent="0.25">
      <c r="B12" s="18">
        <v>22</v>
      </c>
      <c r="C12" s="18">
        <v>75</v>
      </c>
      <c r="F12" t="s">
        <v>97</v>
      </c>
    </row>
    <row r="13" spans="2:15" x14ac:dyDescent="0.25">
      <c r="B13" s="18">
        <v>25</v>
      </c>
      <c r="C13" s="18">
        <v>80</v>
      </c>
      <c r="F13" t="s">
        <v>98</v>
      </c>
    </row>
    <row r="14" spans="2:15" x14ac:dyDescent="0.25">
      <c r="B14" s="18">
        <v>28</v>
      </c>
      <c r="C14" s="18">
        <v>85</v>
      </c>
    </row>
    <row r="15" spans="2:15" x14ac:dyDescent="0.25">
      <c r="B15" s="18">
        <v>30</v>
      </c>
      <c r="C15" s="18">
        <v>90</v>
      </c>
    </row>
    <row r="16" spans="2:15" x14ac:dyDescent="0.25">
      <c r="B16" s="18">
        <v>32</v>
      </c>
      <c r="C16" s="18">
        <v>95</v>
      </c>
    </row>
    <row r="17" spans="2:3" x14ac:dyDescent="0.25">
      <c r="B17" s="18">
        <v>35</v>
      </c>
      <c r="C17" s="18">
        <v>100</v>
      </c>
    </row>
    <row r="18" spans="2:3" x14ac:dyDescent="0.25">
      <c r="B18" s="18">
        <v>38</v>
      </c>
      <c r="C18" s="18">
        <v>105</v>
      </c>
    </row>
  </sheetData>
  <mergeCells count="1">
    <mergeCell ref="F8:O1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81B19-8D37-435D-8FB1-406E0802670D}">
  <dimension ref="B6:M26"/>
  <sheetViews>
    <sheetView workbookViewId="0">
      <selection activeCell="E14" sqref="E14"/>
    </sheetView>
  </sheetViews>
  <sheetFormatPr defaultRowHeight="15" x14ac:dyDescent="0.25"/>
  <cols>
    <col min="2" max="2" width="11" bestFit="1" customWidth="1"/>
    <col min="3" max="3" width="10.85546875" bestFit="1" customWidth="1"/>
    <col min="5" max="5" width="12" bestFit="1" customWidth="1"/>
    <col min="13" max="13" width="10.28515625" customWidth="1"/>
  </cols>
  <sheetData>
    <row r="6" spans="2:13" x14ac:dyDescent="0.25">
      <c r="B6" t="s">
        <v>99</v>
      </c>
      <c r="C6" t="s">
        <v>100</v>
      </c>
    </row>
    <row r="7" spans="2:13" x14ac:dyDescent="0.25">
      <c r="B7">
        <v>45</v>
      </c>
      <c r="C7">
        <v>52</v>
      </c>
      <c r="E7" t="s">
        <v>95</v>
      </c>
    </row>
    <row r="8" spans="2:13" x14ac:dyDescent="0.25">
      <c r="B8">
        <v>47</v>
      </c>
      <c r="C8">
        <v>54</v>
      </c>
      <c r="E8" s="19" t="s">
        <v>101</v>
      </c>
      <c r="F8" s="19"/>
      <c r="G8" s="19"/>
      <c r="H8" s="19"/>
      <c r="I8" s="19"/>
      <c r="J8" s="19"/>
      <c r="K8" s="19"/>
      <c r="L8" s="19"/>
      <c r="M8" s="19"/>
    </row>
    <row r="9" spans="2:13" x14ac:dyDescent="0.25">
      <c r="B9">
        <v>48</v>
      </c>
      <c r="C9">
        <v>55</v>
      </c>
      <c r="E9" s="19"/>
      <c r="F9" s="19"/>
      <c r="G9" s="19"/>
      <c r="H9" s="19"/>
      <c r="I9" s="19"/>
      <c r="J9" s="19"/>
      <c r="K9" s="19"/>
      <c r="L9" s="19"/>
      <c r="M9" s="19"/>
    </row>
    <row r="10" spans="2:13" x14ac:dyDescent="0.25">
      <c r="B10">
        <v>50</v>
      </c>
      <c r="C10">
        <v>57</v>
      </c>
      <c r="E10" s="19"/>
      <c r="F10" s="19"/>
      <c r="G10" s="19"/>
      <c r="H10" s="19"/>
      <c r="I10" s="19"/>
      <c r="J10" s="19"/>
      <c r="K10" s="19"/>
      <c r="L10" s="19"/>
      <c r="M10" s="19"/>
    </row>
    <row r="11" spans="2:13" x14ac:dyDescent="0.25">
      <c r="B11">
        <v>52</v>
      </c>
      <c r="C11">
        <v>59</v>
      </c>
      <c r="E11" s="13">
        <f>_xlfn.COVARIANCE.P(B7:B26,C7:C26)</f>
        <v>92.65</v>
      </c>
    </row>
    <row r="12" spans="2:13" x14ac:dyDescent="0.25">
      <c r="B12">
        <v>53</v>
      </c>
      <c r="C12">
        <v>60</v>
      </c>
      <c r="E12" t="s">
        <v>102</v>
      </c>
    </row>
    <row r="13" spans="2:13" x14ac:dyDescent="0.25">
      <c r="B13">
        <v>55</v>
      </c>
      <c r="C13">
        <v>61</v>
      </c>
      <c r="E13" t="s">
        <v>108</v>
      </c>
    </row>
    <row r="14" spans="2:13" x14ac:dyDescent="0.25">
      <c r="B14">
        <v>56</v>
      </c>
      <c r="C14">
        <v>62</v>
      </c>
    </row>
    <row r="15" spans="2:13" x14ac:dyDescent="0.25">
      <c r="B15">
        <v>58</v>
      </c>
      <c r="C15">
        <v>64</v>
      </c>
    </row>
    <row r="16" spans="2:13" x14ac:dyDescent="0.25">
      <c r="B16">
        <v>60</v>
      </c>
      <c r="C16">
        <v>66</v>
      </c>
    </row>
    <row r="17" spans="2:3" x14ac:dyDescent="0.25">
      <c r="B17">
        <v>62</v>
      </c>
      <c r="C17">
        <v>67</v>
      </c>
    </row>
    <row r="18" spans="2:3" x14ac:dyDescent="0.25">
      <c r="B18">
        <v>64</v>
      </c>
      <c r="C18">
        <v>69</v>
      </c>
    </row>
    <row r="19" spans="2:3" x14ac:dyDescent="0.25">
      <c r="B19">
        <v>65</v>
      </c>
      <c r="C19">
        <v>71</v>
      </c>
    </row>
    <row r="20" spans="2:3" x14ac:dyDescent="0.25">
      <c r="B20">
        <v>67</v>
      </c>
      <c r="C20">
        <v>73</v>
      </c>
    </row>
    <row r="21" spans="2:3" x14ac:dyDescent="0.25">
      <c r="B21">
        <v>69</v>
      </c>
      <c r="C21">
        <v>74</v>
      </c>
    </row>
    <row r="22" spans="2:3" x14ac:dyDescent="0.25">
      <c r="B22">
        <v>70</v>
      </c>
      <c r="C22">
        <v>76</v>
      </c>
    </row>
    <row r="23" spans="2:3" x14ac:dyDescent="0.25">
      <c r="B23">
        <v>72</v>
      </c>
      <c r="C23">
        <v>78</v>
      </c>
    </row>
    <row r="24" spans="2:3" x14ac:dyDescent="0.25">
      <c r="B24">
        <v>74</v>
      </c>
      <c r="C24">
        <v>80</v>
      </c>
    </row>
    <row r="25" spans="2:3" x14ac:dyDescent="0.25">
      <c r="B25">
        <v>76</v>
      </c>
      <c r="C25">
        <v>82</v>
      </c>
    </row>
    <row r="26" spans="2:3" x14ac:dyDescent="0.25">
      <c r="B26">
        <v>77</v>
      </c>
      <c r="C26">
        <v>83</v>
      </c>
    </row>
  </sheetData>
  <mergeCells count="1">
    <mergeCell ref="E8:M1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5236C-EDF0-43F6-90DB-91476947C1BE}">
  <dimension ref="B6:N36"/>
  <sheetViews>
    <sheetView tabSelected="1" workbookViewId="0">
      <selection activeCell="H14" sqref="H14"/>
    </sheetView>
  </sheetViews>
  <sheetFormatPr defaultRowHeight="15" x14ac:dyDescent="0.25"/>
  <cols>
    <col min="2" max="2" width="11.28515625" customWidth="1"/>
    <col min="3" max="3" width="10.42578125" customWidth="1"/>
    <col min="6" max="6" width="12" bestFit="1" customWidth="1"/>
  </cols>
  <sheetData>
    <row r="6" spans="2:14" ht="30.75" customHeight="1" x14ac:dyDescent="0.25">
      <c r="B6" s="17" t="s">
        <v>103</v>
      </c>
      <c r="C6" s="17" t="s">
        <v>104</v>
      </c>
    </row>
    <row r="7" spans="2:14" x14ac:dyDescent="0.25">
      <c r="B7">
        <v>10</v>
      </c>
      <c r="C7">
        <v>60</v>
      </c>
      <c r="F7" t="s">
        <v>95</v>
      </c>
    </row>
    <row r="8" spans="2:14" x14ac:dyDescent="0.25">
      <c r="B8">
        <v>12</v>
      </c>
      <c r="C8">
        <v>65</v>
      </c>
      <c r="F8" s="19" t="s">
        <v>105</v>
      </c>
      <c r="G8" s="19"/>
      <c r="H8" s="19"/>
      <c r="I8" s="19"/>
      <c r="J8" s="19"/>
      <c r="K8" s="19"/>
      <c r="L8" s="19"/>
      <c r="M8" s="19"/>
      <c r="N8" s="19"/>
    </row>
    <row r="9" spans="2:14" x14ac:dyDescent="0.25">
      <c r="B9">
        <v>15</v>
      </c>
      <c r="C9">
        <v>70</v>
      </c>
      <c r="F9" s="19"/>
      <c r="G9" s="19"/>
      <c r="H9" s="19"/>
      <c r="I9" s="19"/>
      <c r="J9" s="19"/>
      <c r="K9" s="19"/>
      <c r="L9" s="19"/>
      <c r="M9" s="19"/>
      <c r="N9" s="19"/>
    </row>
    <row r="10" spans="2:14" x14ac:dyDescent="0.25">
      <c r="B10">
        <v>18</v>
      </c>
      <c r="C10">
        <v>75</v>
      </c>
      <c r="F10" s="19"/>
      <c r="G10" s="19"/>
      <c r="H10" s="19"/>
      <c r="I10" s="19"/>
      <c r="J10" s="19"/>
      <c r="K10" s="19"/>
      <c r="L10" s="19"/>
      <c r="M10" s="19"/>
      <c r="N10" s="19"/>
    </row>
    <row r="11" spans="2:14" x14ac:dyDescent="0.25">
      <c r="B11">
        <v>20</v>
      </c>
      <c r="C11">
        <v>80</v>
      </c>
      <c r="F11" s="13">
        <f>CORREL(B7:B36,C7:C36)</f>
        <v>0.97729508301867352</v>
      </c>
    </row>
    <row r="12" spans="2:14" x14ac:dyDescent="0.25">
      <c r="B12">
        <v>22</v>
      </c>
      <c r="C12">
        <v>82</v>
      </c>
      <c r="F12" t="s">
        <v>106</v>
      </c>
    </row>
    <row r="13" spans="2:14" x14ac:dyDescent="0.25">
      <c r="B13">
        <v>25</v>
      </c>
      <c r="C13">
        <v>85</v>
      </c>
      <c r="F13" t="s">
        <v>107</v>
      </c>
    </row>
    <row r="14" spans="2:14" x14ac:dyDescent="0.25">
      <c r="B14">
        <v>28</v>
      </c>
      <c r="C14">
        <v>88</v>
      </c>
    </row>
    <row r="15" spans="2:14" x14ac:dyDescent="0.25">
      <c r="B15">
        <v>30</v>
      </c>
      <c r="C15">
        <v>90</v>
      </c>
    </row>
    <row r="16" spans="2:14" x14ac:dyDescent="0.25">
      <c r="B16">
        <v>32</v>
      </c>
      <c r="C16">
        <v>92</v>
      </c>
    </row>
    <row r="17" spans="2:3" x14ac:dyDescent="0.25">
      <c r="B17">
        <v>35</v>
      </c>
      <c r="C17">
        <v>93</v>
      </c>
    </row>
    <row r="18" spans="2:3" x14ac:dyDescent="0.25">
      <c r="B18">
        <v>38</v>
      </c>
      <c r="C18">
        <v>95</v>
      </c>
    </row>
    <row r="19" spans="2:3" x14ac:dyDescent="0.25">
      <c r="B19">
        <v>40</v>
      </c>
      <c r="C19">
        <v>96</v>
      </c>
    </row>
    <row r="20" spans="2:3" x14ac:dyDescent="0.25">
      <c r="B20">
        <v>42</v>
      </c>
      <c r="C20">
        <v>97</v>
      </c>
    </row>
    <row r="21" spans="2:3" x14ac:dyDescent="0.25">
      <c r="B21">
        <v>45</v>
      </c>
      <c r="C21">
        <v>98</v>
      </c>
    </row>
    <row r="22" spans="2:3" x14ac:dyDescent="0.25">
      <c r="B22">
        <v>48</v>
      </c>
      <c r="C22">
        <v>99</v>
      </c>
    </row>
    <row r="23" spans="2:3" x14ac:dyDescent="0.25">
      <c r="B23">
        <v>50</v>
      </c>
      <c r="C23">
        <v>100</v>
      </c>
    </row>
    <row r="24" spans="2:3" x14ac:dyDescent="0.25">
      <c r="B24">
        <v>52</v>
      </c>
      <c r="C24">
        <v>102</v>
      </c>
    </row>
    <row r="25" spans="2:3" x14ac:dyDescent="0.25">
      <c r="B25">
        <v>55</v>
      </c>
      <c r="C25">
        <v>105</v>
      </c>
    </row>
    <row r="26" spans="2:3" x14ac:dyDescent="0.25">
      <c r="B26">
        <v>58</v>
      </c>
      <c r="C26">
        <v>106</v>
      </c>
    </row>
    <row r="27" spans="2:3" x14ac:dyDescent="0.25">
      <c r="B27">
        <v>60</v>
      </c>
      <c r="C27">
        <v>107</v>
      </c>
    </row>
    <row r="28" spans="2:3" x14ac:dyDescent="0.25">
      <c r="B28">
        <v>62</v>
      </c>
      <c r="C28">
        <v>108</v>
      </c>
    </row>
    <row r="29" spans="2:3" x14ac:dyDescent="0.25">
      <c r="B29">
        <v>65</v>
      </c>
      <c r="C29">
        <v>110</v>
      </c>
    </row>
    <row r="30" spans="2:3" x14ac:dyDescent="0.25">
      <c r="B30">
        <v>68</v>
      </c>
      <c r="C30">
        <v>112</v>
      </c>
    </row>
    <row r="31" spans="2:3" x14ac:dyDescent="0.25">
      <c r="B31">
        <v>70</v>
      </c>
      <c r="C31">
        <v>114</v>
      </c>
    </row>
    <row r="32" spans="2:3" x14ac:dyDescent="0.25">
      <c r="B32">
        <v>72</v>
      </c>
      <c r="C32">
        <v>115</v>
      </c>
    </row>
    <row r="33" spans="2:3" x14ac:dyDescent="0.25">
      <c r="B33">
        <v>75</v>
      </c>
      <c r="C33">
        <v>116</v>
      </c>
    </row>
    <row r="34" spans="2:3" x14ac:dyDescent="0.25">
      <c r="B34">
        <v>78</v>
      </c>
      <c r="C34">
        <v>118</v>
      </c>
    </row>
    <row r="35" spans="2:3" x14ac:dyDescent="0.25">
      <c r="B35">
        <v>80</v>
      </c>
      <c r="C35">
        <v>120</v>
      </c>
    </row>
    <row r="36" spans="2:3" x14ac:dyDescent="0.25">
      <c r="B36">
        <v>82</v>
      </c>
      <c r="C36">
        <v>122</v>
      </c>
    </row>
  </sheetData>
  <mergeCells count="1">
    <mergeCell ref="F8:N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8A38B-D29C-4EB2-A50F-4A64616278D8}">
  <dimension ref="B6:I102"/>
  <sheetViews>
    <sheetView zoomScaleNormal="100" workbookViewId="0">
      <selection activeCell="I18" sqref="I18"/>
    </sheetView>
  </sheetViews>
  <sheetFormatPr defaultRowHeight="15" x14ac:dyDescent="0.25"/>
  <cols>
    <col min="4" max="4" width="18.140625" bestFit="1" customWidth="1"/>
    <col min="5" max="5" width="12.7109375" bestFit="1" customWidth="1"/>
  </cols>
  <sheetData>
    <row r="6" spans="2:9" ht="15.75" thickBot="1" x14ac:dyDescent="0.3">
      <c r="B6" t="s">
        <v>23</v>
      </c>
    </row>
    <row r="7" spans="2:9" x14ac:dyDescent="0.25">
      <c r="B7">
        <v>2.5</v>
      </c>
      <c r="D7" s="3" t="s">
        <v>1</v>
      </c>
      <c r="E7" s="3"/>
      <c r="H7" t="s">
        <v>15</v>
      </c>
    </row>
    <row r="8" spans="2:9" x14ac:dyDescent="0.25">
      <c r="B8">
        <v>4.8</v>
      </c>
      <c r="D8" s="1"/>
      <c r="E8" s="1"/>
      <c r="H8" t="s">
        <v>24</v>
      </c>
    </row>
    <row r="9" spans="2:9" x14ac:dyDescent="0.25">
      <c r="B9">
        <v>3.2</v>
      </c>
      <c r="D9" s="1" t="s">
        <v>2</v>
      </c>
      <c r="E9" s="1">
        <v>3.379166666666666</v>
      </c>
      <c r="I9" t="s">
        <v>25</v>
      </c>
    </row>
    <row r="10" spans="2:9" x14ac:dyDescent="0.25">
      <c r="B10">
        <v>2.1</v>
      </c>
      <c r="D10" s="1" t="s">
        <v>3</v>
      </c>
      <c r="E10" s="1">
        <v>8.0567023785401773E-2</v>
      </c>
    </row>
    <row r="11" spans="2:9" x14ac:dyDescent="0.25">
      <c r="B11">
        <v>4.5</v>
      </c>
      <c r="D11" s="1" t="s">
        <v>4</v>
      </c>
      <c r="E11" s="1">
        <v>3.3</v>
      </c>
      <c r="H11" t="s">
        <v>26</v>
      </c>
    </row>
    <row r="12" spans="2:9" x14ac:dyDescent="0.25">
      <c r="B12">
        <v>2.9</v>
      </c>
      <c r="D12" s="1" t="s">
        <v>5</v>
      </c>
      <c r="E12" s="1">
        <v>3.3</v>
      </c>
      <c r="I12" t="s">
        <v>27</v>
      </c>
    </row>
    <row r="13" spans="2:9" x14ac:dyDescent="0.25">
      <c r="B13">
        <v>2.2999999999999998</v>
      </c>
      <c r="D13" s="1" t="s">
        <v>6</v>
      </c>
      <c r="E13" s="1">
        <v>0.78939239347563983</v>
      </c>
    </row>
    <row r="14" spans="2:9" x14ac:dyDescent="0.25">
      <c r="B14">
        <v>3.1</v>
      </c>
      <c r="D14" s="1" t="s">
        <v>7</v>
      </c>
      <c r="E14" s="1">
        <v>0.62314035087719943</v>
      </c>
      <c r="H14" t="s">
        <v>28</v>
      </c>
    </row>
    <row r="15" spans="2:9" x14ac:dyDescent="0.25">
      <c r="B15">
        <v>4.2</v>
      </c>
      <c r="D15" s="1" t="s">
        <v>8</v>
      </c>
      <c r="E15" s="4">
        <v>-0.93120912452529181</v>
      </c>
      <c r="I15" t="s">
        <v>29</v>
      </c>
    </row>
    <row r="16" spans="2:9" x14ac:dyDescent="0.25">
      <c r="B16">
        <v>3.9</v>
      </c>
      <c r="D16" s="1" t="s">
        <v>9</v>
      </c>
      <c r="E16" s="4">
        <v>0.22402536454542335</v>
      </c>
    </row>
    <row r="17" spans="2:9" x14ac:dyDescent="0.25">
      <c r="B17">
        <v>2.8</v>
      </c>
      <c r="D17" s="1" t="s">
        <v>10</v>
      </c>
      <c r="E17" s="1">
        <v>2.9000000000000004</v>
      </c>
      <c r="I17" t="s">
        <v>30</v>
      </c>
    </row>
    <row r="18" spans="2:9" x14ac:dyDescent="0.25">
      <c r="B18">
        <v>4.0999999999999996</v>
      </c>
      <c r="D18" s="1" t="s">
        <v>11</v>
      </c>
      <c r="E18" s="1">
        <v>2</v>
      </c>
    </row>
    <row r="19" spans="2:9" x14ac:dyDescent="0.25">
      <c r="B19">
        <v>2.6</v>
      </c>
      <c r="D19" s="1" t="s">
        <v>12</v>
      </c>
      <c r="E19" s="1">
        <v>4.9000000000000004</v>
      </c>
    </row>
    <row r="20" spans="2:9" x14ac:dyDescent="0.25">
      <c r="B20">
        <v>2.4</v>
      </c>
      <c r="D20" s="1" t="s">
        <v>13</v>
      </c>
      <c r="E20" s="1">
        <v>324.39999999999992</v>
      </c>
    </row>
    <row r="21" spans="2:9" ht="15.75" thickBot="1" x14ac:dyDescent="0.3">
      <c r="B21">
        <v>4.7</v>
      </c>
      <c r="D21" s="2" t="s">
        <v>14</v>
      </c>
      <c r="E21" s="2">
        <v>96</v>
      </c>
    </row>
    <row r="22" spans="2:9" x14ac:dyDescent="0.25">
      <c r="B22">
        <v>3.3</v>
      </c>
    </row>
    <row r="23" spans="2:9" x14ac:dyDescent="0.25">
      <c r="B23">
        <v>2.7</v>
      </c>
    </row>
    <row r="24" spans="2:9" x14ac:dyDescent="0.25">
      <c r="B24">
        <v>3</v>
      </c>
    </row>
    <row r="25" spans="2:9" x14ac:dyDescent="0.25">
      <c r="B25">
        <v>4.3</v>
      </c>
    </row>
    <row r="26" spans="2:9" x14ac:dyDescent="0.25">
      <c r="B26">
        <v>3.7</v>
      </c>
    </row>
    <row r="27" spans="2:9" x14ac:dyDescent="0.25">
      <c r="B27">
        <v>2.2000000000000002</v>
      </c>
    </row>
    <row r="28" spans="2:9" x14ac:dyDescent="0.25">
      <c r="B28">
        <v>3.6</v>
      </c>
    </row>
    <row r="29" spans="2:9" x14ac:dyDescent="0.25">
      <c r="B29">
        <v>4</v>
      </c>
    </row>
    <row r="30" spans="2:9" x14ac:dyDescent="0.25">
      <c r="B30">
        <v>2.7</v>
      </c>
    </row>
    <row r="31" spans="2:9" x14ac:dyDescent="0.25">
      <c r="B31">
        <v>3.8</v>
      </c>
    </row>
    <row r="32" spans="2:9" x14ac:dyDescent="0.25">
      <c r="B32">
        <v>3.5</v>
      </c>
    </row>
    <row r="33" spans="2:2" x14ac:dyDescent="0.25">
      <c r="B33">
        <v>3.2</v>
      </c>
    </row>
    <row r="34" spans="2:2" x14ac:dyDescent="0.25">
      <c r="B34">
        <v>4.4000000000000004</v>
      </c>
    </row>
    <row r="35" spans="2:2" x14ac:dyDescent="0.25">
      <c r="B35">
        <v>2</v>
      </c>
    </row>
    <row r="36" spans="2:2" x14ac:dyDescent="0.25">
      <c r="B36">
        <v>3.4</v>
      </c>
    </row>
    <row r="37" spans="2:2" x14ac:dyDescent="0.25">
      <c r="B37">
        <v>3.1</v>
      </c>
    </row>
    <row r="38" spans="2:2" x14ac:dyDescent="0.25">
      <c r="B38">
        <v>2.9</v>
      </c>
    </row>
    <row r="39" spans="2:2" x14ac:dyDescent="0.25">
      <c r="B39">
        <v>4.5999999999999996</v>
      </c>
    </row>
    <row r="40" spans="2:2" x14ac:dyDescent="0.25">
      <c r="B40">
        <v>3.3</v>
      </c>
    </row>
    <row r="41" spans="2:2" x14ac:dyDescent="0.25">
      <c r="B41">
        <v>2.5</v>
      </c>
    </row>
    <row r="42" spans="2:2" x14ac:dyDescent="0.25">
      <c r="B42">
        <v>4.9000000000000004</v>
      </c>
    </row>
    <row r="43" spans="2:2" x14ac:dyDescent="0.25">
      <c r="B43">
        <v>2.8</v>
      </c>
    </row>
    <row r="44" spans="2:2" x14ac:dyDescent="0.25">
      <c r="B44">
        <v>3</v>
      </c>
    </row>
    <row r="45" spans="2:2" x14ac:dyDescent="0.25">
      <c r="B45">
        <v>4.2</v>
      </c>
    </row>
    <row r="46" spans="2:2" x14ac:dyDescent="0.25">
      <c r="B46">
        <v>3.9</v>
      </c>
    </row>
    <row r="47" spans="2:2" x14ac:dyDescent="0.25">
      <c r="B47">
        <v>2.8</v>
      </c>
    </row>
    <row r="48" spans="2:2" x14ac:dyDescent="0.25">
      <c r="B48">
        <v>4.0999999999999996</v>
      </c>
    </row>
    <row r="49" spans="2:2" x14ac:dyDescent="0.25">
      <c r="B49">
        <v>2.6</v>
      </c>
    </row>
    <row r="50" spans="2:2" x14ac:dyDescent="0.25">
      <c r="B50">
        <v>2.4</v>
      </c>
    </row>
    <row r="51" spans="2:2" x14ac:dyDescent="0.25">
      <c r="B51">
        <v>4.7</v>
      </c>
    </row>
    <row r="52" spans="2:2" x14ac:dyDescent="0.25">
      <c r="B52">
        <v>3.3</v>
      </c>
    </row>
    <row r="53" spans="2:2" x14ac:dyDescent="0.25">
      <c r="B53">
        <v>2.7</v>
      </c>
    </row>
    <row r="54" spans="2:2" x14ac:dyDescent="0.25">
      <c r="B54">
        <v>3</v>
      </c>
    </row>
    <row r="55" spans="2:2" x14ac:dyDescent="0.25">
      <c r="B55">
        <v>4.3</v>
      </c>
    </row>
    <row r="56" spans="2:2" x14ac:dyDescent="0.25">
      <c r="B56">
        <v>3.7</v>
      </c>
    </row>
    <row r="57" spans="2:2" x14ac:dyDescent="0.25">
      <c r="B57">
        <v>2.2000000000000002</v>
      </c>
    </row>
    <row r="58" spans="2:2" x14ac:dyDescent="0.25">
      <c r="B58">
        <v>3.6</v>
      </c>
    </row>
    <row r="59" spans="2:2" x14ac:dyDescent="0.25">
      <c r="B59">
        <v>4</v>
      </c>
    </row>
    <row r="60" spans="2:2" x14ac:dyDescent="0.25">
      <c r="B60">
        <v>2.7</v>
      </c>
    </row>
    <row r="61" spans="2:2" x14ac:dyDescent="0.25">
      <c r="B61">
        <v>3.8</v>
      </c>
    </row>
    <row r="62" spans="2:2" x14ac:dyDescent="0.25">
      <c r="B62">
        <v>3.5</v>
      </c>
    </row>
    <row r="63" spans="2:2" x14ac:dyDescent="0.25">
      <c r="B63">
        <v>3.2</v>
      </c>
    </row>
    <row r="64" spans="2:2" x14ac:dyDescent="0.25">
      <c r="B64">
        <v>4.4000000000000004</v>
      </c>
    </row>
    <row r="65" spans="2:2" x14ac:dyDescent="0.25">
      <c r="B65">
        <v>2</v>
      </c>
    </row>
    <row r="66" spans="2:2" x14ac:dyDescent="0.25">
      <c r="B66">
        <v>3.4</v>
      </c>
    </row>
    <row r="67" spans="2:2" x14ac:dyDescent="0.25">
      <c r="B67">
        <v>3.1</v>
      </c>
    </row>
    <row r="68" spans="2:2" x14ac:dyDescent="0.25">
      <c r="B68">
        <v>2.9</v>
      </c>
    </row>
    <row r="69" spans="2:2" x14ac:dyDescent="0.25">
      <c r="B69">
        <v>4.5999999999999996</v>
      </c>
    </row>
    <row r="70" spans="2:2" x14ac:dyDescent="0.25">
      <c r="B70">
        <v>3.3</v>
      </c>
    </row>
    <row r="71" spans="2:2" x14ac:dyDescent="0.25">
      <c r="B71">
        <v>2.5</v>
      </c>
    </row>
    <row r="72" spans="2:2" x14ac:dyDescent="0.25">
      <c r="B72">
        <v>4.9000000000000004</v>
      </c>
    </row>
    <row r="73" spans="2:2" x14ac:dyDescent="0.25">
      <c r="B73">
        <v>2.8</v>
      </c>
    </row>
    <row r="74" spans="2:2" x14ac:dyDescent="0.25">
      <c r="B74">
        <v>3</v>
      </c>
    </row>
    <row r="75" spans="2:2" x14ac:dyDescent="0.25">
      <c r="B75">
        <v>4.2</v>
      </c>
    </row>
    <row r="76" spans="2:2" x14ac:dyDescent="0.25">
      <c r="B76">
        <v>3.9</v>
      </c>
    </row>
    <row r="77" spans="2:2" x14ac:dyDescent="0.25">
      <c r="B77">
        <v>2.8</v>
      </c>
    </row>
    <row r="78" spans="2:2" x14ac:dyDescent="0.25">
      <c r="B78">
        <v>4.0999999999999996</v>
      </c>
    </row>
    <row r="79" spans="2:2" x14ac:dyDescent="0.25">
      <c r="B79">
        <v>2.6</v>
      </c>
    </row>
    <row r="80" spans="2:2" x14ac:dyDescent="0.25">
      <c r="B80">
        <v>2.4</v>
      </c>
    </row>
    <row r="81" spans="2:2" x14ac:dyDescent="0.25">
      <c r="B81">
        <v>4.7</v>
      </c>
    </row>
    <row r="82" spans="2:2" x14ac:dyDescent="0.25">
      <c r="B82">
        <v>3.3</v>
      </c>
    </row>
    <row r="83" spans="2:2" x14ac:dyDescent="0.25">
      <c r="B83">
        <v>2.7</v>
      </c>
    </row>
    <row r="84" spans="2:2" x14ac:dyDescent="0.25">
      <c r="B84">
        <v>3</v>
      </c>
    </row>
    <row r="85" spans="2:2" x14ac:dyDescent="0.25">
      <c r="B85">
        <v>4.3</v>
      </c>
    </row>
    <row r="86" spans="2:2" x14ac:dyDescent="0.25">
      <c r="B86">
        <v>3.7</v>
      </c>
    </row>
    <row r="87" spans="2:2" x14ac:dyDescent="0.25">
      <c r="B87">
        <v>2.2000000000000002</v>
      </c>
    </row>
    <row r="88" spans="2:2" x14ac:dyDescent="0.25">
      <c r="B88">
        <v>3.6</v>
      </c>
    </row>
    <row r="89" spans="2:2" x14ac:dyDescent="0.25">
      <c r="B89">
        <v>4</v>
      </c>
    </row>
    <row r="90" spans="2:2" x14ac:dyDescent="0.25">
      <c r="B90">
        <v>2.7</v>
      </c>
    </row>
    <row r="91" spans="2:2" x14ac:dyDescent="0.25">
      <c r="B91">
        <v>3.8</v>
      </c>
    </row>
    <row r="92" spans="2:2" x14ac:dyDescent="0.25">
      <c r="B92">
        <v>3.5</v>
      </c>
    </row>
    <row r="93" spans="2:2" x14ac:dyDescent="0.25">
      <c r="B93">
        <v>3.2</v>
      </c>
    </row>
    <row r="94" spans="2:2" x14ac:dyDescent="0.25">
      <c r="B94">
        <v>4.4000000000000004</v>
      </c>
    </row>
    <row r="95" spans="2:2" x14ac:dyDescent="0.25">
      <c r="B95">
        <v>2</v>
      </c>
    </row>
    <row r="96" spans="2:2" x14ac:dyDescent="0.25">
      <c r="B96">
        <v>3.4</v>
      </c>
    </row>
    <row r="97" spans="2:2" x14ac:dyDescent="0.25">
      <c r="B97">
        <v>3.1</v>
      </c>
    </row>
    <row r="98" spans="2:2" x14ac:dyDescent="0.25">
      <c r="B98">
        <v>2.9</v>
      </c>
    </row>
    <row r="99" spans="2:2" x14ac:dyDescent="0.25">
      <c r="B99">
        <v>4.5999999999999996</v>
      </c>
    </row>
    <row r="100" spans="2:2" x14ac:dyDescent="0.25">
      <c r="B100">
        <v>3.3</v>
      </c>
    </row>
    <row r="101" spans="2:2" x14ac:dyDescent="0.25">
      <c r="B101">
        <v>2.5</v>
      </c>
    </row>
    <row r="102" spans="2:2" x14ac:dyDescent="0.25">
      <c r="B102">
        <v>4.9000000000000004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5675C-399E-40F4-9634-3954F5FB3891}">
  <dimension ref="B6:R106"/>
  <sheetViews>
    <sheetView zoomScaleNormal="100" workbookViewId="0">
      <selection activeCell="H15" sqref="H15:R16"/>
    </sheetView>
  </sheetViews>
  <sheetFormatPr defaultRowHeight="15" x14ac:dyDescent="0.25"/>
  <cols>
    <col min="4" max="4" width="18.140625" bestFit="1" customWidth="1"/>
    <col min="5" max="5" width="12.7109375" bestFit="1" customWidth="1"/>
  </cols>
  <sheetData>
    <row r="6" spans="2:18" ht="15.75" thickBot="1" x14ac:dyDescent="0.3">
      <c r="B6" t="s">
        <v>0</v>
      </c>
    </row>
    <row r="7" spans="2:18" x14ac:dyDescent="0.25">
      <c r="B7">
        <v>4</v>
      </c>
      <c r="D7" s="3" t="s">
        <v>1</v>
      </c>
      <c r="E7" s="3"/>
      <c r="G7" t="s">
        <v>15</v>
      </c>
    </row>
    <row r="8" spans="2:18" x14ac:dyDescent="0.25">
      <c r="B8">
        <v>5</v>
      </c>
      <c r="D8" s="1"/>
      <c r="E8" s="1"/>
      <c r="G8" t="s">
        <v>31</v>
      </c>
    </row>
    <row r="9" spans="2:18" x14ac:dyDescent="0.25">
      <c r="B9">
        <v>3</v>
      </c>
      <c r="D9" s="1" t="s">
        <v>2</v>
      </c>
      <c r="E9" s="1">
        <v>3.77</v>
      </c>
      <c r="H9" t="s">
        <v>32</v>
      </c>
    </row>
    <row r="10" spans="2:18" x14ac:dyDescent="0.25">
      <c r="B10">
        <v>4</v>
      </c>
      <c r="D10" s="1" t="s">
        <v>3</v>
      </c>
      <c r="E10" s="1">
        <v>8.9730235436641728E-2</v>
      </c>
    </row>
    <row r="11" spans="2:18" x14ac:dyDescent="0.25">
      <c r="B11">
        <v>4</v>
      </c>
      <c r="D11" s="1" t="s">
        <v>4</v>
      </c>
      <c r="E11" s="1">
        <v>4</v>
      </c>
      <c r="G11" t="s">
        <v>33</v>
      </c>
    </row>
    <row r="12" spans="2:18" x14ac:dyDescent="0.25">
      <c r="B12">
        <v>3</v>
      </c>
      <c r="D12" s="1" t="s">
        <v>5</v>
      </c>
      <c r="E12" s="1">
        <v>4</v>
      </c>
      <c r="H12" t="s">
        <v>34</v>
      </c>
    </row>
    <row r="13" spans="2:18" x14ac:dyDescent="0.25">
      <c r="B13">
        <v>2</v>
      </c>
      <c r="D13" s="1" t="s">
        <v>6</v>
      </c>
      <c r="E13" s="1">
        <v>0.89730235436641725</v>
      </c>
    </row>
    <row r="14" spans="2:18" x14ac:dyDescent="0.25">
      <c r="B14">
        <v>5</v>
      </c>
      <c r="D14" s="1" t="s">
        <v>7</v>
      </c>
      <c r="E14" s="1">
        <v>0.80515151515151551</v>
      </c>
      <c r="G14" t="s">
        <v>35</v>
      </c>
    </row>
    <row r="15" spans="2:18" x14ac:dyDescent="0.25">
      <c r="B15">
        <v>4</v>
      </c>
      <c r="D15" s="1" t="s">
        <v>8</v>
      </c>
      <c r="E15" s="4">
        <v>-0.74525627211662515</v>
      </c>
      <c r="H15" s="16" t="s">
        <v>36</v>
      </c>
      <c r="I15" s="16"/>
      <c r="J15" s="16"/>
      <c r="K15" s="16"/>
      <c r="L15" s="16"/>
      <c r="M15" s="16"/>
      <c r="N15" s="16"/>
      <c r="O15" s="16"/>
      <c r="P15" s="16"/>
      <c r="Q15" s="16"/>
      <c r="R15" s="16"/>
    </row>
    <row r="16" spans="2:18" x14ac:dyDescent="0.25">
      <c r="B16">
        <v>3</v>
      </c>
      <c r="D16" s="1" t="s">
        <v>9</v>
      </c>
      <c r="E16" s="4">
        <v>-0.21090973977304461</v>
      </c>
      <c r="H16" s="16"/>
      <c r="I16" s="16"/>
      <c r="J16" s="16"/>
      <c r="K16" s="16"/>
      <c r="L16" s="16"/>
      <c r="M16" s="16"/>
      <c r="N16" s="16"/>
      <c r="O16" s="16"/>
      <c r="P16" s="16"/>
      <c r="Q16" s="16"/>
      <c r="R16" s="16"/>
    </row>
    <row r="17" spans="2:5" x14ac:dyDescent="0.25">
      <c r="B17">
        <v>5</v>
      </c>
      <c r="D17" s="1" t="s">
        <v>10</v>
      </c>
      <c r="E17" s="1">
        <v>3</v>
      </c>
    </row>
    <row r="18" spans="2:5" x14ac:dyDescent="0.25">
      <c r="B18">
        <v>4</v>
      </c>
      <c r="D18" s="1" t="s">
        <v>11</v>
      </c>
      <c r="E18" s="1">
        <v>2</v>
      </c>
    </row>
    <row r="19" spans="2:5" x14ac:dyDescent="0.25">
      <c r="B19">
        <v>2</v>
      </c>
      <c r="D19" s="1" t="s">
        <v>12</v>
      </c>
      <c r="E19" s="1">
        <v>5</v>
      </c>
    </row>
    <row r="20" spans="2:5" x14ac:dyDescent="0.25">
      <c r="B20">
        <v>3</v>
      </c>
      <c r="D20" s="1" t="s">
        <v>13</v>
      </c>
      <c r="E20" s="1">
        <v>377</v>
      </c>
    </row>
    <row r="21" spans="2:5" ht="15.75" thickBot="1" x14ac:dyDescent="0.3">
      <c r="B21">
        <v>4</v>
      </c>
      <c r="D21" s="2" t="s">
        <v>14</v>
      </c>
      <c r="E21" s="2">
        <v>100</v>
      </c>
    </row>
    <row r="22" spans="2:5" x14ac:dyDescent="0.25">
      <c r="B22">
        <v>5</v>
      </c>
    </row>
    <row r="23" spans="2:5" x14ac:dyDescent="0.25">
      <c r="B23">
        <v>3</v>
      </c>
    </row>
    <row r="24" spans="2:5" x14ac:dyDescent="0.25">
      <c r="B24">
        <v>4</v>
      </c>
    </row>
    <row r="25" spans="2:5" x14ac:dyDescent="0.25">
      <c r="B25">
        <v>5</v>
      </c>
    </row>
    <row r="26" spans="2:5" x14ac:dyDescent="0.25">
      <c r="B26">
        <v>3</v>
      </c>
    </row>
    <row r="27" spans="2:5" x14ac:dyDescent="0.25">
      <c r="B27">
        <v>4</v>
      </c>
    </row>
    <row r="28" spans="2:5" x14ac:dyDescent="0.25">
      <c r="B28">
        <v>3</v>
      </c>
    </row>
    <row r="29" spans="2:5" x14ac:dyDescent="0.25">
      <c r="B29">
        <v>2</v>
      </c>
    </row>
    <row r="30" spans="2:5" x14ac:dyDescent="0.25">
      <c r="B30">
        <v>4</v>
      </c>
    </row>
    <row r="31" spans="2:5" x14ac:dyDescent="0.25">
      <c r="B31">
        <v>5</v>
      </c>
    </row>
    <row r="32" spans="2:5" x14ac:dyDescent="0.25">
      <c r="B32">
        <v>3</v>
      </c>
    </row>
    <row r="33" spans="2:2" x14ac:dyDescent="0.25">
      <c r="B33">
        <v>4</v>
      </c>
    </row>
    <row r="34" spans="2:2" x14ac:dyDescent="0.25">
      <c r="B34">
        <v>5</v>
      </c>
    </row>
    <row r="35" spans="2:2" x14ac:dyDescent="0.25">
      <c r="B35">
        <v>4</v>
      </c>
    </row>
    <row r="36" spans="2:2" x14ac:dyDescent="0.25">
      <c r="B36">
        <v>3</v>
      </c>
    </row>
    <row r="37" spans="2:2" x14ac:dyDescent="0.25">
      <c r="B37">
        <v>3</v>
      </c>
    </row>
    <row r="38" spans="2:2" x14ac:dyDescent="0.25">
      <c r="B38">
        <v>4</v>
      </c>
    </row>
    <row r="39" spans="2:2" x14ac:dyDescent="0.25">
      <c r="B39">
        <v>5</v>
      </c>
    </row>
    <row r="40" spans="2:2" x14ac:dyDescent="0.25">
      <c r="B40">
        <v>2</v>
      </c>
    </row>
    <row r="41" spans="2:2" x14ac:dyDescent="0.25">
      <c r="B41">
        <v>3</v>
      </c>
    </row>
    <row r="42" spans="2:2" x14ac:dyDescent="0.25">
      <c r="B42">
        <v>4</v>
      </c>
    </row>
    <row r="43" spans="2:2" x14ac:dyDescent="0.25">
      <c r="B43">
        <v>4</v>
      </c>
    </row>
    <row r="44" spans="2:2" x14ac:dyDescent="0.25">
      <c r="B44">
        <v>3</v>
      </c>
    </row>
    <row r="45" spans="2:2" x14ac:dyDescent="0.25">
      <c r="B45">
        <v>5</v>
      </c>
    </row>
    <row r="46" spans="2:2" x14ac:dyDescent="0.25">
      <c r="B46">
        <v>4</v>
      </c>
    </row>
    <row r="47" spans="2:2" x14ac:dyDescent="0.25">
      <c r="B47">
        <v>3</v>
      </c>
    </row>
    <row r="48" spans="2:2" x14ac:dyDescent="0.25">
      <c r="B48">
        <v>4</v>
      </c>
    </row>
    <row r="49" spans="2:2" x14ac:dyDescent="0.25">
      <c r="B49">
        <v>5</v>
      </c>
    </row>
    <row r="50" spans="2:2" x14ac:dyDescent="0.25">
      <c r="B50">
        <v>4</v>
      </c>
    </row>
    <row r="51" spans="2:2" x14ac:dyDescent="0.25">
      <c r="B51">
        <v>2</v>
      </c>
    </row>
    <row r="52" spans="2:2" x14ac:dyDescent="0.25">
      <c r="B52">
        <v>3</v>
      </c>
    </row>
    <row r="53" spans="2:2" x14ac:dyDescent="0.25">
      <c r="B53">
        <v>4</v>
      </c>
    </row>
    <row r="54" spans="2:2" x14ac:dyDescent="0.25">
      <c r="B54">
        <v>5</v>
      </c>
    </row>
    <row r="55" spans="2:2" x14ac:dyDescent="0.25">
      <c r="B55">
        <v>3</v>
      </c>
    </row>
    <row r="56" spans="2:2" x14ac:dyDescent="0.25">
      <c r="B56">
        <v>4</v>
      </c>
    </row>
    <row r="57" spans="2:2" x14ac:dyDescent="0.25">
      <c r="B57">
        <v>5</v>
      </c>
    </row>
    <row r="58" spans="2:2" x14ac:dyDescent="0.25">
      <c r="B58">
        <v>4</v>
      </c>
    </row>
    <row r="59" spans="2:2" x14ac:dyDescent="0.25">
      <c r="B59">
        <v>3</v>
      </c>
    </row>
    <row r="60" spans="2:2" x14ac:dyDescent="0.25">
      <c r="B60">
        <v>4</v>
      </c>
    </row>
    <row r="61" spans="2:2" x14ac:dyDescent="0.25">
      <c r="B61">
        <v>5</v>
      </c>
    </row>
    <row r="62" spans="2:2" x14ac:dyDescent="0.25">
      <c r="B62">
        <v>3</v>
      </c>
    </row>
    <row r="63" spans="2:2" x14ac:dyDescent="0.25">
      <c r="B63">
        <v>4</v>
      </c>
    </row>
    <row r="64" spans="2:2" x14ac:dyDescent="0.25">
      <c r="B64">
        <v>5</v>
      </c>
    </row>
    <row r="65" spans="2:2" x14ac:dyDescent="0.25">
      <c r="B65">
        <v>4</v>
      </c>
    </row>
    <row r="66" spans="2:2" x14ac:dyDescent="0.25">
      <c r="B66">
        <v>3</v>
      </c>
    </row>
    <row r="67" spans="2:2" x14ac:dyDescent="0.25">
      <c r="B67">
        <v>3</v>
      </c>
    </row>
    <row r="68" spans="2:2" x14ac:dyDescent="0.25">
      <c r="B68">
        <v>4</v>
      </c>
    </row>
    <row r="69" spans="2:2" x14ac:dyDescent="0.25">
      <c r="B69">
        <v>5</v>
      </c>
    </row>
    <row r="70" spans="2:2" x14ac:dyDescent="0.25">
      <c r="B70">
        <v>2</v>
      </c>
    </row>
    <row r="71" spans="2:2" x14ac:dyDescent="0.25">
      <c r="B71">
        <v>3</v>
      </c>
    </row>
    <row r="72" spans="2:2" x14ac:dyDescent="0.25">
      <c r="B72">
        <v>4</v>
      </c>
    </row>
    <row r="73" spans="2:2" x14ac:dyDescent="0.25">
      <c r="B73">
        <v>4</v>
      </c>
    </row>
    <row r="74" spans="2:2" x14ac:dyDescent="0.25">
      <c r="B74">
        <v>3</v>
      </c>
    </row>
    <row r="75" spans="2:2" x14ac:dyDescent="0.25">
      <c r="B75">
        <v>5</v>
      </c>
    </row>
    <row r="76" spans="2:2" x14ac:dyDescent="0.25">
      <c r="B76">
        <v>4</v>
      </c>
    </row>
    <row r="77" spans="2:2" x14ac:dyDescent="0.25">
      <c r="B77">
        <v>3</v>
      </c>
    </row>
    <row r="78" spans="2:2" x14ac:dyDescent="0.25">
      <c r="B78">
        <v>4</v>
      </c>
    </row>
    <row r="79" spans="2:2" x14ac:dyDescent="0.25">
      <c r="B79">
        <v>5</v>
      </c>
    </row>
    <row r="80" spans="2:2" x14ac:dyDescent="0.25">
      <c r="B80">
        <v>4</v>
      </c>
    </row>
    <row r="81" spans="2:2" x14ac:dyDescent="0.25">
      <c r="B81">
        <v>2</v>
      </c>
    </row>
    <row r="82" spans="2:2" x14ac:dyDescent="0.25">
      <c r="B82">
        <v>3</v>
      </c>
    </row>
    <row r="83" spans="2:2" x14ac:dyDescent="0.25">
      <c r="B83">
        <v>4</v>
      </c>
    </row>
    <row r="84" spans="2:2" x14ac:dyDescent="0.25">
      <c r="B84">
        <v>5</v>
      </c>
    </row>
    <row r="85" spans="2:2" x14ac:dyDescent="0.25">
      <c r="B85">
        <v>3</v>
      </c>
    </row>
    <row r="86" spans="2:2" x14ac:dyDescent="0.25">
      <c r="B86">
        <v>4</v>
      </c>
    </row>
    <row r="87" spans="2:2" x14ac:dyDescent="0.25">
      <c r="B87">
        <v>5</v>
      </c>
    </row>
    <row r="88" spans="2:2" x14ac:dyDescent="0.25">
      <c r="B88">
        <v>4</v>
      </c>
    </row>
    <row r="89" spans="2:2" x14ac:dyDescent="0.25">
      <c r="B89">
        <v>3</v>
      </c>
    </row>
    <row r="90" spans="2:2" x14ac:dyDescent="0.25">
      <c r="B90">
        <v>4</v>
      </c>
    </row>
    <row r="91" spans="2:2" x14ac:dyDescent="0.25">
      <c r="B91">
        <v>5</v>
      </c>
    </row>
    <row r="92" spans="2:2" x14ac:dyDescent="0.25">
      <c r="B92">
        <v>3</v>
      </c>
    </row>
    <row r="93" spans="2:2" x14ac:dyDescent="0.25">
      <c r="B93">
        <v>4</v>
      </c>
    </row>
    <row r="94" spans="2:2" x14ac:dyDescent="0.25">
      <c r="B94">
        <v>5</v>
      </c>
    </row>
    <row r="95" spans="2:2" x14ac:dyDescent="0.25">
      <c r="B95">
        <v>4</v>
      </c>
    </row>
    <row r="96" spans="2:2" x14ac:dyDescent="0.25">
      <c r="B96">
        <v>3</v>
      </c>
    </row>
    <row r="97" spans="2:2" x14ac:dyDescent="0.25">
      <c r="B97">
        <v>3</v>
      </c>
    </row>
    <row r="98" spans="2:2" x14ac:dyDescent="0.25">
      <c r="B98">
        <v>4</v>
      </c>
    </row>
    <row r="99" spans="2:2" x14ac:dyDescent="0.25">
      <c r="B99">
        <v>5</v>
      </c>
    </row>
    <row r="100" spans="2:2" x14ac:dyDescent="0.25">
      <c r="B100">
        <v>2</v>
      </c>
    </row>
    <row r="101" spans="2:2" x14ac:dyDescent="0.25">
      <c r="B101">
        <v>3</v>
      </c>
    </row>
    <row r="102" spans="2:2" x14ac:dyDescent="0.25">
      <c r="B102">
        <v>4</v>
      </c>
    </row>
    <row r="103" spans="2:2" x14ac:dyDescent="0.25">
      <c r="B103">
        <v>4</v>
      </c>
    </row>
    <row r="104" spans="2:2" x14ac:dyDescent="0.25">
      <c r="B104">
        <v>3</v>
      </c>
    </row>
    <row r="105" spans="2:2" x14ac:dyDescent="0.25">
      <c r="B105">
        <v>5</v>
      </c>
    </row>
    <row r="106" spans="2:2" x14ac:dyDescent="0.25">
      <c r="B106">
        <v>4</v>
      </c>
    </row>
  </sheetData>
  <mergeCells count="1">
    <mergeCell ref="H15:R1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9A740-CC91-4891-ACF3-D4F8A5A9FDC8}">
  <dimension ref="B5:R105"/>
  <sheetViews>
    <sheetView workbookViewId="0">
      <selection activeCell="J16" sqref="J16"/>
    </sheetView>
  </sheetViews>
  <sheetFormatPr defaultRowHeight="15" x14ac:dyDescent="0.25"/>
  <cols>
    <col min="4" max="4" width="18.140625" bestFit="1" customWidth="1"/>
    <col min="5" max="5" width="12.7109375" bestFit="1" customWidth="1"/>
  </cols>
  <sheetData>
    <row r="5" spans="2:18" ht="15.75" thickBot="1" x14ac:dyDescent="0.3">
      <c r="B5" t="s">
        <v>0</v>
      </c>
    </row>
    <row r="6" spans="2:18" x14ac:dyDescent="0.25">
      <c r="B6">
        <v>280</v>
      </c>
      <c r="D6" s="3" t="s">
        <v>1</v>
      </c>
      <c r="E6" s="3"/>
      <c r="G6" t="s">
        <v>15</v>
      </c>
    </row>
    <row r="7" spans="2:18" x14ac:dyDescent="0.25">
      <c r="B7">
        <v>350</v>
      </c>
      <c r="D7" s="1"/>
      <c r="E7" s="1"/>
      <c r="G7" t="s">
        <v>37</v>
      </c>
    </row>
    <row r="8" spans="2:18" x14ac:dyDescent="0.25">
      <c r="B8">
        <v>310</v>
      </c>
      <c r="D8" s="1" t="s">
        <v>2</v>
      </c>
      <c r="E8" s="1">
        <v>317.7</v>
      </c>
      <c r="H8" t="s">
        <v>38</v>
      </c>
    </row>
    <row r="9" spans="2:18" x14ac:dyDescent="0.25">
      <c r="B9">
        <v>270</v>
      </c>
      <c r="D9" s="1" t="s">
        <v>3</v>
      </c>
      <c r="E9" s="1">
        <v>3.234457786355724</v>
      </c>
    </row>
    <row r="10" spans="2:18" x14ac:dyDescent="0.25">
      <c r="B10">
        <v>390</v>
      </c>
      <c r="D10" s="1" t="s">
        <v>4</v>
      </c>
      <c r="E10" s="1">
        <v>315</v>
      </c>
      <c r="G10" t="s">
        <v>39</v>
      </c>
    </row>
    <row r="11" spans="2:18" x14ac:dyDescent="0.25">
      <c r="B11">
        <v>320</v>
      </c>
      <c r="D11" s="1" t="s">
        <v>5</v>
      </c>
      <c r="E11" s="1">
        <v>350</v>
      </c>
      <c r="H11" t="s">
        <v>40</v>
      </c>
    </row>
    <row r="12" spans="2:18" x14ac:dyDescent="0.25">
      <c r="B12">
        <v>290</v>
      </c>
      <c r="D12" s="1" t="s">
        <v>6</v>
      </c>
      <c r="E12" s="1">
        <v>32.344577863557241</v>
      </c>
    </row>
    <row r="13" spans="2:18" x14ac:dyDescent="0.25">
      <c r="B13">
        <v>340</v>
      </c>
      <c r="D13" s="1" t="s">
        <v>7</v>
      </c>
      <c r="E13" s="1">
        <v>1046.1717171717171</v>
      </c>
      <c r="G13" t="s">
        <v>41</v>
      </c>
    </row>
    <row r="14" spans="2:18" x14ac:dyDescent="0.25">
      <c r="B14">
        <v>310</v>
      </c>
      <c r="D14" s="1" t="s">
        <v>8</v>
      </c>
      <c r="E14" s="4">
        <v>-1.0374244845101974</v>
      </c>
      <c r="H14" s="16" t="s">
        <v>42</v>
      </c>
      <c r="I14" s="16"/>
      <c r="J14" s="16"/>
      <c r="K14" s="16"/>
      <c r="L14" s="16"/>
      <c r="M14" s="16"/>
      <c r="N14" s="16"/>
      <c r="O14" s="16"/>
      <c r="P14" s="16"/>
      <c r="Q14" s="16"/>
      <c r="R14" s="16"/>
    </row>
    <row r="15" spans="2:18" x14ac:dyDescent="0.25">
      <c r="B15">
        <v>380</v>
      </c>
      <c r="D15" s="1" t="s">
        <v>9</v>
      </c>
      <c r="E15" s="4">
        <v>0.2092186247974063</v>
      </c>
      <c r="H15" s="16"/>
      <c r="I15" s="16"/>
      <c r="J15" s="16"/>
      <c r="K15" s="16"/>
      <c r="L15" s="16"/>
      <c r="M15" s="16"/>
      <c r="N15" s="16"/>
      <c r="O15" s="16"/>
      <c r="P15" s="16"/>
      <c r="Q15" s="16"/>
      <c r="R15" s="16"/>
    </row>
    <row r="16" spans="2:18" x14ac:dyDescent="0.25">
      <c r="B16">
        <v>270</v>
      </c>
      <c r="D16" s="1" t="s">
        <v>10</v>
      </c>
      <c r="E16" s="1">
        <v>120</v>
      </c>
    </row>
    <row r="17" spans="2:5" x14ac:dyDescent="0.25">
      <c r="B17">
        <v>350</v>
      </c>
      <c r="D17" s="1" t="s">
        <v>11</v>
      </c>
      <c r="E17" s="1">
        <v>270</v>
      </c>
    </row>
    <row r="18" spans="2:5" x14ac:dyDescent="0.25">
      <c r="B18">
        <v>300</v>
      </c>
      <c r="D18" s="1" t="s">
        <v>12</v>
      </c>
      <c r="E18" s="1">
        <v>390</v>
      </c>
    </row>
    <row r="19" spans="2:5" x14ac:dyDescent="0.25">
      <c r="B19">
        <v>330</v>
      </c>
      <c r="D19" s="1" t="s">
        <v>13</v>
      </c>
      <c r="E19" s="1">
        <v>31770</v>
      </c>
    </row>
    <row r="20" spans="2:5" ht="15.75" thickBot="1" x14ac:dyDescent="0.3">
      <c r="B20">
        <v>370</v>
      </c>
      <c r="D20" s="2" t="s">
        <v>14</v>
      </c>
      <c r="E20" s="2">
        <v>100</v>
      </c>
    </row>
    <row r="21" spans="2:5" x14ac:dyDescent="0.25">
      <c r="B21">
        <v>310</v>
      </c>
    </row>
    <row r="22" spans="2:5" x14ac:dyDescent="0.25">
      <c r="B22">
        <v>280</v>
      </c>
    </row>
    <row r="23" spans="2:5" x14ac:dyDescent="0.25">
      <c r="B23">
        <v>320</v>
      </c>
    </row>
    <row r="24" spans="2:5" x14ac:dyDescent="0.25">
      <c r="B24">
        <v>350</v>
      </c>
    </row>
    <row r="25" spans="2:5" x14ac:dyDescent="0.25">
      <c r="B25">
        <v>290</v>
      </c>
    </row>
    <row r="26" spans="2:5" x14ac:dyDescent="0.25">
      <c r="B26">
        <v>270</v>
      </c>
    </row>
    <row r="27" spans="2:5" x14ac:dyDescent="0.25">
      <c r="B27">
        <v>350</v>
      </c>
    </row>
    <row r="28" spans="2:5" x14ac:dyDescent="0.25">
      <c r="B28">
        <v>300</v>
      </c>
    </row>
    <row r="29" spans="2:5" x14ac:dyDescent="0.25">
      <c r="B29">
        <v>330</v>
      </c>
    </row>
    <row r="30" spans="2:5" x14ac:dyDescent="0.25">
      <c r="B30">
        <v>370</v>
      </c>
    </row>
    <row r="31" spans="2:5" x14ac:dyDescent="0.25">
      <c r="B31">
        <v>310</v>
      </c>
    </row>
    <row r="32" spans="2:5" x14ac:dyDescent="0.25">
      <c r="B32">
        <v>280</v>
      </c>
    </row>
    <row r="33" spans="2:2" x14ac:dyDescent="0.25">
      <c r="B33">
        <v>320</v>
      </c>
    </row>
    <row r="34" spans="2:2" x14ac:dyDescent="0.25">
      <c r="B34">
        <v>350</v>
      </c>
    </row>
    <row r="35" spans="2:2" x14ac:dyDescent="0.25">
      <c r="B35">
        <v>290</v>
      </c>
    </row>
    <row r="36" spans="2:2" x14ac:dyDescent="0.25">
      <c r="B36">
        <v>270</v>
      </c>
    </row>
    <row r="37" spans="2:2" x14ac:dyDescent="0.25">
      <c r="B37">
        <v>350</v>
      </c>
    </row>
    <row r="38" spans="2:2" x14ac:dyDescent="0.25">
      <c r="B38">
        <v>300</v>
      </c>
    </row>
    <row r="39" spans="2:2" x14ac:dyDescent="0.25">
      <c r="B39">
        <v>330</v>
      </c>
    </row>
    <row r="40" spans="2:2" x14ac:dyDescent="0.25">
      <c r="B40">
        <v>370</v>
      </c>
    </row>
    <row r="41" spans="2:2" x14ac:dyDescent="0.25">
      <c r="B41">
        <v>310</v>
      </c>
    </row>
    <row r="42" spans="2:2" x14ac:dyDescent="0.25">
      <c r="B42">
        <v>280</v>
      </c>
    </row>
    <row r="43" spans="2:2" x14ac:dyDescent="0.25">
      <c r="B43">
        <v>320</v>
      </c>
    </row>
    <row r="44" spans="2:2" x14ac:dyDescent="0.25">
      <c r="B44">
        <v>350</v>
      </c>
    </row>
    <row r="45" spans="2:2" x14ac:dyDescent="0.25">
      <c r="B45">
        <v>290</v>
      </c>
    </row>
    <row r="46" spans="2:2" x14ac:dyDescent="0.25">
      <c r="B46">
        <v>270</v>
      </c>
    </row>
    <row r="47" spans="2:2" x14ac:dyDescent="0.25">
      <c r="B47">
        <v>350</v>
      </c>
    </row>
    <row r="48" spans="2:2" x14ac:dyDescent="0.25">
      <c r="B48">
        <v>300</v>
      </c>
    </row>
    <row r="49" spans="2:2" x14ac:dyDescent="0.25">
      <c r="B49">
        <v>330</v>
      </c>
    </row>
    <row r="50" spans="2:2" x14ac:dyDescent="0.25">
      <c r="B50">
        <v>370</v>
      </c>
    </row>
    <row r="51" spans="2:2" x14ac:dyDescent="0.25">
      <c r="B51">
        <v>310</v>
      </c>
    </row>
    <row r="52" spans="2:2" x14ac:dyDescent="0.25">
      <c r="B52">
        <v>280</v>
      </c>
    </row>
    <row r="53" spans="2:2" x14ac:dyDescent="0.25">
      <c r="B53">
        <v>320</v>
      </c>
    </row>
    <row r="54" spans="2:2" x14ac:dyDescent="0.25">
      <c r="B54">
        <v>350</v>
      </c>
    </row>
    <row r="55" spans="2:2" x14ac:dyDescent="0.25">
      <c r="B55">
        <v>290</v>
      </c>
    </row>
    <row r="56" spans="2:2" x14ac:dyDescent="0.25">
      <c r="B56">
        <v>270</v>
      </c>
    </row>
    <row r="57" spans="2:2" x14ac:dyDescent="0.25">
      <c r="B57">
        <v>350</v>
      </c>
    </row>
    <row r="58" spans="2:2" x14ac:dyDescent="0.25">
      <c r="B58">
        <v>300</v>
      </c>
    </row>
    <row r="59" spans="2:2" x14ac:dyDescent="0.25">
      <c r="B59">
        <v>330</v>
      </c>
    </row>
    <row r="60" spans="2:2" x14ac:dyDescent="0.25">
      <c r="B60">
        <v>370</v>
      </c>
    </row>
    <row r="61" spans="2:2" x14ac:dyDescent="0.25">
      <c r="B61">
        <v>310</v>
      </c>
    </row>
    <row r="62" spans="2:2" x14ac:dyDescent="0.25">
      <c r="B62">
        <v>280</v>
      </c>
    </row>
    <row r="63" spans="2:2" x14ac:dyDescent="0.25">
      <c r="B63">
        <v>320</v>
      </c>
    </row>
    <row r="64" spans="2:2" x14ac:dyDescent="0.25">
      <c r="B64">
        <v>350</v>
      </c>
    </row>
    <row r="65" spans="2:2" x14ac:dyDescent="0.25">
      <c r="B65">
        <v>290</v>
      </c>
    </row>
    <row r="66" spans="2:2" x14ac:dyDescent="0.25">
      <c r="B66">
        <v>270</v>
      </c>
    </row>
    <row r="67" spans="2:2" x14ac:dyDescent="0.25">
      <c r="B67">
        <v>350</v>
      </c>
    </row>
    <row r="68" spans="2:2" x14ac:dyDescent="0.25">
      <c r="B68">
        <v>300</v>
      </c>
    </row>
    <row r="69" spans="2:2" x14ac:dyDescent="0.25">
      <c r="B69">
        <v>330</v>
      </c>
    </row>
    <row r="70" spans="2:2" x14ac:dyDescent="0.25">
      <c r="B70">
        <v>370</v>
      </c>
    </row>
    <row r="71" spans="2:2" x14ac:dyDescent="0.25">
      <c r="B71">
        <v>310</v>
      </c>
    </row>
    <row r="72" spans="2:2" x14ac:dyDescent="0.25">
      <c r="B72">
        <v>280</v>
      </c>
    </row>
    <row r="73" spans="2:2" x14ac:dyDescent="0.25">
      <c r="B73">
        <v>320</v>
      </c>
    </row>
    <row r="74" spans="2:2" x14ac:dyDescent="0.25">
      <c r="B74">
        <v>350</v>
      </c>
    </row>
    <row r="75" spans="2:2" x14ac:dyDescent="0.25">
      <c r="B75">
        <v>290</v>
      </c>
    </row>
    <row r="76" spans="2:2" x14ac:dyDescent="0.25">
      <c r="B76">
        <v>270</v>
      </c>
    </row>
    <row r="77" spans="2:2" x14ac:dyDescent="0.25">
      <c r="B77">
        <v>350</v>
      </c>
    </row>
    <row r="78" spans="2:2" x14ac:dyDescent="0.25">
      <c r="B78">
        <v>300</v>
      </c>
    </row>
    <row r="79" spans="2:2" x14ac:dyDescent="0.25">
      <c r="B79">
        <v>330</v>
      </c>
    </row>
    <row r="80" spans="2:2" x14ac:dyDescent="0.25">
      <c r="B80">
        <v>370</v>
      </c>
    </row>
    <row r="81" spans="2:2" x14ac:dyDescent="0.25">
      <c r="B81">
        <v>310</v>
      </c>
    </row>
    <row r="82" spans="2:2" x14ac:dyDescent="0.25">
      <c r="B82">
        <v>280</v>
      </c>
    </row>
    <row r="83" spans="2:2" x14ac:dyDescent="0.25">
      <c r="B83">
        <v>320</v>
      </c>
    </row>
    <row r="84" spans="2:2" x14ac:dyDescent="0.25">
      <c r="B84">
        <v>350</v>
      </c>
    </row>
    <row r="85" spans="2:2" x14ac:dyDescent="0.25">
      <c r="B85">
        <v>290</v>
      </c>
    </row>
    <row r="86" spans="2:2" x14ac:dyDescent="0.25">
      <c r="B86">
        <v>270</v>
      </c>
    </row>
    <row r="87" spans="2:2" x14ac:dyDescent="0.25">
      <c r="B87">
        <v>350</v>
      </c>
    </row>
    <row r="88" spans="2:2" x14ac:dyDescent="0.25">
      <c r="B88">
        <v>300</v>
      </c>
    </row>
    <row r="89" spans="2:2" x14ac:dyDescent="0.25">
      <c r="B89">
        <v>330</v>
      </c>
    </row>
    <row r="90" spans="2:2" x14ac:dyDescent="0.25">
      <c r="B90">
        <v>370</v>
      </c>
    </row>
    <row r="91" spans="2:2" x14ac:dyDescent="0.25">
      <c r="B91">
        <v>310</v>
      </c>
    </row>
    <row r="92" spans="2:2" x14ac:dyDescent="0.25">
      <c r="B92">
        <v>280</v>
      </c>
    </row>
    <row r="93" spans="2:2" x14ac:dyDescent="0.25">
      <c r="B93">
        <v>320</v>
      </c>
    </row>
    <row r="94" spans="2:2" x14ac:dyDescent="0.25">
      <c r="B94">
        <v>350</v>
      </c>
    </row>
    <row r="95" spans="2:2" x14ac:dyDescent="0.25">
      <c r="B95">
        <v>290</v>
      </c>
    </row>
    <row r="96" spans="2:2" x14ac:dyDescent="0.25">
      <c r="B96">
        <v>270</v>
      </c>
    </row>
    <row r="97" spans="2:2" x14ac:dyDescent="0.25">
      <c r="B97">
        <v>350</v>
      </c>
    </row>
    <row r="98" spans="2:2" x14ac:dyDescent="0.25">
      <c r="B98">
        <v>300</v>
      </c>
    </row>
    <row r="99" spans="2:2" x14ac:dyDescent="0.25">
      <c r="B99">
        <v>330</v>
      </c>
    </row>
    <row r="100" spans="2:2" x14ac:dyDescent="0.25">
      <c r="B100">
        <v>370</v>
      </c>
    </row>
    <row r="101" spans="2:2" x14ac:dyDescent="0.25">
      <c r="B101">
        <v>310</v>
      </c>
    </row>
    <row r="102" spans="2:2" x14ac:dyDescent="0.25">
      <c r="B102">
        <v>280</v>
      </c>
    </row>
    <row r="103" spans="2:2" x14ac:dyDescent="0.25">
      <c r="B103">
        <v>320</v>
      </c>
    </row>
    <row r="104" spans="2:2" x14ac:dyDescent="0.25">
      <c r="B104">
        <v>350</v>
      </c>
    </row>
    <row r="105" spans="2:2" x14ac:dyDescent="0.25">
      <c r="B105">
        <v>290</v>
      </c>
    </row>
  </sheetData>
  <mergeCells count="1">
    <mergeCell ref="H14:R1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2EBFF-959C-42F2-869A-09DAC6040B80}">
  <dimension ref="B5:R105"/>
  <sheetViews>
    <sheetView workbookViewId="0">
      <selection activeCell="J18" sqref="J18"/>
    </sheetView>
  </sheetViews>
  <sheetFormatPr defaultRowHeight="15" x14ac:dyDescent="0.25"/>
  <cols>
    <col min="4" max="4" width="18.140625" bestFit="1" customWidth="1"/>
    <col min="5" max="5" width="12.7109375" bestFit="1" customWidth="1"/>
  </cols>
  <sheetData>
    <row r="5" spans="2:18" ht="15.75" thickBot="1" x14ac:dyDescent="0.3">
      <c r="B5" t="s">
        <v>0</v>
      </c>
    </row>
    <row r="6" spans="2:18" x14ac:dyDescent="0.25">
      <c r="B6">
        <v>12</v>
      </c>
      <c r="D6" s="3" t="s">
        <v>1</v>
      </c>
      <c r="E6" s="3"/>
      <c r="G6" t="s">
        <v>15</v>
      </c>
    </row>
    <row r="7" spans="2:18" x14ac:dyDescent="0.25">
      <c r="B7">
        <v>18</v>
      </c>
      <c r="D7" s="1"/>
      <c r="E7" s="1"/>
      <c r="G7" t="s">
        <v>43</v>
      </c>
    </row>
    <row r="8" spans="2:18" x14ac:dyDescent="0.25">
      <c r="B8">
        <v>15</v>
      </c>
      <c r="D8" s="1" t="s">
        <v>2</v>
      </c>
      <c r="E8" s="1">
        <v>18.09</v>
      </c>
      <c r="H8" t="s">
        <v>44</v>
      </c>
    </row>
    <row r="9" spans="2:18" x14ac:dyDescent="0.25">
      <c r="B9">
        <v>22</v>
      </c>
      <c r="D9" s="1" t="s">
        <v>3</v>
      </c>
      <c r="E9" s="1">
        <v>0.29166709956677805</v>
      </c>
    </row>
    <row r="10" spans="2:18" x14ac:dyDescent="0.25">
      <c r="B10">
        <v>20</v>
      </c>
      <c r="D10" s="1" t="s">
        <v>4</v>
      </c>
      <c r="E10" s="1">
        <v>18</v>
      </c>
      <c r="G10" t="s">
        <v>45</v>
      </c>
    </row>
    <row r="11" spans="2:18" x14ac:dyDescent="0.25">
      <c r="B11">
        <v>14</v>
      </c>
      <c r="D11" s="1" t="s">
        <v>5</v>
      </c>
      <c r="E11" s="1">
        <v>22</v>
      </c>
      <c r="H11" t="s">
        <v>46</v>
      </c>
    </row>
    <row r="12" spans="2:18" x14ac:dyDescent="0.25">
      <c r="B12">
        <v>16</v>
      </c>
      <c r="D12" s="1" t="s">
        <v>6</v>
      </c>
      <c r="E12" s="1">
        <v>2.9166709956677805</v>
      </c>
    </row>
    <row r="13" spans="2:18" x14ac:dyDescent="0.25">
      <c r="B13">
        <v>21</v>
      </c>
      <c r="D13" s="1" t="s">
        <v>7</v>
      </c>
      <c r="E13" s="1">
        <v>8.5069696969696835</v>
      </c>
      <c r="G13" t="s">
        <v>47</v>
      </c>
    </row>
    <row r="14" spans="2:18" x14ac:dyDescent="0.25">
      <c r="B14">
        <v>19</v>
      </c>
      <c r="D14" s="1" t="s">
        <v>8</v>
      </c>
      <c r="E14" s="4">
        <v>-0.88101144669010489</v>
      </c>
      <c r="H14" s="16" t="s">
        <v>36</v>
      </c>
      <c r="I14" s="16"/>
      <c r="J14" s="16"/>
      <c r="K14" s="16"/>
      <c r="L14" s="16"/>
      <c r="M14" s="16"/>
      <c r="N14" s="16"/>
      <c r="O14" s="16"/>
      <c r="P14" s="16"/>
      <c r="Q14" s="16"/>
      <c r="R14" s="16"/>
    </row>
    <row r="15" spans="2:18" x14ac:dyDescent="0.25">
      <c r="B15">
        <v>17</v>
      </c>
      <c r="D15" s="1" t="s">
        <v>9</v>
      </c>
      <c r="E15" s="4">
        <v>-0.3350128722188207</v>
      </c>
      <c r="H15" s="16"/>
      <c r="I15" s="16"/>
      <c r="J15" s="16"/>
      <c r="K15" s="16"/>
      <c r="L15" s="16"/>
      <c r="M15" s="16"/>
      <c r="N15" s="16"/>
      <c r="O15" s="16"/>
      <c r="P15" s="16"/>
      <c r="Q15" s="16"/>
      <c r="R15" s="16"/>
    </row>
    <row r="16" spans="2:18" x14ac:dyDescent="0.25">
      <c r="B16">
        <v>22</v>
      </c>
      <c r="D16" s="1" t="s">
        <v>10</v>
      </c>
      <c r="E16" s="1">
        <v>10</v>
      </c>
    </row>
    <row r="17" spans="2:5" x14ac:dyDescent="0.25">
      <c r="B17">
        <v>19</v>
      </c>
      <c r="D17" s="1" t="s">
        <v>11</v>
      </c>
      <c r="E17" s="1">
        <v>12</v>
      </c>
    </row>
    <row r="18" spans="2:5" x14ac:dyDescent="0.25">
      <c r="B18">
        <v>13</v>
      </c>
      <c r="D18" s="1" t="s">
        <v>12</v>
      </c>
      <c r="E18" s="1">
        <v>22</v>
      </c>
    </row>
    <row r="19" spans="2:5" x14ac:dyDescent="0.25">
      <c r="B19">
        <v>16</v>
      </c>
      <c r="D19" s="1" t="s">
        <v>13</v>
      </c>
      <c r="E19" s="1">
        <v>1809</v>
      </c>
    </row>
    <row r="20" spans="2:5" ht="15.75" thickBot="1" x14ac:dyDescent="0.3">
      <c r="B20">
        <v>21</v>
      </c>
      <c r="D20" s="2" t="s">
        <v>14</v>
      </c>
      <c r="E20" s="2">
        <v>100</v>
      </c>
    </row>
    <row r="21" spans="2:5" x14ac:dyDescent="0.25">
      <c r="B21">
        <v>22</v>
      </c>
    </row>
    <row r="22" spans="2:5" x14ac:dyDescent="0.25">
      <c r="B22">
        <v>17</v>
      </c>
    </row>
    <row r="23" spans="2:5" x14ac:dyDescent="0.25">
      <c r="B23">
        <v>19</v>
      </c>
    </row>
    <row r="24" spans="2:5" x14ac:dyDescent="0.25">
      <c r="B24">
        <v>22</v>
      </c>
    </row>
    <row r="25" spans="2:5" x14ac:dyDescent="0.25">
      <c r="B25">
        <v>18</v>
      </c>
    </row>
    <row r="26" spans="2:5" x14ac:dyDescent="0.25">
      <c r="B26">
        <v>14</v>
      </c>
    </row>
    <row r="27" spans="2:5" x14ac:dyDescent="0.25">
      <c r="B27">
        <v>20</v>
      </c>
    </row>
    <row r="28" spans="2:5" x14ac:dyDescent="0.25">
      <c r="B28">
        <v>19</v>
      </c>
    </row>
    <row r="29" spans="2:5" x14ac:dyDescent="0.25">
      <c r="B29">
        <v>17</v>
      </c>
    </row>
    <row r="30" spans="2:5" x14ac:dyDescent="0.25">
      <c r="B30">
        <v>22</v>
      </c>
    </row>
    <row r="31" spans="2:5" x14ac:dyDescent="0.25">
      <c r="B31">
        <v>18</v>
      </c>
    </row>
    <row r="32" spans="2:5" x14ac:dyDescent="0.25">
      <c r="B32">
        <v>15</v>
      </c>
    </row>
    <row r="33" spans="2:2" x14ac:dyDescent="0.25">
      <c r="B33">
        <v>21</v>
      </c>
    </row>
    <row r="34" spans="2:2" x14ac:dyDescent="0.25">
      <c r="B34">
        <v>20</v>
      </c>
    </row>
    <row r="35" spans="2:2" x14ac:dyDescent="0.25">
      <c r="B35">
        <v>16</v>
      </c>
    </row>
    <row r="36" spans="2:2" x14ac:dyDescent="0.25">
      <c r="B36">
        <v>12</v>
      </c>
    </row>
    <row r="37" spans="2:2" x14ac:dyDescent="0.25">
      <c r="B37">
        <v>18</v>
      </c>
    </row>
    <row r="38" spans="2:2" x14ac:dyDescent="0.25">
      <c r="B38">
        <v>15</v>
      </c>
    </row>
    <row r="39" spans="2:2" x14ac:dyDescent="0.25">
      <c r="B39">
        <v>22</v>
      </c>
    </row>
    <row r="40" spans="2:2" x14ac:dyDescent="0.25">
      <c r="B40">
        <v>20</v>
      </c>
    </row>
    <row r="41" spans="2:2" x14ac:dyDescent="0.25">
      <c r="B41">
        <v>14</v>
      </c>
    </row>
    <row r="42" spans="2:2" x14ac:dyDescent="0.25">
      <c r="B42">
        <v>16</v>
      </c>
    </row>
    <row r="43" spans="2:2" x14ac:dyDescent="0.25">
      <c r="B43">
        <v>21</v>
      </c>
    </row>
    <row r="44" spans="2:2" x14ac:dyDescent="0.25">
      <c r="B44">
        <v>19</v>
      </c>
    </row>
    <row r="45" spans="2:2" x14ac:dyDescent="0.25">
      <c r="B45">
        <v>17</v>
      </c>
    </row>
    <row r="46" spans="2:2" x14ac:dyDescent="0.25">
      <c r="B46">
        <v>22</v>
      </c>
    </row>
    <row r="47" spans="2:2" x14ac:dyDescent="0.25">
      <c r="B47">
        <v>19</v>
      </c>
    </row>
    <row r="48" spans="2:2" x14ac:dyDescent="0.25">
      <c r="B48">
        <v>13</v>
      </c>
    </row>
    <row r="49" spans="2:2" x14ac:dyDescent="0.25">
      <c r="B49">
        <v>16</v>
      </c>
    </row>
    <row r="50" spans="2:2" x14ac:dyDescent="0.25">
      <c r="B50">
        <v>21</v>
      </c>
    </row>
    <row r="51" spans="2:2" x14ac:dyDescent="0.25">
      <c r="B51">
        <v>22</v>
      </c>
    </row>
    <row r="52" spans="2:2" x14ac:dyDescent="0.25">
      <c r="B52">
        <v>17</v>
      </c>
    </row>
    <row r="53" spans="2:2" x14ac:dyDescent="0.25">
      <c r="B53">
        <v>19</v>
      </c>
    </row>
    <row r="54" spans="2:2" x14ac:dyDescent="0.25">
      <c r="B54">
        <v>22</v>
      </c>
    </row>
    <row r="55" spans="2:2" x14ac:dyDescent="0.25">
      <c r="B55">
        <v>18</v>
      </c>
    </row>
    <row r="56" spans="2:2" x14ac:dyDescent="0.25">
      <c r="B56">
        <v>14</v>
      </c>
    </row>
    <row r="57" spans="2:2" x14ac:dyDescent="0.25">
      <c r="B57">
        <v>20</v>
      </c>
    </row>
    <row r="58" spans="2:2" x14ac:dyDescent="0.25">
      <c r="B58">
        <v>19</v>
      </c>
    </row>
    <row r="59" spans="2:2" x14ac:dyDescent="0.25">
      <c r="B59">
        <v>17</v>
      </c>
    </row>
    <row r="60" spans="2:2" x14ac:dyDescent="0.25">
      <c r="B60">
        <v>22</v>
      </c>
    </row>
    <row r="61" spans="2:2" x14ac:dyDescent="0.25">
      <c r="B61">
        <v>18</v>
      </c>
    </row>
    <row r="62" spans="2:2" x14ac:dyDescent="0.25">
      <c r="B62">
        <v>15</v>
      </c>
    </row>
    <row r="63" spans="2:2" x14ac:dyDescent="0.25">
      <c r="B63">
        <v>21</v>
      </c>
    </row>
    <row r="64" spans="2:2" x14ac:dyDescent="0.25">
      <c r="B64">
        <v>20</v>
      </c>
    </row>
    <row r="65" spans="2:2" x14ac:dyDescent="0.25">
      <c r="B65">
        <v>16</v>
      </c>
    </row>
    <row r="66" spans="2:2" x14ac:dyDescent="0.25">
      <c r="B66">
        <v>12</v>
      </c>
    </row>
    <row r="67" spans="2:2" x14ac:dyDescent="0.25">
      <c r="B67">
        <v>18</v>
      </c>
    </row>
    <row r="68" spans="2:2" x14ac:dyDescent="0.25">
      <c r="B68">
        <v>15</v>
      </c>
    </row>
    <row r="69" spans="2:2" x14ac:dyDescent="0.25">
      <c r="B69">
        <v>22</v>
      </c>
    </row>
    <row r="70" spans="2:2" x14ac:dyDescent="0.25">
      <c r="B70">
        <v>20</v>
      </c>
    </row>
    <row r="71" spans="2:2" x14ac:dyDescent="0.25">
      <c r="B71">
        <v>14</v>
      </c>
    </row>
    <row r="72" spans="2:2" x14ac:dyDescent="0.25">
      <c r="B72">
        <v>16</v>
      </c>
    </row>
    <row r="73" spans="2:2" x14ac:dyDescent="0.25">
      <c r="B73">
        <v>21</v>
      </c>
    </row>
    <row r="74" spans="2:2" x14ac:dyDescent="0.25">
      <c r="B74">
        <v>19</v>
      </c>
    </row>
    <row r="75" spans="2:2" x14ac:dyDescent="0.25">
      <c r="B75">
        <v>17</v>
      </c>
    </row>
    <row r="76" spans="2:2" x14ac:dyDescent="0.25">
      <c r="B76">
        <v>22</v>
      </c>
    </row>
    <row r="77" spans="2:2" x14ac:dyDescent="0.25">
      <c r="B77">
        <v>19</v>
      </c>
    </row>
    <row r="78" spans="2:2" x14ac:dyDescent="0.25">
      <c r="B78">
        <v>13</v>
      </c>
    </row>
    <row r="79" spans="2:2" x14ac:dyDescent="0.25">
      <c r="B79">
        <v>16</v>
      </c>
    </row>
    <row r="80" spans="2:2" x14ac:dyDescent="0.25">
      <c r="B80">
        <v>21</v>
      </c>
    </row>
    <row r="81" spans="2:2" x14ac:dyDescent="0.25">
      <c r="B81">
        <v>22</v>
      </c>
    </row>
    <row r="82" spans="2:2" x14ac:dyDescent="0.25">
      <c r="B82">
        <v>17</v>
      </c>
    </row>
    <row r="83" spans="2:2" x14ac:dyDescent="0.25">
      <c r="B83">
        <v>19</v>
      </c>
    </row>
    <row r="84" spans="2:2" x14ac:dyDescent="0.25">
      <c r="B84">
        <v>22</v>
      </c>
    </row>
    <row r="85" spans="2:2" x14ac:dyDescent="0.25">
      <c r="B85">
        <v>18</v>
      </c>
    </row>
    <row r="86" spans="2:2" x14ac:dyDescent="0.25">
      <c r="B86">
        <v>14</v>
      </c>
    </row>
    <row r="87" spans="2:2" x14ac:dyDescent="0.25">
      <c r="B87">
        <v>20</v>
      </c>
    </row>
    <row r="88" spans="2:2" x14ac:dyDescent="0.25">
      <c r="B88">
        <v>19</v>
      </c>
    </row>
    <row r="89" spans="2:2" x14ac:dyDescent="0.25">
      <c r="B89">
        <v>17</v>
      </c>
    </row>
    <row r="90" spans="2:2" x14ac:dyDescent="0.25">
      <c r="B90">
        <v>22</v>
      </c>
    </row>
    <row r="91" spans="2:2" x14ac:dyDescent="0.25">
      <c r="B91">
        <v>18</v>
      </c>
    </row>
    <row r="92" spans="2:2" x14ac:dyDescent="0.25">
      <c r="B92">
        <v>15</v>
      </c>
    </row>
    <row r="93" spans="2:2" x14ac:dyDescent="0.25">
      <c r="B93">
        <v>21</v>
      </c>
    </row>
    <row r="94" spans="2:2" x14ac:dyDescent="0.25">
      <c r="B94">
        <v>20</v>
      </c>
    </row>
    <row r="95" spans="2:2" x14ac:dyDescent="0.25">
      <c r="B95">
        <v>16</v>
      </c>
    </row>
    <row r="96" spans="2:2" x14ac:dyDescent="0.25">
      <c r="B96">
        <v>12</v>
      </c>
    </row>
    <row r="97" spans="2:2" x14ac:dyDescent="0.25">
      <c r="B97">
        <v>18</v>
      </c>
    </row>
    <row r="98" spans="2:2" x14ac:dyDescent="0.25">
      <c r="B98">
        <v>15</v>
      </c>
    </row>
    <row r="99" spans="2:2" x14ac:dyDescent="0.25">
      <c r="B99">
        <v>22</v>
      </c>
    </row>
    <row r="100" spans="2:2" x14ac:dyDescent="0.25">
      <c r="B100">
        <v>20</v>
      </c>
    </row>
    <row r="101" spans="2:2" x14ac:dyDescent="0.25">
      <c r="B101">
        <v>14</v>
      </c>
    </row>
    <row r="102" spans="2:2" x14ac:dyDescent="0.25">
      <c r="B102">
        <v>16</v>
      </c>
    </row>
    <row r="103" spans="2:2" x14ac:dyDescent="0.25">
      <c r="B103">
        <v>21</v>
      </c>
    </row>
    <row r="104" spans="2:2" x14ac:dyDescent="0.25">
      <c r="B104">
        <v>19</v>
      </c>
    </row>
    <row r="105" spans="2:2" x14ac:dyDescent="0.25">
      <c r="B105">
        <v>17</v>
      </c>
    </row>
  </sheetData>
  <mergeCells count="1">
    <mergeCell ref="H14:R1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D7D2B-11FC-40A0-9111-54BA52C7828F}">
  <dimension ref="B5:K113"/>
  <sheetViews>
    <sheetView topLeftCell="A4" workbookViewId="0">
      <selection activeCell="K16" sqref="K16"/>
    </sheetView>
  </sheetViews>
  <sheetFormatPr defaultRowHeight="15" x14ac:dyDescent="0.25"/>
  <cols>
    <col min="6" max="6" width="11" bestFit="1" customWidth="1"/>
    <col min="8" max="8" width="11.5703125" customWidth="1"/>
  </cols>
  <sheetData>
    <row r="5" spans="2:11" x14ac:dyDescent="0.25">
      <c r="B5" t="s">
        <v>48</v>
      </c>
    </row>
    <row r="6" spans="2:11" x14ac:dyDescent="0.25">
      <c r="B6">
        <v>40</v>
      </c>
      <c r="E6" t="s">
        <v>15</v>
      </c>
    </row>
    <row r="7" spans="2:11" x14ac:dyDescent="0.25">
      <c r="B7">
        <v>45</v>
      </c>
      <c r="E7" t="s">
        <v>51</v>
      </c>
    </row>
    <row r="8" spans="2:11" x14ac:dyDescent="0.25">
      <c r="B8">
        <v>50</v>
      </c>
      <c r="F8" t="s">
        <v>50</v>
      </c>
    </row>
    <row r="9" spans="2:11" x14ac:dyDescent="0.25">
      <c r="B9">
        <v>55</v>
      </c>
      <c r="F9" t="s">
        <v>52</v>
      </c>
      <c r="G9" s="13">
        <f>_xlfn.QUARTILE.EXC($B$6:$B$105,1)</f>
        <v>126.25</v>
      </c>
    </row>
    <row r="10" spans="2:11" x14ac:dyDescent="0.25">
      <c r="B10">
        <v>60</v>
      </c>
      <c r="F10" t="s">
        <v>53</v>
      </c>
      <c r="G10" s="13">
        <f>_xlfn.QUARTILE.EXC($B$6:$B$105,2)</f>
        <v>252.5</v>
      </c>
    </row>
    <row r="11" spans="2:11" x14ac:dyDescent="0.25">
      <c r="B11">
        <v>62</v>
      </c>
      <c r="F11" t="s">
        <v>54</v>
      </c>
      <c r="G11" s="13">
        <f>_xlfn.QUARTILE.EXC($B$6:$B$105,3)</f>
        <v>378.75</v>
      </c>
    </row>
    <row r="12" spans="2:11" x14ac:dyDescent="0.25">
      <c r="B12">
        <v>65</v>
      </c>
    </row>
    <row r="13" spans="2:11" x14ac:dyDescent="0.25">
      <c r="B13">
        <v>68</v>
      </c>
      <c r="E13" t="s">
        <v>55</v>
      </c>
      <c r="H13" s="12"/>
      <c r="I13" s="12"/>
      <c r="J13" s="12"/>
      <c r="K13" s="12"/>
    </row>
    <row r="14" spans="2:11" x14ac:dyDescent="0.25">
      <c r="B14">
        <v>70</v>
      </c>
      <c r="F14" t="s">
        <v>49</v>
      </c>
      <c r="H14" s="1"/>
      <c r="I14" s="10"/>
      <c r="J14" s="1"/>
      <c r="K14" s="11"/>
    </row>
    <row r="15" spans="2:11" x14ac:dyDescent="0.25">
      <c r="B15">
        <v>72</v>
      </c>
      <c r="F15" t="s">
        <v>56</v>
      </c>
      <c r="G15" s="13">
        <f>_xlfn.PERCENTILE.EXC($B$6:$B$105, 0.1)</f>
        <v>72.300000000000011</v>
      </c>
      <c r="H15" s="1"/>
      <c r="I15" s="10"/>
      <c r="J15" s="1"/>
      <c r="K15" s="11"/>
    </row>
    <row r="16" spans="2:11" x14ac:dyDescent="0.25">
      <c r="B16">
        <v>75</v>
      </c>
      <c r="F16" t="s">
        <v>57</v>
      </c>
      <c r="G16" s="13">
        <f>_xlfn.PERCENTILE.EXC($B$6:$B$105, 0.25)</f>
        <v>126.25</v>
      </c>
      <c r="H16" s="1"/>
      <c r="I16" s="10"/>
      <c r="J16" s="1"/>
    </row>
    <row r="17" spans="2:11" x14ac:dyDescent="0.25">
      <c r="B17">
        <v>78</v>
      </c>
      <c r="F17" t="s">
        <v>58</v>
      </c>
      <c r="G17" s="13">
        <f>_xlfn.PERCENTILE.EXC($B$6:$B$105, 0.75)</f>
        <v>378.75</v>
      </c>
      <c r="H17" s="1"/>
      <c r="I17" s="10"/>
      <c r="J17" s="1"/>
    </row>
    <row r="18" spans="2:11" x14ac:dyDescent="0.25">
      <c r="B18">
        <v>80</v>
      </c>
      <c r="F18" t="s">
        <v>59</v>
      </c>
      <c r="G18" s="13">
        <f>_xlfn.PERCENTILE.EXC($B$6:$B$105, 0.9)</f>
        <v>454.5</v>
      </c>
      <c r="H18" s="1"/>
      <c r="I18" s="10"/>
      <c r="J18" s="1"/>
    </row>
    <row r="19" spans="2:11" x14ac:dyDescent="0.25">
      <c r="B19">
        <v>82</v>
      </c>
      <c r="H19" s="1"/>
      <c r="I19" s="10"/>
      <c r="J19" s="1"/>
    </row>
    <row r="20" spans="2:11" x14ac:dyDescent="0.25">
      <c r="B20">
        <v>85</v>
      </c>
      <c r="E20" t="s">
        <v>60</v>
      </c>
      <c r="H20" s="1"/>
      <c r="I20" s="10"/>
      <c r="J20" s="1"/>
    </row>
    <row r="21" spans="2:11" x14ac:dyDescent="0.25">
      <c r="B21">
        <v>88</v>
      </c>
      <c r="F21" t="s">
        <v>66</v>
      </c>
      <c r="H21" s="1"/>
      <c r="I21" s="10"/>
      <c r="J21" s="1"/>
      <c r="K21" s="11"/>
    </row>
    <row r="22" spans="2:11" x14ac:dyDescent="0.25">
      <c r="B22">
        <v>90</v>
      </c>
      <c r="F22" t="s">
        <v>61</v>
      </c>
      <c r="H22" s="1"/>
      <c r="I22" s="10"/>
      <c r="J22" s="1"/>
      <c r="K22" s="11"/>
    </row>
    <row r="23" spans="2:11" x14ac:dyDescent="0.25">
      <c r="B23">
        <v>92</v>
      </c>
      <c r="H23" s="1"/>
      <c r="I23" s="10"/>
      <c r="J23" s="1"/>
      <c r="K23" s="11"/>
    </row>
    <row r="24" spans="2:11" x14ac:dyDescent="0.25">
      <c r="B24">
        <v>95</v>
      </c>
      <c r="H24" s="1"/>
      <c r="I24" s="10"/>
      <c r="J24" s="1"/>
      <c r="K24" s="11"/>
    </row>
    <row r="25" spans="2:11" x14ac:dyDescent="0.25">
      <c r="B25">
        <v>100</v>
      </c>
      <c r="H25" s="1"/>
      <c r="I25" s="10"/>
      <c r="J25" s="1"/>
      <c r="K25" s="11"/>
    </row>
    <row r="26" spans="2:11" x14ac:dyDescent="0.25">
      <c r="B26">
        <v>105</v>
      </c>
      <c r="H26" s="1"/>
      <c r="I26" s="10"/>
      <c r="J26" s="1"/>
      <c r="K26" s="11"/>
    </row>
    <row r="27" spans="2:11" x14ac:dyDescent="0.25">
      <c r="B27">
        <v>110</v>
      </c>
      <c r="H27" s="1"/>
      <c r="I27" s="10"/>
      <c r="J27" s="1"/>
      <c r="K27" s="11"/>
    </row>
    <row r="28" spans="2:11" x14ac:dyDescent="0.25">
      <c r="B28">
        <v>115</v>
      </c>
      <c r="H28" s="1"/>
      <c r="I28" s="10"/>
      <c r="J28" s="1"/>
      <c r="K28" s="11"/>
    </row>
    <row r="29" spans="2:11" x14ac:dyDescent="0.25">
      <c r="B29">
        <v>120</v>
      </c>
      <c r="H29" s="1"/>
      <c r="I29" s="10"/>
      <c r="J29" s="1"/>
      <c r="K29" s="11"/>
    </row>
    <row r="30" spans="2:11" x14ac:dyDescent="0.25">
      <c r="B30">
        <v>125</v>
      </c>
      <c r="H30" s="1"/>
      <c r="I30" s="10"/>
      <c r="J30" s="1"/>
      <c r="K30" s="11"/>
    </row>
    <row r="31" spans="2:11" x14ac:dyDescent="0.25">
      <c r="B31">
        <v>130</v>
      </c>
      <c r="H31" s="1"/>
      <c r="I31" s="10"/>
      <c r="J31" s="1"/>
      <c r="K31" s="11"/>
    </row>
    <row r="32" spans="2:11" x14ac:dyDescent="0.25">
      <c r="B32">
        <v>135</v>
      </c>
      <c r="H32" s="1"/>
      <c r="I32" s="10"/>
      <c r="J32" s="1"/>
      <c r="K32" s="11"/>
    </row>
    <row r="33" spans="2:11" x14ac:dyDescent="0.25">
      <c r="B33">
        <v>140</v>
      </c>
      <c r="H33" s="1"/>
      <c r="I33" s="10"/>
      <c r="J33" s="1"/>
      <c r="K33" s="11"/>
    </row>
    <row r="34" spans="2:11" x14ac:dyDescent="0.25">
      <c r="B34">
        <v>145</v>
      </c>
      <c r="H34" s="1"/>
      <c r="I34" s="10"/>
      <c r="J34" s="1"/>
      <c r="K34" s="11"/>
    </row>
    <row r="35" spans="2:11" x14ac:dyDescent="0.25">
      <c r="B35">
        <v>150</v>
      </c>
      <c r="H35" s="1"/>
      <c r="I35" s="10"/>
      <c r="J35" s="1"/>
      <c r="K35" s="11"/>
    </row>
    <row r="36" spans="2:11" x14ac:dyDescent="0.25">
      <c r="B36">
        <v>155</v>
      </c>
      <c r="H36" s="1"/>
      <c r="I36" s="10"/>
      <c r="J36" s="1"/>
      <c r="K36" s="11"/>
    </row>
    <row r="37" spans="2:11" x14ac:dyDescent="0.25">
      <c r="B37">
        <v>160</v>
      </c>
      <c r="H37" s="1"/>
      <c r="I37" s="10"/>
      <c r="J37" s="1"/>
      <c r="K37" s="11"/>
    </row>
    <row r="38" spans="2:11" x14ac:dyDescent="0.25">
      <c r="B38">
        <v>165</v>
      </c>
      <c r="H38" s="1"/>
      <c r="I38" s="10"/>
      <c r="J38" s="1"/>
      <c r="K38" s="11"/>
    </row>
    <row r="39" spans="2:11" x14ac:dyDescent="0.25">
      <c r="B39">
        <v>170</v>
      </c>
      <c r="H39" s="1"/>
      <c r="I39" s="10"/>
      <c r="J39" s="1"/>
      <c r="K39" s="11"/>
    </row>
    <row r="40" spans="2:11" x14ac:dyDescent="0.25">
      <c r="B40">
        <v>175</v>
      </c>
      <c r="H40" s="1"/>
      <c r="I40" s="10"/>
      <c r="J40" s="1"/>
      <c r="K40" s="11"/>
    </row>
    <row r="41" spans="2:11" x14ac:dyDescent="0.25">
      <c r="B41">
        <v>180</v>
      </c>
      <c r="H41" s="1"/>
      <c r="I41" s="10"/>
      <c r="J41" s="1"/>
      <c r="K41" s="11"/>
    </row>
    <row r="42" spans="2:11" x14ac:dyDescent="0.25">
      <c r="B42">
        <v>185</v>
      </c>
      <c r="H42" s="1"/>
      <c r="I42" s="10"/>
      <c r="J42" s="1"/>
      <c r="K42" s="11"/>
    </row>
    <row r="43" spans="2:11" x14ac:dyDescent="0.25">
      <c r="B43">
        <v>190</v>
      </c>
      <c r="H43" s="1"/>
      <c r="I43" s="10"/>
      <c r="J43" s="1"/>
      <c r="K43" s="11"/>
    </row>
    <row r="44" spans="2:11" x14ac:dyDescent="0.25">
      <c r="B44">
        <v>195</v>
      </c>
      <c r="H44" s="1"/>
      <c r="I44" s="10"/>
      <c r="J44" s="1"/>
      <c r="K44" s="11"/>
    </row>
    <row r="45" spans="2:11" x14ac:dyDescent="0.25">
      <c r="B45">
        <v>200</v>
      </c>
      <c r="H45" s="1"/>
      <c r="I45" s="10"/>
      <c r="J45" s="1"/>
      <c r="K45" s="11"/>
    </row>
    <row r="46" spans="2:11" x14ac:dyDescent="0.25">
      <c r="B46">
        <v>205</v>
      </c>
      <c r="H46" s="1"/>
      <c r="I46" s="10"/>
      <c r="J46" s="1"/>
      <c r="K46" s="11"/>
    </row>
    <row r="47" spans="2:11" x14ac:dyDescent="0.25">
      <c r="B47">
        <v>210</v>
      </c>
      <c r="H47" s="1"/>
      <c r="I47" s="10"/>
      <c r="J47" s="1"/>
      <c r="K47" s="11"/>
    </row>
    <row r="48" spans="2:11" x14ac:dyDescent="0.25">
      <c r="B48">
        <v>215</v>
      </c>
      <c r="H48" s="1"/>
      <c r="I48" s="10"/>
      <c r="J48" s="1"/>
      <c r="K48" s="11"/>
    </row>
    <row r="49" spans="2:11" x14ac:dyDescent="0.25">
      <c r="B49">
        <v>220</v>
      </c>
      <c r="H49" s="1"/>
      <c r="I49" s="10"/>
      <c r="J49" s="1"/>
      <c r="K49" s="11"/>
    </row>
    <row r="50" spans="2:11" x14ac:dyDescent="0.25">
      <c r="B50">
        <v>225</v>
      </c>
      <c r="H50" s="1"/>
      <c r="I50" s="10"/>
      <c r="J50" s="1"/>
      <c r="K50" s="11"/>
    </row>
    <row r="51" spans="2:11" x14ac:dyDescent="0.25">
      <c r="B51">
        <v>230</v>
      </c>
      <c r="H51" s="1"/>
      <c r="I51" s="10"/>
      <c r="J51" s="1"/>
      <c r="K51" s="11"/>
    </row>
    <row r="52" spans="2:11" x14ac:dyDescent="0.25">
      <c r="B52">
        <v>235</v>
      </c>
      <c r="H52" s="1"/>
      <c r="I52" s="10"/>
      <c r="J52" s="1"/>
      <c r="K52" s="11"/>
    </row>
    <row r="53" spans="2:11" x14ac:dyDescent="0.25">
      <c r="B53">
        <v>240</v>
      </c>
      <c r="H53" s="1"/>
      <c r="I53" s="10"/>
      <c r="J53" s="1"/>
      <c r="K53" s="11"/>
    </row>
    <row r="54" spans="2:11" x14ac:dyDescent="0.25">
      <c r="B54">
        <v>245</v>
      </c>
      <c r="H54" s="1"/>
      <c r="I54" s="10"/>
      <c r="J54" s="1"/>
      <c r="K54" s="11"/>
    </row>
    <row r="55" spans="2:11" x14ac:dyDescent="0.25">
      <c r="B55">
        <v>250</v>
      </c>
      <c r="H55" s="1"/>
      <c r="I55" s="10"/>
      <c r="J55" s="1"/>
      <c r="K55" s="11"/>
    </row>
    <row r="56" spans="2:11" x14ac:dyDescent="0.25">
      <c r="B56">
        <v>255</v>
      </c>
      <c r="H56" s="1"/>
      <c r="I56" s="10"/>
      <c r="J56" s="1"/>
      <c r="K56" s="11"/>
    </row>
    <row r="57" spans="2:11" x14ac:dyDescent="0.25">
      <c r="B57">
        <v>260</v>
      </c>
      <c r="H57" s="1"/>
      <c r="I57" s="10"/>
      <c r="J57" s="1"/>
      <c r="K57" s="11"/>
    </row>
    <row r="58" spans="2:11" x14ac:dyDescent="0.25">
      <c r="B58">
        <v>265</v>
      </c>
      <c r="H58" s="1"/>
      <c r="I58" s="10"/>
      <c r="J58" s="1"/>
      <c r="K58" s="11"/>
    </row>
    <row r="59" spans="2:11" x14ac:dyDescent="0.25">
      <c r="B59">
        <v>270</v>
      </c>
      <c r="H59" s="1"/>
      <c r="I59" s="10"/>
      <c r="J59" s="1"/>
      <c r="K59" s="11"/>
    </row>
    <row r="60" spans="2:11" x14ac:dyDescent="0.25">
      <c r="B60">
        <v>275</v>
      </c>
      <c r="H60" s="1"/>
      <c r="I60" s="10"/>
      <c r="J60" s="1"/>
      <c r="K60" s="11"/>
    </row>
    <row r="61" spans="2:11" x14ac:dyDescent="0.25">
      <c r="B61">
        <v>280</v>
      </c>
      <c r="H61" s="1"/>
      <c r="I61" s="10"/>
      <c r="J61" s="1"/>
      <c r="K61" s="11"/>
    </row>
    <row r="62" spans="2:11" x14ac:dyDescent="0.25">
      <c r="B62">
        <v>285</v>
      </c>
      <c r="H62" s="1"/>
      <c r="I62" s="10"/>
      <c r="J62" s="1"/>
      <c r="K62" s="11"/>
    </row>
    <row r="63" spans="2:11" x14ac:dyDescent="0.25">
      <c r="B63">
        <v>290</v>
      </c>
      <c r="H63" s="1"/>
      <c r="I63" s="10"/>
      <c r="J63" s="1"/>
      <c r="K63" s="11"/>
    </row>
    <row r="64" spans="2:11" x14ac:dyDescent="0.25">
      <c r="B64">
        <v>295</v>
      </c>
      <c r="H64" s="1"/>
      <c r="I64" s="10"/>
      <c r="J64" s="1"/>
      <c r="K64" s="11"/>
    </row>
    <row r="65" spans="2:11" x14ac:dyDescent="0.25">
      <c r="B65">
        <v>300</v>
      </c>
      <c r="H65" s="1"/>
      <c r="I65" s="10"/>
      <c r="J65" s="1"/>
      <c r="K65" s="11"/>
    </row>
    <row r="66" spans="2:11" x14ac:dyDescent="0.25">
      <c r="B66">
        <v>305</v>
      </c>
      <c r="H66" s="1"/>
      <c r="I66" s="10"/>
      <c r="J66" s="1"/>
      <c r="K66" s="11"/>
    </row>
    <row r="67" spans="2:11" x14ac:dyDescent="0.25">
      <c r="B67">
        <v>310</v>
      </c>
      <c r="H67" s="1"/>
      <c r="I67" s="10"/>
      <c r="J67" s="1"/>
      <c r="K67" s="11"/>
    </row>
    <row r="68" spans="2:11" x14ac:dyDescent="0.25">
      <c r="B68">
        <v>315</v>
      </c>
      <c r="H68" s="1"/>
      <c r="I68" s="10"/>
      <c r="J68" s="1"/>
      <c r="K68" s="11"/>
    </row>
    <row r="69" spans="2:11" x14ac:dyDescent="0.25">
      <c r="B69">
        <v>320</v>
      </c>
      <c r="H69" s="1"/>
      <c r="I69" s="10"/>
      <c r="J69" s="1"/>
      <c r="K69" s="11"/>
    </row>
    <row r="70" spans="2:11" x14ac:dyDescent="0.25">
      <c r="B70">
        <v>325</v>
      </c>
      <c r="H70" s="1"/>
      <c r="I70" s="10"/>
      <c r="J70" s="1"/>
      <c r="K70" s="11"/>
    </row>
    <row r="71" spans="2:11" x14ac:dyDescent="0.25">
      <c r="B71">
        <v>330</v>
      </c>
      <c r="H71" s="1"/>
      <c r="I71" s="10"/>
      <c r="J71" s="1"/>
      <c r="K71" s="11"/>
    </row>
    <row r="72" spans="2:11" x14ac:dyDescent="0.25">
      <c r="B72">
        <v>335</v>
      </c>
      <c r="H72" s="1"/>
      <c r="I72" s="10"/>
      <c r="J72" s="1"/>
      <c r="K72" s="11"/>
    </row>
    <row r="73" spans="2:11" x14ac:dyDescent="0.25">
      <c r="B73">
        <v>340</v>
      </c>
      <c r="H73" s="1"/>
      <c r="I73" s="10"/>
      <c r="J73" s="1"/>
      <c r="K73" s="11"/>
    </row>
    <row r="74" spans="2:11" x14ac:dyDescent="0.25">
      <c r="B74">
        <v>345</v>
      </c>
      <c r="H74" s="1"/>
      <c r="I74" s="10"/>
      <c r="J74" s="1"/>
      <c r="K74" s="11"/>
    </row>
    <row r="75" spans="2:11" x14ac:dyDescent="0.25">
      <c r="B75">
        <v>350</v>
      </c>
      <c r="H75" s="1"/>
      <c r="I75" s="10"/>
      <c r="J75" s="1"/>
      <c r="K75" s="11"/>
    </row>
    <row r="76" spans="2:11" x14ac:dyDescent="0.25">
      <c r="B76">
        <v>355</v>
      </c>
      <c r="H76" s="1"/>
      <c r="I76" s="10"/>
      <c r="J76" s="1"/>
      <c r="K76" s="11"/>
    </row>
    <row r="77" spans="2:11" x14ac:dyDescent="0.25">
      <c r="B77">
        <v>360</v>
      </c>
      <c r="H77" s="1"/>
      <c r="I77" s="10"/>
      <c r="J77" s="1"/>
      <c r="K77" s="11"/>
    </row>
    <row r="78" spans="2:11" x14ac:dyDescent="0.25">
      <c r="B78">
        <v>365</v>
      </c>
      <c r="H78" s="1"/>
      <c r="I78" s="10"/>
      <c r="J78" s="1"/>
      <c r="K78" s="11"/>
    </row>
    <row r="79" spans="2:11" x14ac:dyDescent="0.25">
      <c r="B79">
        <v>370</v>
      </c>
      <c r="H79" s="1"/>
      <c r="I79" s="10"/>
      <c r="J79" s="1"/>
      <c r="K79" s="11"/>
    </row>
    <row r="80" spans="2:11" x14ac:dyDescent="0.25">
      <c r="B80">
        <v>375</v>
      </c>
      <c r="H80" s="1"/>
      <c r="I80" s="10"/>
      <c r="J80" s="1"/>
      <c r="K80" s="11"/>
    </row>
    <row r="81" spans="2:11" x14ac:dyDescent="0.25">
      <c r="B81">
        <v>380</v>
      </c>
      <c r="H81" s="1"/>
      <c r="I81" s="10"/>
      <c r="J81" s="1"/>
      <c r="K81" s="11"/>
    </row>
    <row r="82" spans="2:11" x14ac:dyDescent="0.25">
      <c r="B82">
        <v>385</v>
      </c>
      <c r="H82" s="1"/>
      <c r="I82" s="10"/>
      <c r="J82" s="1"/>
      <c r="K82" s="11"/>
    </row>
    <row r="83" spans="2:11" x14ac:dyDescent="0.25">
      <c r="B83">
        <v>390</v>
      </c>
      <c r="H83" s="1"/>
      <c r="I83" s="10"/>
      <c r="J83" s="1"/>
      <c r="K83" s="11"/>
    </row>
    <row r="84" spans="2:11" x14ac:dyDescent="0.25">
      <c r="B84">
        <v>395</v>
      </c>
      <c r="H84" s="1"/>
      <c r="I84" s="10"/>
      <c r="J84" s="1"/>
      <c r="K84" s="11"/>
    </row>
    <row r="85" spans="2:11" x14ac:dyDescent="0.25">
      <c r="B85">
        <v>400</v>
      </c>
      <c r="H85" s="1"/>
      <c r="I85" s="10"/>
      <c r="J85" s="1"/>
      <c r="K85" s="11"/>
    </row>
    <row r="86" spans="2:11" x14ac:dyDescent="0.25">
      <c r="B86">
        <v>405</v>
      </c>
      <c r="H86" s="1"/>
      <c r="I86" s="10"/>
      <c r="J86" s="1"/>
      <c r="K86" s="11"/>
    </row>
    <row r="87" spans="2:11" x14ac:dyDescent="0.25">
      <c r="B87">
        <v>410</v>
      </c>
      <c r="H87" s="1"/>
      <c r="I87" s="10"/>
      <c r="J87" s="1"/>
      <c r="K87" s="11"/>
    </row>
    <row r="88" spans="2:11" x14ac:dyDescent="0.25">
      <c r="B88">
        <v>415</v>
      </c>
      <c r="H88" s="1"/>
      <c r="I88" s="10"/>
      <c r="J88" s="1"/>
      <c r="K88" s="11"/>
    </row>
    <row r="89" spans="2:11" x14ac:dyDescent="0.25">
      <c r="B89">
        <v>420</v>
      </c>
      <c r="H89" s="1"/>
      <c r="I89" s="10"/>
      <c r="J89" s="1"/>
      <c r="K89" s="11"/>
    </row>
    <row r="90" spans="2:11" x14ac:dyDescent="0.25">
      <c r="B90">
        <v>425</v>
      </c>
      <c r="H90" s="1"/>
      <c r="I90" s="10"/>
      <c r="J90" s="1"/>
      <c r="K90" s="11"/>
    </row>
    <row r="91" spans="2:11" x14ac:dyDescent="0.25">
      <c r="B91">
        <v>430</v>
      </c>
      <c r="H91" s="1"/>
      <c r="I91" s="10"/>
      <c r="J91" s="1"/>
      <c r="K91" s="11"/>
    </row>
    <row r="92" spans="2:11" x14ac:dyDescent="0.25">
      <c r="B92">
        <v>435</v>
      </c>
      <c r="H92" s="1"/>
      <c r="I92" s="10"/>
      <c r="J92" s="1"/>
      <c r="K92" s="11"/>
    </row>
    <row r="93" spans="2:11" x14ac:dyDescent="0.25">
      <c r="B93">
        <v>440</v>
      </c>
      <c r="H93" s="1"/>
      <c r="I93" s="10"/>
      <c r="J93" s="1"/>
      <c r="K93" s="11"/>
    </row>
    <row r="94" spans="2:11" x14ac:dyDescent="0.25">
      <c r="B94">
        <v>445</v>
      </c>
      <c r="H94" s="1"/>
      <c r="I94" s="10"/>
      <c r="J94" s="1"/>
      <c r="K94" s="11"/>
    </row>
    <row r="95" spans="2:11" x14ac:dyDescent="0.25">
      <c r="B95">
        <v>450</v>
      </c>
      <c r="H95" s="1"/>
      <c r="I95" s="10"/>
      <c r="J95" s="1"/>
      <c r="K95" s="11"/>
    </row>
    <row r="96" spans="2:11" x14ac:dyDescent="0.25">
      <c r="B96">
        <v>455</v>
      </c>
      <c r="H96" s="1"/>
      <c r="I96" s="10"/>
      <c r="J96" s="1"/>
      <c r="K96" s="11"/>
    </row>
    <row r="97" spans="2:11" x14ac:dyDescent="0.25">
      <c r="B97">
        <v>460</v>
      </c>
      <c r="H97" s="1"/>
      <c r="I97" s="10"/>
      <c r="J97" s="1"/>
      <c r="K97" s="11"/>
    </row>
    <row r="98" spans="2:11" x14ac:dyDescent="0.25">
      <c r="B98">
        <v>465</v>
      </c>
      <c r="H98" s="1"/>
      <c r="I98" s="10"/>
      <c r="J98" s="1"/>
      <c r="K98" s="11"/>
    </row>
    <row r="99" spans="2:11" x14ac:dyDescent="0.25">
      <c r="B99">
        <v>470</v>
      </c>
      <c r="H99" s="1"/>
      <c r="I99" s="10"/>
      <c r="J99" s="1"/>
      <c r="K99" s="11"/>
    </row>
    <row r="100" spans="2:11" x14ac:dyDescent="0.25">
      <c r="B100">
        <v>475</v>
      </c>
      <c r="H100" s="1"/>
      <c r="I100" s="10"/>
      <c r="J100" s="1"/>
      <c r="K100" s="11"/>
    </row>
    <row r="101" spans="2:11" x14ac:dyDescent="0.25">
      <c r="B101">
        <v>480</v>
      </c>
      <c r="H101" s="1"/>
      <c r="I101" s="10"/>
      <c r="J101" s="1"/>
      <c r="K101" s="11"/>
    </row>
    <row r="102" spans="2:11" x14ac:dyDescent="0.25">
      <c r="B102">
        <v>485</v>
      </c>
      <c r="H102" s="1"/>
      <c r="I102" s="10"/>
      <c r="J102" s="1"/>
      <c r="K102" s="11"/>
    </row>
    <row r="103" spans="2:11" x14ac:dyDescent="0.25">
      <c r="B103">
        <v>490</v>
      </c>
      <c r="H103" s="1"/>
      <c r="I103" s="10"/>
      <c r="J103" s="1"/>
      <c r="K103" s="11"/>
    </row>
    <row r="104" spans="2:11" x14ac:dyDescent="0.25">
      <c r="B104">
        <v>495</v>
      </c>
      <c r="H104" s="1"/>
      <c r="I104" s="10"/>
      <c r="J104" s="1"/>
      <c r="K104" s="11"/>
    </row>
    <row r="105" spans="2:11" x14ac:dyDescent="0.25">
      <c r="B105">
        <v>500</v>
      </c>
      <c r="H105" s="1"/>
      <c r="I105" s="10"/>
      <c r="J105" s="1"/>
      <c r="K105" s="11"/>
    </row>
    <row r="106" spans="2:11" x14ac:dyDescent="0.25">
      <c r="H106" s="1"/>
      <c r="I106" s="10"/>
      <c r="J106" s="1"/>
      <c r="K106" s="11"/>
    </row>
    <row r="107" spans="2:11" x14ac:dyDescent="0.25">
      <c r="H107" s="1"/>
      <c r="I107" s="10"/>
      <c r="J107" s="1"/>
      <c r="K107" s="11"/>
    </row>
    <row r="108" spans="2:11" x14ac:dyDescent="0.25">
      <c r="H108" s="1"/>
      <c r="I108" s="10"/>
      <c r="J108" s="1"/>
      <c r="K108" s="11"/>
    </row>
    <row r="109" spans="2:11" x14ac:dyDescent="0.25">
      <c r="H109" s="1"/>
      <c r="I109" s="10"/>
      <c r="J109" s="1"/>
      <c r="K109" s="11"/>
    </row>
    <row r="110" spans="2:11" x14ac:dyDescent="0.25">
      <c r="H110" s="1"/>
      <c r="I110" s="10"/>
      <c r="J110" s="1"/>
      <c r="K110" s="11"/>
    </row>
    <row r="111" spans="2:11" x14ac:dyDescent="0.25">
      <c r="H111" s="1"/>
      <c r="I111" s="10"/>
      <c r="J111" s="1"/>
      <c r="K111" s="11"/>
    </row>
    <row r="112" spans="2:11" x14ac:dyDescent="0.25">
      <c r="H112" s="1"/>
      <c r="I112" s="10"/>
      <c r="J112" s="1"/>
      <c r="K112" s="11"/>
    </row>
    <row r="113" spans="8:11" x14ac:dyDescent="0.25">
      <c r="H113" s="1"/>
      <c r="I113" s="10"/>
      <c r="J113" s="1"/>
      <c r="K113" s="11"/>
    </row>
  </sheetData>
  <sortState xmlns:xlrd2="http://schemas.microsoft.com/office/spreadsheetml/2017/richdata2" ref="H14:K113">
    <sortCondition ref="J15"/>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AE013-3E46-4F5A-AE34-DCFF2B069EF3}">
  <dimension ref="B5:G105"/>
  <sheetViews>
    <sheetView workbookViewId="0">
      <selection activeCell="F22" sqref="F22"/>
    </sheetView>
  </sheetViews>
  <sheetFormatPr defaultRowHeight="15" x14ac:dyDescent="0.25"/>
  <cols>
    <col min="3" max="3" width="12" bestFit="1" customWidth="1"/>
  </cols>
  <sheetData>
    <row r="5" spans="2:7" x14ac:dyDescent="0.25">
      <c r="B5" t="s">
        <v>62</v>
      </c>
    </row>
    <row r="6" spans="2:7" x14ac:dyDescent="0.25">
      <c r="B6">
        <v>55</v>
      </c>
      <c r="E6" t="s">
        <v>15</v>
      </c>
    </row>
    <row r="7" spans="2:7" x14ac:dyDescent="0.25">
      <c r="B7">
        <v>60</v>
      </c>
      <c r="E7" t="s">
        <v>63</v>
      </c>
    </row>
    <row r="8" spans="2:7" x14ac:dyDescent="0.25">
      <c r="B8">
        <v>62</v>
      </c>
      <c r="F8" t="s">
        <v>50</v>
      </c>
    </row>
    <row r="9" spans="2:7" x14ac:dyDescent="0.25">
      <c r="B9">
        <v>65</v>
      </c>
      <c r="F9" t="s">
        <v>52</v>
      </c>
      <c r="G9" s="13">
        <f>_xlfn.QUARTILE.EXC($B$6:$B$105,1)</f>
        <v>141.25</v>
      </c>
    </row>
    <row r="10" spans="2:7" x14ac:dyDescent="0.25">
      <c r="B10">
        <v>68</v>
      </c>
      <c r="F10" t="s">
        <v>53</v>
      </c>
      <c r="G10" s="13">
        <f>_xlfn.QUARTILE.EXC($B$6:$B$105,2)</f>
        <v>267.5</v>
      </c>
    </row>
    <row r="11" spans="2:7" x14ac:dyDescent="0.25">
      <c r="B11">
        <v>70</v>
      </c>
      <c r="F11" t="s">
        <v>54</v>
      </c>
      <c r="G11" s="13">
        <f>_xlfn.QUARTILE.EXC($B$6:$B$105,3)</f>
        <v>393.75</v>
      </c>
    </row>
    <row r="12" spans="2:7" x14ac:dyDescent="0.25">
      <c r="B12">
        <v>72</v>
      </c>
    </row>
    <row r="13" spans="2:7" x14ac:dyDescent="0.25">
      <c r="B13">
        <v>75</v>
      </c>
      <c r="E13" t="s">
        <v>64</v>
      </c>
    </row>
    <row r="14" spans="2:7" x14ac:dyDescent="0.25">
      <c r="B14">
        <v>78</v>
      </c>
      <c r="F14" t="s">
        <v>49</v>
      </c>
    </row>
    <row r="15" spans="2:7" x14ac:dyDescent="0.25">
      <c r="B15">
        <v>80</v>
      </c>
      <c r="F15" t="s">
        <v>77</v>
      </c>
      <c r="G15" s="13">
        <f>_xlfn.PERCENTILE.EXC($B$6:$B$105, 0.15)</f>
        <v>92.449999999999989</v>
      </c>
    </row>
    <row r="16" spans="2:7" x14ac:dyDescent="0.25">
      <c r="B16">
        <v>82</v>
      </c>
      <c r="F16" t="s">
        <v>78</v>
      </c>
      <c r="G16" s="13">
        <f>_xlfn.PERCENTILE.EXC($B$6:$B$105, 0.5)</f>
        <v>267.5</v>
      </c>
    </row>
    <row r="17" spans="2:7" x14ac:dyDescent="0.25">
      <c r="B17">
        <v>85</v>
      </c>
      <c r="F17" t="s">
        <v>79</v>
      </c>
      <c r="G17" s="13">
        <f>_xlfn.PERCENTILE.EXC($B$6:$B$105, 0.85)</f>
        <v>444.25</v>
      </c>
    </row>
    <row r="18" spans="2:7" x14ac:dyDescent="0.25">
      <c r="B18">
        <v>88</v>
      </c>
      <c r="G18" s="14"/>
    </row>
    <row r="19" spans="2:7" x14ac:dyDescent="0.25">
      <c r="B19">
        <v>90</v>
      </c>
      <c r="E19" t="s">
        <v>65</v>
      </c>
    </row>
    <row r="20" spans="2:7" x14ac:dyDescent="0.25">
      <c r="B20">
        <v>92</v>
      </c>
      <c r="F20" t="s">
        <v>67</v>
      </c>
    </row>
    <row r="21" spans="2:7" x14ac:dyDescent="0.25">
      <c r="B21">
        <v>95</v>
      </c>
      <c r="F21" t="s">
        <v>80</v>
      </c>
    </row>
    <row r="22" spans="2:7" x14ac:dyDescent="0.25">
      <c r="B22">
        <v>100</v>
      </c>
    </row>
    <row r="23" spans="2:7" x14ac:dyDescent="0.25">
      <c r="B23">
        <v>105</v>
      </c>
    </row>
    <row r="24" spans="2:7" x14ac:dyDescent="0.25">
      <c r="B24">
        <v>110</v>
      </c>
    </row>
    <row r="25" spans="2:7" x14ac:dyDescent="0.25">
      <c r="B25">
        <v>115</v>
      </c>
    </row>
    <row r="26" spans="2:7" x14ac:dyDescent="0.25">
      <c r="B26">
        <v>120</v>
      </c>
    </row>
    <row r="27" spans="2:7" x14ac:dyDescent="0.25">
      <c r="B27">
        <v>125</v>
      </c>
    </row>
    <row r="28" spans="2:7" x14ac:dyDescent="0.25">
      <c r="B28">
        <v>130</v>
      </c>
    </row>
    <row r="29" spans="2:7" x14ac:dyDescent="0.25">
      <c r="B29">
        <v>135</v>
      </c>
    </row>
    <row r="30" spans="2:7" x14ac:dyDescent="0.25">
      <c r="B30">
        <v>140</v>
      </c>
    </row>
    <row r="31" spans="2:7" x14ac:dyDescent="0.25">
      <c r="B31">
        <v>145</v>
      </c>
    </row>
    <row r="32" spans="2:7" x14ac:dyDescent="0.25">
      <c r="B32">
        <v>150</v>
      </c>
    </row>
    <row r="33" spans="2:2" x14ac:dyDescent="0.25">
      <c r="B33">
        <v>155</v>
      </c>
    </row>
    <row r="34" spans="2:2" x14ac:dyDescent="0.25">
      <c r="B34">
        <v>160</v>
      </c>
    </row>
    <row r="35" spans="2:2" x14ac:dyDescent="0.25">
      <c r="B35">
        <v>165</v>
      </c>
    </row>
    <row r="36" spans="2:2" x14ac:dyDescent="0.25">
      <c r="B36">
        <v>170</v>
      </c>
    </row>
    <row r="37" spans="2:2" x14ac:dyDescent="0.25">
      <c r="B37">
        <v>175</v>
      </c>
    </row>
    <row r="38" spans="2:2" x14ac:dyDescent="0.25">
      <c r="B38">
        <v>180</v>
      </c>
    </row>
    <row r="39" spans="2:2" x14ac:dyDescent="0.25">
      <c r="B39">
        <v>185</v>
      </c>
    </row>
    <row r="40" spans="2:2" x14ac:dyDescent="0.25">
      <c r="B40">
        <v>190</v>
      </c>
    </row>
    <row r="41" spans="2:2" x14ac:dyDescent="0.25">
      <c r="B41">
        <v>195</v>
      </c>
    </row>
    <row r="42" spans="2:2" x14ac:dyDescent="0.25">
      <c r="B42">
        <v>200</v>
      </c>
    </row>
    <row r="43" spans="2:2" x14ac:dyDescent="0.25">
      <c r="B43">
        <v>205</v>
      </c>
    </row>
    <row r="44" spans="2:2" x14ac:dyDescent="0.25">
      <c r="B44">
        <v>210</v>
      </c>
    </row>
    <row r="45" spans="2:2" x14ac:dyDescent="0.25">
      <c r="B45">
        <v>215</v>
      </c>
    </row>
    <row r="46" spans="2:2" x14ac:dyDescent="0.25">
      <c r="B46">
        <v>220</v>
      </c>
    </row>
    <row r="47" spans="2:2" x14ac:dyDescent="0.25">
      <c r="B47">
        <v>225</v>
      </c>
    </row>
    <row r="48" spans="2:2" x14ac:dyDescent="0.25">
      <c r="B48">
        <v>230</v>
      </c>
    </row>
    <row r="49" spans="2:2" x14ac:dyDescent="0.25">
      <c r="B49">
        <v>235</v>
      </c>
    </row>
    <row r="50" spans="2:2" x14ac:dyDescent="0.25">
      <c r="B50">
        <v>240</v>
      </c>
    </row>
    <row r="51" spans="2:2" x14ac:dyDescent="0.25">
      <c r="B51">
        <v>245</v>
      </c>
    </row>
    <row r="52" spans="2:2" x14ac:dyDescent="0.25">
      <c r="B52">
        <v>250</v>
      </c>
    </row>
    <row r="53" spans="2:2" x14ac:dyDescent="0.25">
      <c r="B53">
        <v>255</v>
      </c>
    </row>
    <row r="54" spans="2:2" x14ac:dyDescent="0.25">
      <c r="B54">
        <v>260</v>
      </c>
    </row>
    <row r="55" spans="2:2" x14ac:dyDescent="0.25">
      <c r="B55">
        <v>265</v>
      </c>
    </row>
    <row r="56" spans="2:2" x14ac:dyDescent="0.25">
      <c r="B56">
        <v>270</v>
      </c>
    </row>
    <row r="57" spans="2:2" x14ac:dyDescent="0.25">
      <c r="B57">
        <v>275</v>
      </c>
    </row>
    <row r="58" spans="2:2" x14ac:dyDescent="0.25">
      <c r="B58">
        <v>280</v>
      </c>
    </row>
    <row r="59" spans="2:2" x14ac:dyDescent="0.25">
      <c r="B59">
        <v>285</v>
      </c>
    </row>
    <row r="60" spans="2:2" x14ac:dyDescent="0.25">
      <c r="B60">
        <v>290</v>
      </c>
    </row>
    <row r="61" spans="2:2" x14ac:dyDescent="0.25">
      <c r="B61">
        <v>295</v>
      </c>
    </row>
    <row r="62" spans="2:2" x14ac:dyDescent="0.25">
      <c r="B62">
        <v>300</v>
      </c>
    </row>
    <row r="63" spans="2:2" x14ac:dyDescent="0.25">
      <c r="B63">
        <v>305</v>
      </c>
    </row>
    <row r="64" spans="2:2" x14ac:dyDescent="0.25">
      <c r="B64">
        <v>310</v>
      </c>
    </row>
    <row r="65" spans="2:2" x14ac:dyDescent="0.25">
      <c r="B65">
        <v>315</v>
      </c>
    </row>
    <row r="66" spans="2:2" x14ac:dyDescent="0.25">
      <c r="B66">
        <v>320</v>
      </c>
    </row>
    <row r="67" spans="2:2" x14ac:dyDescent="0.25">
      <c r="B67">
        <v>325</v>
      </c>
    </row>
    <row r="68" spans="2:2" x14ac:dyDescent="0.25">
      <c r="B68">
        <v>330</v>
      </c>
    </row>
    <row r="69" spans="2:2" x14ac:dyDescent="0.25">
      <c r="B69">
        <v>335</v>
      </c>
    </row>
    <row r="70" spans="2:2" x14ac:dyDescent="0.25">
      <c r="B70">
        <v>340</v>
      </c>
    </row>
    <row r="71" spans="2:2" x14ac:dyDescent="0.25">
      <c r="B71">
        <v>345</v>
      </c>
    </row>
    <row r="72" spans="2:2" x14ac:dyDescent="0.25">
      <c r="B72">
        <v>350</v>
      </c>
    </row>
    <row r="73" spans="2:2" x14ac:dyDescent="0.25">
      <c r="B73">
        <v>355</v>
      </c>
    </row>
    <row r="74" spans="2:2" x14ac:dyDescent="0.25">
      <c r="B74">
        <v>360</v>
      </c>
    </row>
    <row r="75" spans="2:2" x14ac:dyDescent="0.25">
      <c r="B75">
        <v>365</v>
      </c>
    </row>
    <row r="76" spans="2:2" x14ac:dyDescent="0.25">
      <c r="B76">
        <v>370</v>
      </c>
    </row>
    <row r="77" spans="2:2" x14ac:dyDescent="0.25">
      <c r="B77">
        <v>375</v>
      </c>
    </row>
    <row r="78" spans="2:2" x14ac:dyDescent="0.25">
      <c r="B78">
        <v>380</v>
      </c>
    </row>
    <row r="79" spans="2:2" x14ac:dyDescent="0.25">
      <c r="B79">
        <v>385</v>
      </c>
    </row>
    <row r="80" spans="2:2" x14ac:dyDescent="0.25">
      <c r="B80">
        <v>390</v>
      </c>
    </row>
    <row r="81" spans="2:2" x14ac:dyDescent="0.25">
      <c r="B81">
        <v>395</v>
      </c>
    </row>
    <row r="82" spans="2:2" x14ac:dyDescent="0.25">
      <c r="B82">
        <v>400</v>
      </c>
    </row>
    <row r="83" spans="2:2" x14ac:dyDescent="0.25">
      <c r="B83">
        <v>405</v>
      </c>
    </row>
    <row r="84" spans="2:2" x14ac:dyDescent="0.25">
      <c r="B84">
        <v>410</v>
      </c>
    </row>
    <row r="85" spans="2:2" x14ac:dyDescent="0.25">
      <c r="B85">
        <v>415</v>
      </c>
    </row>
    <row r="86" spans="2:2" x14ac:dyDescent="0.25">
      <c r="B86">
        <v>420</v>
      </c>
    </row>
    <row r="87" spans="2:2" x14ac:dyDescent="0.25">
      <c r="B87">
        <v>425</v>
      </c>
    </row>
    <row r="88" spans="2:2" x14ac:dyDescent="0.25">
      <c r="B88">
        <v>430</v>
      </c>
    </row>
    <row r="89" spans="2:2" x14ac:dyDescent="0.25">
      <c r="B89">
        <v>435</v>
      </c>
    </row>
    <row r="90" spans="2:2" x14ac:dyDescent="0.25">
      <c r="B90">
        <v>440</v>
      </c>
    </row>
    <row r="91" spans="2:2" x14ac:dyDescent="0.25">
      <c r="B91">
        <v>445</v>
      </c>
    </row>
    <row r="92" spans="2:2" x14ac:dyDescent="0.25">
      <c r="B92">
        <v>450</v>
      </c>
    </row>
    <row r="93" spans="2:2" x14ac:dyDescent="0.25">
      <c r="B93">
        <v>455</v>
      </c>
    </row>
    <row r="94" spans="2:2" x14ac:dyDescent="0.25">
      <c r="B94">
        <v>460</v>
      </c>
    </row>
    <row r="95" spans="2:2" x14ac:dyDescent="0.25">
      <c r="B95">
        <v>465</v>
      </c>
    </row>
    <row r="96" spans="2:2" x14ac:dyDescent="0.25">
      <c r="B96">
        <v>470</v>
      </c>
    </row>
    <row r="97" spans="2:2" x14ac:dyDescent="0.25">
      <c r="B97">
        <v>475</v>
      </c>
    </row>
    <row r="98" spans="2:2" x14ac:dyDescent="0.25">
      <c r="B98">
        <v>480</v>
      </c>
    </row>
    <row r="99" spans="2:2" x14ac:dyDescent="0.25">
      <c r="B99">
        <v>485</v>
      </c>
    </row>
    <row r="100" spans="2:2" x14ac:dyDescent="0.25">
      <c r="B100">
        <v>490</v>
      </c>
    </row>
    <row r="101" spans="2:2" x14ac:dyDescent="0.25">
      <c r="B101">
        <v>495</v>
      </c>
    </row>
    <row r="102" spans="2:2" x14ac:dyDescent="0.25">
      <c r="B102">
        <v>500</v>
      </c>
    </row>
    <row r="103" spans="2:2" x14ac:dyDescent="0.25">
      <c r="B103">
        <v>505</v>
      </c>
    </row>
    <row r="104" spans="2:2" x14ac:dyDescent="0.25">
      <c r="B104">
        <v>510</v>
      </c>
    </row>
    <row r="105" spans="2:2" x14ac:dyDescent="0.25">
      <c r="B105">
        <v>515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E7BC5-7629-49AE-AEC8-F62AA1338D53}">
  <dimension ref="B5:G115"/>
  <sheetViews>
    <sheetView workbookViewId="0">
      <selection activeCell="F21" sqref="F21"/>
    </sheetView>
  </sheetViews>
  <sheetFormatPr defaultRowHeight="15" x14ac:dyDescent="0.25"/>
  <cols>
    <col min="3" max="3" width="9.140625" customWidth="1"/>
    <col min="10" max="10" width="17.85546875" customWidth="1"/>
  </cols>
  <sheetData>
    <row r="5" spans="2:7" x14ac:dyDescent="0.25">
      <c r="B5" t="s">
        <v>68</v>
      </c>
    </row>
    <row r="6" spans="2:7" x14ac:dyDescent="0.25">
      <c r="B6">
        <v>20</v>
      </c>
      <c r="E6" t="s">
        <v>15</v>
      </c>
    </row>
    <row r="7" spans="2:7" x14ac:dyDescent="0.25">
      <c r="B7">
        <v>25</v>
      </c>
      <c r="E7" t="s">
        <v>69</v>
      </c>
    </row>
    <row r="8" spans="2:7" x14ac:dyDescent="0.25">
      <c r="B8">
        <v>30</v>
      </c>
      <c r="F8" t="s">
        <v>50</v>
      </c>
    </row>
    <row r="9" spans="2:7" x14ac:dyDescent="0.25">
      <c r="B9">
        <v>35</v>
      </c>
      <c r="F9" t="s">
        <v>52</v>
      </c>
      <c r="G9" s="13">
        <f>_xlfn.QUARTILE.EXC($B$6:$B$115,1)</f>
        <v>153.75</v>
      </c>
    </row>
    <row r="10" spans="2:7" x14ac:dyDescent="0.25">
      <c r="B10">
        <v>40</v>
      </c>
      <c r="F10" t="s">
        <v>53</v>
      </c>
      <c r="G10" s="13">
        <f>_xlfn.QUARTILE.EXC($B$6:$B$115,2)</f>
        <v>292.5</v>
      </c>
    </row>
    <row r="11" spans="2:7" x14ac:dyDescent="0.25">
      <c r="B11">
        <v>45</v>
      </c>
      <c r="F11" t="s">
        <v>54</v>
      </c>
      <c r="G11" s="13">
        <f>_xlfn.QUARTILE.EXC($B$6:$B$115,3)</f>
        <v>431.25</v>
      </c>
    </row>
    <row r="12" spans="2:7" x14ac:dyDescent="0.25">
      <c r="B12">
        <v>50</v>
      </c>
    </row>
    <row r="13" spans="2:7" x14ac:dyDescent="0.25">
      <c r="B13">
        <v>55</v>
      </c>
      <c r="E13" t="s">
        <v>70</v>
      </c>
    </row>
    <row r="14" spans="2:7" x14ac:dyDescent="0.25">
      <c r="B14">
        <v>60</v>
      </c>
      <c r="F14" t="s">
        <v>49</v>
      </c>
    </row>
    <row r="15" spans="2:7" x14ac:dyDescent="0.25">
      <c r="B15">
        <v>65</v>
      </c>
      <c r="F15" t="s">
        <v>81</v>
      </c>
      <c r="G15" s="13">
        <f>_xlfn.PERCENTILE.EXC($B$6:$B$115, 0.2)</f>
        <v>126.00000000000001</v>
      </c>
    </row>
    <row r="16" spans="2:7" x14ac:dyDescent="0.25">
      <c r="B16">
        <v>70</v>
      </c>
      <c r="F16" t="s">
        <v>82</v>
      </c>
      <c r="G16" s="13">
        <f>_xlfn.PERCENTILE.EXC($B$6:$B$115, 0.4)</f>
        <v>237.00000000000003</v>
      </c>
    </row>
    <row r="17" spans="2:7" x14ac:dyDescent="0.25">
      <c r="B17">
        <v>75</v>
      </c>
      <c r="F17" t="s">
        <v>83</v>
      </c>
      <c r="G17" s="13">
        <f>_xlfn.PERCENTILE.EXC($B$6:$B$115, 0.8)</f>
        <v>459.00000000000006</v>
      </c>
    </row>
    <row r="18" spans="2:7" x14ac:dyDescent="0.25">
      <c r="B18">
        <v>80</v>
      </c>
    </row>
    <row r="19" spans="2:7" x14ac:dyDescent="0.25">
      <c r="B19">
        <v>85</v>
      </c>
      <c r="E19" t="s">
        <v>71</v>
      </c>
    </row>
    <row r="20" spans="2:7" x14ac:dyDescent="0.25">
      <c r="B20">
        <v>90</v>
      </c>
      <c r="F20" t="s">
        <v>76</v>
      </c>
    </row>
    <row r="21" spans="2:7" x14ac:dyDescent="0.25">
      <c r="B21">
        <v>95</v>
      </c>
      <c r="F21" t="s">
        <v>84</v>
      </c>
    </row>
    <row r="22" spans="2:7" x14ac:dyDescent="0.25">
      <c r="B22">
        <v>100</v>
      </c>
    </row>
    <row r="23" spans="2:7" x14ac:dyDescent="0.25">
      <c r="B23">
        <v>105</v>
      </c>
    </row>
    <row r="24" spans="2:7" x14ac:dyDescent="0.25">
      <c r="B24">
        <v>110</v>
      </c>
    </row>
    <row r="25" spans="2:7" x14ac:dyDescent="0.25">
      <c r="B25">
        <v>115</v>
      </c>
    </row>
    <row r="26" spans="2:7" x14ac:dyDescent="0.25">
      <c r="B26">
        <v>120</v>
      </c>
    </row>
    <row r="27" spans="2:7" x14ac:dyDescent="0.25">
      <c r="B27">
        <v>125</v>
      </c>
    </row>
    <row r="28" spans="2:7" x14ac:dyDescent="0.25">
      <c r="B28">
        <v>130</v>
      </c>
    </row>
    <row r="29" spans="2:7" x14ac:dyDescent="0.25">
      <c r="B29">
        <v>135</v>
      </c>
    </row>
    <row r="30" spans="2:7" x14ac:dyDescent="0.25">
      <c r="B30">
        <v>140</v>
      </c>
    </row>
    <row r="31" spans="2:7" x14ac:dyDescent="0.25">
      <c r="B31">
        <v>145</v>
      </c>
    </row>
    <row r="32" spans="2:7" x14ac:dyDescent="0.25">
      <c r="B32">
        <v>150</v>
      </c>
    </row>
    <row r="33" spans="2:2" x14ac:dyDescent="0.25">
      <c r="B33">
        <v>155</v>
      </c>
    </row>
    <row r="34" spans="2:2" x14ac:dyDescent="0.25">
      <c r="B34">
        <v>160</v>
      </c>
    </row>
    <row r="35" spans="2:2" x14ac:dyDescent="0.25">
      <c r="B35">
        <v>165</v>
      </c>
    </row>
    <row r="36" spans="2:2" x14ac:dyDescent="0.25">
      <c r="B36">
        <v>170</v>
      </c>
    </row>
    <row r="37" spans="2:2" x14ac:dyDescent="0.25">
      <c r="B37">
        <v>175</v>
      </c>
    </row>
    <row r="38" spans="2:2" x14ac:dyDescent="0.25">
      <c r="B38">
        <v>180</v>
      </c>
    </row>
    <row r="39" spans="2:2" x14ac:dyDescent="0.25">
      <c r="B39">
        <v>185</v>
      </c>
    </row>
    <row r="40" spans="2:2" x14ac:dyDescent="0.25">
      <c r="B40">
        <v>190</v>
      </c>
    </row>
    <row r="41" spans="2:2" x14ac:dyDescent="0.25">
      <c r="B41">
        <v>195</v>
      </c>
    </row>
    <row r="42" spans="2:2" x14ac:dyDescent="0.25">
      <c r="B42">
        <v>200</v>
      </c>
    </row>
    <row r="43" spans="2:2" x14ac:dyDescent="0.25">
      <c r="B43">
        <v>205</v>
      </c>
    </row>
    <row r="44" spans="2:2" x14ac:dyDescent="0.25">
      <c r="B44">
        <v>210</v>
      </c>
    </row>
    <row r="45" spans="2:2" x14ac:dyDescent="0.25">
      <c r="B45">
        <v>215</v>
      </c>
    </row>
    <row r="46" spans="2:2" x14ac:dyDescent="0.25">
      <c r="B46">
        <v>220</v>
      </c>
    </row>
    <row r="47" spans="2:2" x14ac:dyDescent="0.25">
      <c r="B47">
        <v>225</v>
      </c>
    </row>
    <row r="48" spans="2:2" x14ac:dyDescent="0.25">
      <c r="B48">
        <v>230</v>
      </c>
    </row>
    <row r="49" spans="2:2" x14ac:dyDescent="0.25">
      <c r="B49">
        <v>235</v>
      </c>
    </row>
    <row r="50" spans="2:2" x14ac:dyDescent="0.25">
      <c r="B50">
        <v>240</v>
      </c>
    </row>
    <row r="51" spans="2:2" x14ac:dyDescent="0.25">
      <c r="B51">
        <v>245</v>
      </c>
    </row>
    <row r="52" spans="2:2" x14ac:dyDescent="0.25">
      <c r="B52">
        <v>250</v>
      </c>
    </row>
    <row r="53" spans="2:2" x14ac:dyDescent="0.25">
      <c r="B53">
        <v>255</v>
      </c>
    </row>
    <row r="54" spans="2:2" x14ac:dyDescent="0.25">
      <c r="B54">
        <v>260</v>
      </c>
    </row>
    <row r="55" spans="2:2" x14ac:dyDescent="0.25">
      <c r="B55">
        <v>265</v>
      </c>
    </row>
    <row r="56" spans="2:2" x14ac:dyDescent="0.25">
      <c r="B56">
        <v>270</v>
      </c>
    </row>
    <row r="57" spans="2:2" x14ac:dyDescent="0.25">
      <c r="B57">
        <v>275</v>
      </c>
    </row>
    <row r="58" spans="2:2" x14ac:dyDescent="0.25">
      <c r="B58">
        <v>280</v>
      </c>
    </row>
    <row r="59" spans="2:2" x14ac:dyDescent="0.25">
      <c r="B59">
        <v>285</v>
      </c>
    </row>
    <row r="60" spans="2:2" x14ac:dyDescent="0.25">
      <c r="B60">
        <v>290</v>
      </c>
    </row>
    <row r="61" spans="2:2" x14ac:dyDescent="0.25">
      <c r="B61">
        <v>295</v>
      </c>
    </row>
    <row r="62" spans="2:2" x14ac:dyDescent="0.25">
      <c r="B62">
        <v>300</v>
      </c>
    </row>
    <row r="63" spans="2:2" x14ac:dyDescent="0.25">
      <c r="B63">
        <v>305</v>
      </c>
    </row>
    <row r="64" spans="2:2" x14ac:dyDescent="0.25">
      <c r="B64">
        <v>310</v>
      </c>
    </row>
    <row r="65" spans="2:2" x14ac:dyDescent="0.25">
      <c r="B65">
        <v>315</v>
      </c>
    </row>
    <row r="66" spans="2:2" x14ac:dyDescent="0.25">
      <c r="B66">
        <v>320</v>
      </c>
    </row>
    <row r="67" spans="2:2" x14ac:dyDescent="0.25">
      <c r="B67">
        <v>325</v>
      </c>
    </row>
    <row r="68" spans="2:2" x14ac:dyDescent="0.25">
      <c r="B68">
        <v>330</v>
      </c>
    </row>
    <row r="69" spans="2:2" x14ac:dyDescent="0.25">
      <c r="B69">
        <v>335</v>
      </c>
    </row>
    <row r="70" spans="2:2" x14ac:dyDescent="0.25">
      <c r="B70">
        <v>340</v>
      </c>
    </row>
    <row r="71" spans="2:2" x14ac:dyDescent="0.25">
      <c r="B71">
        <v>345</v>
      </c>
    </row>
    <row r="72" spans="2:2" x14ac:dyDescent="0.25">
      <c r="B72">
        <v>350</v>
      </c>
    </row>
    <row r="73" spans="2:2" x14ac:dyDescent="0.25">
      <c r="B73">
        <v>355</v>
      </c>
    </row>
    <row r="74" spans="2:2" x14ac:dyDescent="0.25">
      <c r="B74">
        <v>360</v>
      </c>
    </row>
    <row r="75" spans="2:2" x14ac:dyDescent="0.25">
      <c r="B75">
        <v>365</v>
      </c>
    </row>
    <row r="76" spans="2:2" x14ac:dyDescent="0.25">
      <c r="B76">
        <v>370</v>
      </c>
    </row>
    <row r="77" spans="2:2" x14ac:dyDescent="0.25">
      <c r="B77">
        <v>375</v>
      </c>
    </row>
    <row r="78" spans="2:2" x14ac:dyDescent="0.25">
      <c r="B78">
        <v>380</v>
      </c>
    </row>
    <row r="79" spans="2:2" x14ac:dyDescent="0.25">
      <c r="B79">
        <v>385</v>
      </c>
    </row>
    <row r="80" spans="2:2" x14ac:dyDescent="0.25">
      <c r="B80">
        <v>390</v>
      </c>
    </row>
    <row r="81" spans="2:2" x14ac:dyDescent="0.25">
      <c r="B81">
        <v>395</v>
      </c>
    </row>
    <row r="82" spans="2:2" x14ac:dyDescent="0.25">
      <c r="B82">
        <v>400</v>
      </c>
    </row>
    <row r="83" spans="2:2" x14ac:dyDescent="0.25">
      <c r="B83">
        <v>405</v>
      </c>
    </row>
    <row r="84" spans="2:2" x14ac:dyDescent="0.25">
      <c r="B84">
        <v>410</v>
      </c>
    </row>
    <row r="85" spans="2:2" x14ac:dyDescent="0.25">
      <c r="B85">
        <v>415</v>
      </c>
    </row>
    <row r="86" spans="2:2" x14ac:dyDescent="0.25">
      <c r="B86">
        <v>420</v>
      </c>
    </row>
    <row r="87" spans="2:2" x14ac:dyDescent="0.25">
      <c r="B87">
        <v>425</v>
      </c>
    </row>
    <row r="88" spans="2:2" x14ac:dyDescent="0.25">
      <c r="B88">
        <v>430</v>
      </c>
    </row>
    <row r="89" spans="2:2" x14ac:dyDescent="0.25">
      <c r="B89">
        <v>435</v>
      </c>
    </row>
    <row r="90" spans="2:2" x14ac:dyDescent="0.25">
      <c r="B90">
        <v>440</v>
      </c>
    </row>
    <row r="91" spans="2:2" x14ac:dyDescent="0.25">
      <c r="B91">
        <v>445</v>
      </c>
    </row>
    <row r="92" spans="2:2" x14ac:dyDescent="0.25">
      <c r="B92">
        <v>450</v>
      </c>
    </row>
    <row r="93" spans="2:2" x14ac:dyDescent="0.25">
      <c r="B93">
        <v>455</v>
      </c>
    </row>
    <row r="94" spans="2:2" x14ac:dyDescent="0.25">
      <c r="B94">
        <v>460</v>
      </c>
    </row>
    <row r="95" spans="2:2" x14ac:dyDescent="0.25">
      <c r="B95">
        <v>465</v>
      </c>
    </row>
    <row r="96" spans="2:2" x14ac:dyDescent="0.25">
      <c r="B96">
        <v>470</v>
      </c>
    </row>
    <row r="97" spans="2:2" x14ac:dyDescent="0.25">
      <c r="B97">
        <v>475</v>
      </c>
    </row>
    <row r="98" spans="2:2" x14ac:dyDescent="0.25">
      <c r="B98">
        <v>480</v>
      </c>
    </row>
    <row r="99" spans="2:2" x14ac:dyDescent="0.25">
      <c r="B99">
        <v>485</v>
      </c>
    </row>
    <row r="100" spans="2:2" x14ac:dyDescent="0.25">
      <c r="B100">
        <v>490</v>
      </c>
    </row>
    <row r="101" spans="2:2" x14ac:dyDescent="0.25">
      <c r="B101">
        <v>495</v>
      </c>
    </row>
    <row r="102" spans="2:2" x14ac:dyDescent="0.25">
      <c r="B102">
        <v>500</v>
      </c>
    </row>
    <row r="103" spans="2:2" x14ac:dyDescent="0.25">
      <c r="B103">
        <v>505</v>
      </c>
    </row>
    <row r="104" spans="2:2" x14ac:dyDescent="0.25">
      <c r="B104">
        <v>510</v>
      </c>
    </row>
    <row r="105" spans="2:2" x14ac:dyDescent="0.25">
      <c r="B105">
        <v>515</v>
      </c>
    </row>
    <row r="106" spans="2:2" x14ac:dyDescent="0.25">
      <c r="B106">
        <v>520</v>
      </c>
    </row>
    <row r="107" spans="2:2" x14ac:dyDescent="0.25">
      <c r="B107">
        <v>525</v>
      </c>
    </row>
    <row r="108" spans="2:2" x14ac:dyDescent="0.25">
      <c r="B108">
        <v>530</v>
      </c>
    </row>
    <row r="109" spans="2:2" x14ac:dyDescent="0.25">
      <c r="B109">
        <v>535</v>
      </c>
    </row>
    <row r="110" spans="2:2" x14ac:dyDescent="0.25">
      <c r="B110">
        <v>540</v>
      </c>
    </row>
    <row r="111" spans="2:2" x14ac:dyDescent="0.25">
      <c r="B111">
        <v>545</v>
      </c>
    </row>
    <row r="112" spans="2:2" x14ac:dyDescent="0.25">
      <c r="B112">
        <v>550</v>
      </c>
    </row>
    <row r="113" spans="2:2" x14ac:dyDescent="0.25">
      <c r="B113">
        <v>555</v>
      </c>
    </row>
    <row r="114" spans="2:2" x14ac:dyDescent="0.25">
      <c r="B114">
        <v>560</v>
      </c>
    </row>
    <row r="115" spans="2:2" x14ac:dyDescent="0.25">
      <c r="B115">
        <v>565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CA755-F0E6-454E-898F-C50B0933F7DD}">
  <dimension ref="B5:G125"/>
  <sheetViews>
    <sheetView zoomScaleNormal="100" workbookViewId="0">
      <selection activeCell="I15" sqref="I15"/>
    </sheetView>
  </sheetViews>
  <sheetFormatPr defaultRowHeight="15" x14ac:dyDescent="0.25"/>
  <sheetData>
    <row r="5" spans="2:7" x14ac:dyDescent="0.25">
      <c r="B5" t="s">
        <v>72</v>
      </c>
    </row>
    <row r="6" spans="2:7" x14ac:dyDescent="0.25">
      <c r="B6">
        <v>15</v>
      </c>
      <c r="E6" t="s">
        <v>15</v>
      </c>
    </row>
    <row r="7" spans="2:7" x14ac:dyDescent="0.25">
      <c r="B7">
        <v>20</v>
      </c>
      <c r="E7" t="s">
        <v>73</v>
      </c>
    </row>
    <row r="8" spans="2:7" x14ac:dyDescent="0.25">
      <c r="B8">
        <v>25</v>
      </c>
      <c r="F8" t="s">
        <v>50</v>
      </c>
    </row>
    <row r="9" spans="2:7" x14ac:dyDescent="0.25">
      <c r="B9">
        <v>30</v>
      </c>
      <c r="F9" t="s">
        <v>52</v>
      </c>
      <c r="G9" s="13">
        <f>_xlfn.QUARTILE.EXC($B$6:$B$125,1)</f>
        <v>161.25</v>
      </c>
    </row>
    <row r="10" spans="2:7" x14ac:dyDescent="0.25">
      <c r="B10">
        <v>35</v>
      </c>
      <c r="F10" t="s">
        <v>53</v>
      </c>
      <c r="G10" s="13">
        <f>_xlfn.QUARTILE.EXC($B$6:$B$125,2)</f>
        <v>312.5</v>
      </c>
    </row>
    <row r="11" spans="2:7" x14ac:dyDescent="0.25">
      <c r="B11">
        <v>40</v>
      </c>
      <c r="F11" t="s">
        <v>54</v>
      </c>
      <c r="G11" s="13">
        <f>_xlfn.QUARTILE.EXC($B$6:$B$125,3)</f>
        <v>463.75</v>
      </c>
    </row>
    <row r="12" spans="2:7" x14ac:dyDescent="0.25">
      <c r="B12">
        <v>45</v>
      </c>
    </row>
    <row r="13" spans="2:7" x14ac:dyDescent="0.25">
      <c r="B13">
        <v>50</v>
      </c>
      <c r="E13" t="s">
        <v>74</v>
      </c>
    </row>
    <row r="14" spans="2:7" x14ac:dyDescent="0.25">
      <c r="B14">
        <v>55</v>
      </c>
      <c r="F14" t="s">
        <v>49</v>
      </c>
    </row>
    <row r="15" spans="2:7" x14ac:dyDescent="0.25">
      <c r="B15">
        <v>60</v>
      </c>
      <c r="F15" t="s">
        <v>85</v>
      </c>
      <c r="G15" s="13">
        <f>_xlfn.PERCENTILE.EXC($B$6:$B$125, 0.3)</f>
        <v>191.5</v>
      </c>
    </row>
    <row r="16" spans="2:7" x14ac:dyDescent="0.25">
      <c r="B16">
        <v>65</v>
      </c>
      <c r="F16" t="s">
        <v>78</v>
      </c>
      <c r="G16" s="13">
        <f>_xlfn.PERCENTILE.EXC($B$6:$B$125, 0.5)</f>
        <v>312.5</v>
      </c>
    </row>
    <row r="17" spans="2:7" x14ac:dyDescent="0.25">
      <c r="B17">
        <v>70</v>
      </c>
      <c r="F17" t="s">
        <v>86</v>
      </c>
      <c r="G17" s="13">
        <f>_xlfn.PERCENTILE.EXC($B$6:$B$125, 0.7)</f>
        <v>433.49999999999994</v>
      </c>
    </row>
    <row r="18" spans="2:7" x14ac:dyDescent="0.25">
      <c r="B18">
        <v>75</v>
      </c>
    </row>
    <row r="19" spans="2:7" x14ac:dyDescent="0.25">
      <c r="B19">
        <v>80</v>
      </c>
      <c r="E19" t="s">
        <v>75</v>
      </c>
    </row>
    <row r="20" spans="2:7" x14ac:dyDescent="0.25">
      <c r="B20">
        <v>85</v>
      </c>
      <c r="F20" t="s">
        <v>76</v>
      </c>
    </row>
    <row r="21" spans="2:7" x14ac:dyDescent="0.25">
      <c r="B21">
        <v>90</v>
      </c>
      <c r="F21" t="s">
        <v>87</v>
      </c>
    </row>
    <row r="22" spans="2:7" x14ac:dyDescent="0.25">
      <c r="B22">
        <v>95</v>
      </c>
    </row>
    <row r="23" spans="2:7" x14ac:dyDescent="0.25">
      <c r="B23">
        <v>100</v>
      </c>
    </row>
    <row r="24" spans="2:7" x14ac:dyDescent="0.25">
      <c r="B24">
        <v>105</v>
      </c>
    </row>
    <row r="25" spans="2:7" x14ac:dyDescent="0.25">
      <c r="B25">
        <v>110</v>
      </c>
    </row>
    <row r="26" spans="2:7" x14ac:dyDescent="0.25">
      <c r="B26">
        <v>115</v>
      </c>
    </row>
    <row r="27" spans="2:7" x14ac:dyDescent="0.25">
      <c r="B27">
        <v>120</v>
      </c>
    </row>
    <row r="28" spans="2:7" x14ac:dyDescent="0.25">
      <c r="B28">
        <v>125</v>
      </c>
    </row>
    <row r="29" spans="2:7" x14ac:dyDescent="0.25">
      <c r="B29">
        <v>130</v>
      </c>
    </row>
    <row r="30" spans="2:7" x14ac:dyDescent="0.25">
      <c r="B30">
        <v>135</v>
      </c>
    </row>
    <row r="31" spans="2:7" x14ac:dyDescent="0.25">
      <c r="B31">
        <v>140</v>
      </c>
    </row>
    <row r="32" spans="2:7" x14ac:dyDescent="0.25">
      <c r="B32">
        <v>145</v>
      </c>
    </row>
    <row r="33" spans="2:2" x14ac:dyDescent="0.25">
      <c r="B33">
        <v>150</v>
      </c>
    </row>
    <row r="34" spans="2:2" x14ac:dyDescent="0.25">
      <c r="B34">
        <v>155</v>
      </c>
    </row>
    <row r="35" spans="2:2" x14ac:dyDescent="0.25">
      <c r="B35">
        <v>160</v>
      </c>
    </row>
    <row r="36" spans="2:2" x14ac:dyDescent="0.25">
      <c r="B36">
        <v>165</v>
      </c>
    </row>
    <row r="37" spans="2:2" x14ac:dyDescent="0.25">
      <c r="B37">
        <v>170</v>
      </c>
    </row>
    <row r="38" spans="2:2" x14ac:dyDescent="0.25">
      <c r="B38">
        <v>175</v>
      </c>
    </row>
    <row r="39" spans="2:2" x14ac:dyDescent="0.25">
      <c r="B39">
        <v>180</v>
      </c>
    </row>
    <row r="40" spans="2:2" x14ac:dyDescent="0.25">
      <c r="B40">
        <v>185</v>
      </c>
    </row>
    <row r="41" spans="2:2" x14ac:dyDescent="0.25">
      <c r="B41">
        <v>190</v>
      </c>
    </row>
    <row r="42" spans="2:2" x14ac:dyDescent="0.25">
      <c r="B42">
        <v>195</v>
      </c>
    </row>
    <row r="43" spans="2:2" x14ac:dyDescent="0.25">
      <c r="B43">
        <v>200</v>
      </c>
    </row>
    <row r="44" spans="2:2" x14ac:dyDescent="0.25">
      <c r="B44">
        <v>205</v>
      </c>
    </row>
    <row r="45" spans="2:2" x14ac:dyDescent="0.25">
      <c r="B45">
        <v>210</v>
      </c>
    </row>
    <row r="46" spans="2:2" x14ac:dyDescent="0.25">
      <c r="B46">
        <v>215</v>
      </c>
    </row>
    <row r="47" spans="2:2" x14ac:dyDescent="0.25">
      <c r="B47">
        <v>220</v>
      </c>
    </row>
    <row r="48" spans="2:2" x14ac:dyDescent="0.25">
      <c r="B48">
        <v>225</v>
      </c>
    </row>
    <row r="49" spans="2:2" x14ac:dyDescent="0.25">
      <c r="B49">
        <v>230</v>
      </c>
    </row>
    <row r="50" spans="2:2" x14ac:dyDescent="0.25">
      <c r="B50">
        <v>235</v>
      </c>
    </row>
    <row r="51" spans="2:2" x14ac:dyDescent="0.25">
      <c r="B51">
        <v>240</v>
      </c>
    </row>
    <row r="52" spans="2:2" x14ac:dyDescent="0.25">
      <c r="B52">
        <v>245</v>
      </c>
    </row>
    <row r="53" spans="2:2" x14ac:dyDescent="0.25">
      <c r="B53">
        <v>250</v>
      </c>
    </row>
    <row r="54" spans="2:2" x14ac:dyDescent="0.25">
      <c r="B54">
        <v>255</v>
      </c>
    </row>
    <row r="55" spans="2:2" x14ac:dyDescent="0.25">
      <c r="B55">
        <v>260</v>
      </c>
    </row>
    <row r="56" spans="2:2" x14ac:dyDescent="0.25">
      <c r="B56">
        <v>265</v>
      </c>
    </row>
    <row r="57" spans="2:2" x14ac:dyDescent="0.25">
      <c r="B57">
        <v>270</v>
      </c>
    </row>
    <row r="58" spans="2:2" x14ac:dyDescent="0.25">
      <c r="B58">
        <v>275</v>
      </c>
    </row>
    <row r="59" spans="2:2" x14ac:dyDescent="0.25">
      <c r="B59">
        <v>280</v>
      </c>
    </row>
    <row r="60" spans="2:2" x14ac:dyDescent="0.25">
      <c r="B60">
        <v>285</v>
      </c>
    </row>
    <row r="61" spans="2:2" x14ac:dyDescent="0.25">
      <c r="B61">
        <v>290</v>
      </c>
    </row>
    <row r="62" spans="2:2" x14ac:dyDescent="0.25">
      <c r="B62">
        <v>295</v>
      </c>
    </row>
    <row r="63" spans="2:2" x14ac:dyDescent="0.25">
      <c r="B63">
        <v>300</v>
      </c>
    </row>
    <row r="64" spans="2:2" x14ac:dyDescent="0.25">
      <c r="B64">
        <v>305</v>
      </c>
    </row>
    <row r="65" spans="2:2" x14ac:dyDescent="0.25">
      <c r="B65">
        <v>310</v>
      </c>
    </row>
    <row r="66" spans="2:2" x14ac:dyDescent="0.25">
      <c r="B66">
        <v>315</v>
      </c>
    </row>
    <row r="67" spans="2:2" x14ac:dyDescent="0.25">
      <c r="B67">
        <v>320</v>
      </c>
    </row>
    <row r="68" spans="2:2" x14ac:dyDescent="0.25">
      <c r="B68">
        <v>325</v>
      </c>
    </row>
    <row r="69" spans="2:2" x14ac:dyDescent="0.25">
      <c r="B69">
        <v>330</v>
      </c>
    </row>
    <row r="70" spans="2:2" x14ac:dyDescent="0.25">
      <c r="B70">
        <v>335</v>
      </c>
    </row>
    <row r="71" spans="2:2" x14ac:dyDescent="0.25">
      <c r="B71">
        <v>340</v>
      </c>
    </row>
    <row r="72" spans="2:2" x14ac:dyDescent="0.25">
      <c r="B72">
        <v>345</v>
      </c>
    </row>
    <row r="73" spans="2:2" x14ac:dyDescent="0.25">
      <c r="B73">
        <v>350</v>
      </c>
    </row>
    <row r="74" spans="2:2" x14ac:dyDescent="0.25">
      <c r="B74">
        <v>355</v>
      </c>
    </row>
    <row r="75" spans="2:2" x14ac:dyDescent="0.25">
      <c r="B75">
        <v>360</v>
      </c>
    </row>
    <row r="76" spans="2:2" x14ac:dyDescent="0.25">
      <c r="B76">
        <v>365</v>
      </c>
    </row>
    <row r="77" spans="2:2" x14ac:dyDescent="0.25">
      <c r="B77">
        <v>370</v>
      </c>
    </row>
    <row r="78" spans="2:2" x14ac:dyDescent="0.25">
      <c r="B78">
        <v>375</v>
      </c>
    </row>
    <row r="79" spans="2:2" x14ac:dyDescent="0.25">
      <c r="B79">
        <v>380</v>
      </c>
    </row>
    <row r="80" spans="2:2" x14ac:dyDescent="0.25">
      <c r="B80">
        <v>385</v>
      </c>
    </row>
    <row r="81" spans="2:2" x14ac:dyDescent="0.25">
      <c r="B81">
        <v>390</v>
      </c>
    </row>
    <row r="82" spans="2:2" x14ac:dyDescent="0.25">
      <c r="B82">
        <v>395</v>
      </c>
    </row>
    <row r="83" spans="2:2" x14ac:dyDescent="0.25">
      <c r="B83">
        <v>400</v>
      </c>
    </row>
    <row r="84" spans="2:2" x14ac:dyDescent="0.25">
      <c r="B84">
        <v>405</v>
      </c>
    </row>
    <row r="85" spans="2:2" x14ac:dyDescent="0.25">
      <c r="B85">
        <v>410</v>
      </c>
    </row>
    <row r="86" spans="2:2" x14ac:dyDescent="0.25">
      <c r="B86">
        <v>415</v>
      </c>
    </row>
    <row r="87" spans="2:2" x14ac:dyDescent="0.25">
      <c r="B87">
        <v>420</v>
      </c>
    </row>
    <row r="88" spans="2:2" x14ac:dyDescent="0.25">
      <c r="B88">
        <v>425</v>
      </c>
    </row>
    <row r="89" spans="2:2" x14ac:dyDescent="0.25">
      <c r="B89">
        <v>430</v>
      </c>
    </row>
    <row r="90" spans="2:2" x14ac:dyDescent="0.25">
      <c r="B90">
        <v>435</v>
      </c>
    </row>
    <row r="91" spans="2:2" x14ac:dyDescent="0.25">
      <c r="B91">
        <v>440</v>
      </c>
    </row>
    <row r="92" spans="2:2" x14ac:dyDescent="0.25">
      <c r="B92">
        <v>445</v>
      </c>
    </row>
    <row r="93" spans="2:2" x14ac:dyDescent="0.25">
      <c r="B93">
        <v>450</v>
      </c>
    </row>
    <row r="94" spans="2:2" x14ac:dyDescent="0.25">
      <c r="B94">
        <v>455</v>
      </c>
    </row>
    <row r="95" spans="2:2" x14ac:dyDescent="0.25">
      <c r="B95">
        <v>460</v>
      </c>
    </row>
    <row r="96" spans="2:2" x14ac:dyDescent="0.25">
      <c r="B96">
        <v>465</v>
      </c>
    </row>
    <row r="97" spans="2:2" x14ac:dyDescent="0.25">
      <c r="B97">
        <v>470</v>
      </c>
    </row>
    <row r="98" spans="2:2" x14ac:dyDescent="0.25">
      <c r="B98">
        <v>475</v>
      </c>
    </row>
    <row r="99" spans="2:2" x14ac:dyDescent="0.25">
      <c r="B99">
        <v>480</v>
      </c>
    </row>
    <row r="100" spans="2:2" x14ac:dyDescent="0.25">
      <c r="B100">
        <v>485</v>
      </c>
    </row>
    <row r="101" spans="2:2" x14ac:dyDescent="0.25">
      <c r="B101">
        <v>490</v>
      </c>
    </row>
    <row r="102" spans="2:2" x14ac:dyDescent="0.25">
      <c r="B102">
        <v>495</v>
      </c>
    </row>
    <row r="103" spans="2:2" x14ac:dyDescent="0.25">
      <c r="B103">
        <v>500</v>
      </c>
    </row>
    <row r="104" spans="2:2" x14ac:dyDescent="0.25">
      <c r="B104">
        <v>505</v>
      </c>
    </row>
    <row r="105" spans="2:2" x14ac:dyDescent="0.25">
      <c r="B105">
        <v>510</v>
      </c>
    </row>
    <row r="106" spans="2:2" x14ac:dyDescent="0.25">
      <c r="B106">
        <v>515</v>
      </c>
    </row>
    <row r="107" spans="2:2" x14ac:dyDescent="0.25">
      <c r="B107">
        <v>520</v>
      </c>
    </row>
    <row r="108" spans="2:2" x14ac:dyDescent="0.25">
      <c r="B108">
        <v>525</v>
      </c>
    </row>
    <row r="109" spans="2:2" x14ac:dyDescent="0.25">
      <c r="B109">
        <v>530</v>
      </c>
    </row>
    <row r="110" spans="2:2" x14ac:dyDescent="0.25">
      <c r="B110">
        <v>535</v>
      </c>
    </row>
    <row r="111" spans="2:2" x14ac:dyDescent="0.25">
      <c r="B111">
        <v>540</v>
      </c>
    </row>
    <row r="112" spans="2:2" x14ac:dyDescent="0.25">
      <c r="B112">
        <v>545</v>
      </c>
    </row>
    <row r="113" spans="2:2" x14ac:dyDescent="0.25">
      <c r="B113">
        <v>550</v>
      </c>
    </row>
    <row r="114" spans="2:2" x14ac:dyDescent="0.25">
      <c r="B114">
        <v>555</v>
      </c>
    </row>
    <row r="115" spans="2:2" x14ac:dyDescent="0.25">
      <c r="B115">
        <v>560</v>
      </c>
    </row>
    <row r="116" spans="2:2" x14ac:dyDescent="0.25">
      <c r="B116">
        <v>565</v>
      </c>
    </row>
    <row r="117" spans="2:2" x14ac:dyDescent="0.25">
      <c r="B117">
        <v>570</v>
      </c>
    </row>
    <row r="118" spans="2:2" x14ac:dyDescent="0.25">
      <c r="B118">
        <v>575</v>
      </c>
    </row>
    <row r="119" spans="2:2" x14ac:dyDescent="0.25">
      <c r="B119">
        <v>580</v>
      </c>
    </row>
    <row r="120" spans="2:2" x14ac:dyDescent="0.25">
      <c r="B120">
        <v>585</v>
      </c>
    </row>
    <row r="121" spans="2:2" x14ac:dyDescent="0.25">
      <c r="B121">
        <v>590</v>
      </c>
    </row>
    <row r="122" spans="2:2" x14ac:dyDescent="0.25">
      <c r="B122">
        <v>595</v>
      </c>
    </row>
    <row r="123" spans="2:2" x14ac:dyDescent="0.25">
      <c r="B123">
        <v>600</v>
      </c>
    </row>
    <row r="124" spans="2:2" x14ac:dyDescent="0.25">
      <c r="B124">
        <v>605</v>
      </c>
    </row>
    <row r="125" spans="2:2" x14ac:dyDescent="0.25">
      <c r="B125">
        <v>610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Q.1</vt:lpstr>
      <vt:lpstr>Q.2</vt:lpstr>
      <vt:lpstr>Q.3</vt:lpstr>
      <vt:lpstr>Q.4</vt:lpstr>
      <vt:lpstr>Q.5</vt:lpstr>
      <vt:lpstr>Q.1)</vt:lpstr>
      <vt:lpstr>Q.2)</vt:lpstr>
      <vt:lpstr>Q.3)</vt:lpstr>
      <vt:lpstr>Q.4)</vt:lpstr>
      <vt:lpstr>Q.5)</vt:lpstr>
      <vt:lpstr>Q-1)</vt:lpstr>
      <vt:lpstr>Q-2)</vt:lpstr>
      <vt:lpstr>Q-3)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Abhishek Satija</cp:lastModifiedBy>
  <dcterms:created xsi:type="dcterms:W3CDTF">2015-06-05T18:17:20Z</dcterms:created>
  <dcterms:modified xsi:type="dcterms:W3CDTF">2024-04-03T14:19:23Z</dcterms:modified>
</cp:coreProperties>
</file>