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029"/>
  <workbookPr/>
  <mc:AlternateContent xmlns:mc="http://schemas.openxmlformats.org/markup-compatibility/2006">
    <mc:Choice Requires="x15">
      <x15ac:absPath xmlns:x15ac="http://schemas.microsoft.com/office/spreadsheetml/2010/11/ac" url="D:\Data Science\Statistics\Project\"/>
    </mc:Choice>
  </mc:AlternateContent>
  <xr:revisionPtr revIDLastSave="0" documentId="13_ncr:1_{B23A0F69-47C8-432A-B6C7-BC4635C4D7B9}" xr6:coauthVersionLast="47" xr6:coauthVersionMax="47" xr10:uidLastSave="{00000000-0000-0000-0000-000000000000}"/>
  <bookViews>
    <workbookView xWindow="-120" yWindow="-120" windowWidth="20730" windowHeight="11160" activeTab="7" xr2:uid="{00000000-000D-0000-FFFF-FFFF00000000}"/>
  </bookViews>
  <sheets>
    <sheet name="Sec I-1)" sheetId="5" r:id="rId1"/>
    <sheet name="Sec I-2)" sheetId="6" r:id="rId2"/>
    <sheet name="Sec I-3)" sheetId="7" r:id="rId3"/>
    <sheet name="Sec I-4)" sheetId="9" r:id="rId4"/>
    <sheet name="Sec II-1)" sheetId="1" r:id="rId5"/>
    <sheet name="Sec II-2)" sheetId="2" r:id="rId6"/>
    <sheet name="Sec II-3)" sheetId="3" r:id="rId7"/>
    <sheet name="Sec II-4)" sheetId="4"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C23" i="4" l="1"/>
  <c r="B23" i="4"/>
  <c r="C13" i="4"/>
  <c r="C14" i="4"/>
  <c r="B24" i="4" l="1"/>
  <c r="B32" i="4" s="1"/>
  <c r="B55" i="6" l="1"/>
  <c r="B45" i="6"/>
  <c r="C43" i="6"/>
  <c r="C42" i="6"/>
  <c r="C41" i="6"/>
  <c r="C39" i="6"/>
  <c r="C38" i="6"/>
  <c r="C37" i="6"/>
  <c r="C35" i="6"/>
  <c r="C34" i="6"/>
  <c r="C33" i="6"/>
  <c r="C29" i="6"/>
  <c r="C28" i="6"/>
  <c r="C27" i="6"/>
  <c r="C25" i="6"/>
  <c r="C24" i="6"/>
  <c r="C23" i="6"/>
  <c r="C20" i="6"/>
  <c r="C21" i="6"/>
  <c r="C19" i="6"/>
  <c r="E10" i="6"/>
  <c r="D10" i="6"/>
  <c r="C10" i="6"/>
  <c r="B10" i="6"/>
  <c r="E9" i="6"/>
  <c r="E8" i="6"/>
  <c r="E7" i="6"/>
  <c r="B49" i="5"/>
  <c r="B39" i="5"/>
  <c r="C37" i="5"/>
  <c r="C36" i="5"/>
  <c r="C34" i="5"/>
  <c r="C33" i="5"/>
  <c r="C31" i="5"/>
  <c r="C30" i="5"/>
  <c r="C26" i="5"/>
  <c r="C25" i="5"/>
  <c r="C23" i="5"/>
  <c r="C22" i="5"/>
  <c r="C20" i="5"/>
  <c r="C19" i="5"/>
  <c r="E9" i="5"/>
  <c r="D9" i="5"/>
  <c r="C9" i="5"/>
  <c r="B9" i="5"/>
  <c r="E8" i="5"/>
  <c r="E7" i="5"/>
  <c r="B69" i="1"/>
  <c r="B68" i="1"/>
  <c r="C62" i="1"/>
  <c r="D62" i="1"/>
  <c r="D63" i="1" s="1"/>
  <c r="E63" i="1" s="1"/>
  <c r="B65" i="1" s="1"/>
  <c r="E61" i="1"/>
  <c r="D61" i="1"/>
  <c r="D56" i="1"/>
  <c r="D55" i="1"/>
  <c r="B57" i="1"/>
  <c r="B56" i="1"/>
  <c r="B55" i="1"/>
  <c r="B53" i="1"/>
  <c r="B52" i="1"/>
  <c r="C35" i="1"/>
  <c r="B35" i="1"/>
</calcChain>
</file>

<file path=xl/sharedStrings.xml><?xml version="1.0" encoding="utf-8"?>
<sst xmlns="http://schemas.openxmlformats.org/spreadsheetml/2006/main" count="207" uniqueCount="144">
  <si>
    <t>Method A</t>
  </si>
  <si>
    <t>Method B</t>
  </si>
  <si>
    <t>Variable 1</t>
  </si>
  <si>
    <t>Variable 2</t>
  </si>
  <si>
    <t>Mean</t>
  </si>
  <si>
    <t>Observations</t>
  </si>
  <si>
    <t>Hypothesized Mean Difference</t>
  </si>
  <si>
    <t>Version 1</t>
  </si>
  <si>
    <t>Version 2</t>
  </si>
  <si>
    <t>Mean =</t>
  </si>
  <si>
    <t>t-Test: Paired Two Sample for Means</t>
  </si>
  <si>
    <t>Variance</t>
  </si>
  <si>
    <t>Pearson Correlation</t>
  </si>
  <si>
    <t>df</t>
  </si>
  <si>
    <t>t Stat</t>
  </si>
  <si>
    <t>P(T&lt;=t) one-tail</t>
  </si>
  <si>
    <t>t Critical one-tail</t>
  </si>
  <si>
    <t>P(T&lt;=t) two-tail</t>
  </si>
  <si>
    <t>t Critical two-tail</t>
  </si>
  <si>
    <t>Since, we have to perform two sample mean test the Null hypothesis will be that both Method has same mean.</t>
  </si>
  <si>
    <t>H1 will be if the means are not equal</t>
  </si>
  <si>
    <t>To perform test Statistic for t we will use the formula</t>
  </si>
  <si>
    <t>And to find Sp</t>
  </si>
  <si>
    <t>Here,</t>
  </si>
  <si>
    <t>n1 = 30</t>
  </si>
  <si>
    <t>n2 = 30</t>
  </si>
  <si>
    <t>s1</t>
  </si>
  <si>
    <t>s2</t>
  </si>
  <si>
    <t>s1,n1</t>
  </si>
  <si>
    <t>s2,n2</t>
  </si>
  <si>
    <t>n1,n2</t>
  </si>
  <si>
    <t>Divide</t>
  </si>
  <si>
    <t>Underroot</t>
  </si>
  <si>
    <t>Sp = 8.1916</t>
  </si>
  <si>
    <t>Now, t statistic</t>
  </si>
  <si>
    <t>t stat =</t>
  </si>
  <si>
    <t>P for one tail</t>
  </si>
  <si>
    <t>P for two tail</t>
  </si>
  <si>
    <t>Here, p value for both one tail and two tail is higher than significance level 0.05 so we can accept the Null hypothesis.</t>
  </si>
  <si>
    <t>Textbook X</t>
  </si>
  <si>
    <t>Textbook Y</t>
  </si>
  <si>
    <t>F-Test Two-Sample for Variances</t>
  </si>
  <si>
    <t>F</t>
  </si>
  <si>
    <t>P(F&lt;=f) one-tail</t>
  </si>
  <si>
    <t>F Critical one-tail</t>
  </si>
  <si>
    <t>70/30</t>
  </si>
  <si>
    <t>85/15</t>
  </si>
  <si>
    <t>72/28</t>
  </si>
  <si>
    <t>82/18</t>
  </si>
  <si>
    <t>Product A (Satisfied/Not Satisfied)</t>
  </si>
  <si>
    <t>Product B (Satisfied/Not Satisfied)</t>
  </si>
  <si>
    <t>Gender</t>
  </si>
  <si>
    <t>Male</t>
  </si>
  <si>
    <t>Female</t>
  </si>
  <si>
    <t>Rock</t>
  </si>
  <si>
    <t>Pop</t>
  </si>
  <si>
    <t>Classical</t>
  </si>
  <si>
    <t>Chi-square Tests:</t>
  </si>
  <si>
    <t>Total</t>
  </si>
  <si>
    <t>Now, for calculations</t>
  </si>
  <si>
    <t>Ei Rock male</t>
  </si>
  <si>
    <t>Ei Rock female</t>
  </si>
  <si>
    <t>Ei Pop male</t>
  </si>
  <si>
    <t>Ei Pop female</t>
  </si>
  <si>
    <t>Ei Classical male</t>
  </si>
  <si>
    <t>Ei Classical female</t>
  </si>
  <si>
    <t>To perform Chi-sqaure</t>
  </si>
  <si>
    <t>X² Rock female</t>
  </si>
  <si>
    <t>X² Pop male</t>
  </si>
  <si>
    <t>X² Pop female</t>
  </si>
  <si>
    <t>X² Classical male</t>
  </si>
  <si>
    <t>X² Classical female</t>
  </si>
  <si>
    <t>Degree of Freedom df</t>
  </si>
  <si>
    <t>(R−1)×(C−1)=(2−1)×(3−1)=1×2=2</t>
  </si>
  <si>
    <t>df = 2</t>
  </si>
  <si>
    <t>From df the critical value is</t>
  </si>
  <si>
    <t>X²=</t>
  </si>
  <si>
    <t>The p value for the test is</t>
  </si>
  <si>
    <t>p =</t>
  </si>
  <si>
    <t>Here we can observe that the p value is less than significance level 0.05. Hence, based on p value we reject the null hypothesis</t>
  </si>
  <si>
    <t>So, The statistic chi-sqaure value is geater than critical value. Hence, based on chi-square value we reject the null hypothesis.</t>
  </si>
  <si>
    <t>Education</t>
  </si>
  <si>
    <t>Low</t>
  </si>
  <si>
    <t>Medium</t>
  </si>
  <si>
    <t>High</t>
  </si>
  <si>
    <t>High school</t>
  </si>
  <si>
    <t>College</t>
  </si>
  <si>
    <t>Postgraduate</t>
  </si>
  <si>
    <t>Ei low HS</t>
  </si>
  <si>
    <t>Ei low Co</t>
  </si>
  <si>
    <t>Ei low PG</t>
  </si>
  <si>
    <t>Ei Medium Co</t>
  </si>
  <si>
    <t>Ei Medium PG</t>
  </si>
  <si>
    <t>Ei High Co</t>
  </si>
  <si>
    <t>Ei High PG</t>
  </si>
  <si>
    <t>X² Low Co</t>
  </si>
  <si>
    <t>X² Low PG</t>
  </si>
  <si>
    <t>X² Medium Co</t>
  </si>
  <si>
    <t>X² Medium PG</t>
  </si>
  <si>
    <t>X² High Co</t>
  </si>
  <si>
    <t>X² High PG</t>
  </si>
  <si>
    <t>Ei Medium HS</t>
  </si>
  <si>
    <t>Ei High HS</t>
  </si>
  <si>
    <t>(R−1)×(C−1)=(3−1)×(3−1)=2×2=4</t>
  </si>
  <si>
    <t>df = 4</t>
  </si>
  <si>
    <t>Anova: Single Factor</t>
  </si>
  <si>
    <t>SUMMARY</t>
  </si>
  <si>
    <t>Groups</t>
  </si>
  <si>
    <t>Count</t>
  </si>
  <si>
    <t>Sum</t>
  </si>
  <si>
    <t>Average</t>
  </si>
  <si>
    <t>ANOVA</t>
  </si>
  <si>
    <t>Source of Variation</t>
  </si>
  <si>
    <t>SS</t>
  </si>
  <si>
    <t>MS</t>
  </si>
  <si>
    <t>P-value</t>
  </si>
  <si>
    <t>F crit</t>
  </si>
  <si>
    <t>Between Groups</t>
  </si>
  <si>
    <t>Within Groups</t>
  </si>
  <si>
    <t>Method C</t>
  </si>
  <si>
    <t>Fertilizer X</t>
  </si>
  <si>
    <t>Fertilizer Y</t>
  </si>
  <si>
    <t>Fertilizer Z</t>
  </si>
  <si>
    <r>
      <t xml:space="preserve">The null hypothesis </t>
    </r>
    <r>
      <rPr>
        <b/>
        <sz val="11"/>
        <color theme="1"/>
        <rFont val="Times New Roman"/>
        <family val="1"/>
      </rPr>
      <t>H0</t>
    </r>
    <r>
      <rPr>
        <sz val="11"/>
        <color theme="1"/>
        <rFont val="Times New Roman"/>
        <family val="1"/>
      </rPr>
      <t xml:space="preserve"> will be that there is no significance difference in preference of musical genre in Male and Female.</t>
    </r>
  </si>
  <si>
    <r>
      <t xml:space="preserve">The alternate hypothesis </t>
    </r>
    <r>
      <rPr>
        <b/>
        <sz val="11"/>
        <color theme="1"/>
        <rFont val="Times New Roman"/>
        <family val="1"/>
      </rPr>
      <t>Ha</t>
    </r>
    <r>
      <rPr>
        <sz val="11"/>
        <color theme="1"/>
        <rFont val="Times New Roman"/>
        <family val="1"/>
      </rPr>
      <t xml:space="preserve"> will be that there is a significant difference.</t>
    </r>
  </si>
  <si>
    <t>X² Rock male</t>
  </si>
  <si>
    <r>
      <t xml:space="preserve">The null hypothesis </t>
    </r>
    <r>
      <rPr>
        <b/>
        <sz val="11"/>
        <color theme="1"/>
        <rFont val="Times New Roman"/>
        <family val="1"/>
      </rPr>
      <t>H0</t>
    </r>
    <r>
      <rPr>
        <sz val="11"/>
        <color theme="1"/>
        <rFont val="Times New Roman"/>
        <family val="1"/>
      </rPr>
      <t xml:space="preserve"> will be that there is no relationship between educational background and job satisfaction level.</t>
    </r>
  </si>
  <si>
    <r>
      <t xml:space="preserve">The alternate hypothesis </t>
    </r>
    <r>
      <rPr>
        <b/>
        <sz val="11"/>
        <color theme="1"/>
        <rFont val="Times New Roman"/>
        <family val="1"/>
      </rPr>
      <t>Ha</t>
    </r>
    <r>
      <rPr>
        <sz val="11"/>
        <color theme="1"/>
        <rFont val="Times New Roman"/>
        <family val="1"/>
      </rPr>
      <t xml:space="preserve"> will be that there relation between both.</t>
    </r>
  </si>
  <si>
    <t>X² Low HS</t>
  </si>
  <si>
    <t>X² Medium HS</t>
  </si>
  <si>
    <t>X² High HS</t>
  </si>
  <si>
    <r>
      <t>H</t>
    </r>
    <r>
      <rPr>
        <sz val="11"/>
        <color rgb="FF000000"/>
        <rFont val="Times New Roman"/>
        <family val="1"/>
      </rPr>
      <t>0: μ1 = μ2</t>
    </r>
  </si>
  <si>
    <t>Calculate average ratio of satisfied Product A (Pa)</t>
  </si>
  <si>
    <t>Calculate average ratio of satisfied Product B (Pb)</t>
  </si>
  <si>
    <t>Total Customer for Product A (Na)</t>
  </si>
  <si>
    <t>Total Customer for Product B (Nb)</t>
  </si>
  <si>
    <t>Calculating standard error (SE)</t>
  </si>
  <si>
    <t>SE =</t>
  </si>
  <si>
    <t>α =</t>
  </si>
  <si>
    <t>Now, Z score</t>
  </si>
  <si>
    <t>Z critical</t>
  </si>
  <si>
    <t>Z statisical</t>
  </si>
  <si>
    <t>Now, Z critical from Z table with two tail significance level 0.05 is</t>
  </si>
  <si>
    <t>Performing Z-test for Two sample Proportional test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</si>
</sst>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8" x14ac:knownFonts="1">
    <font>
      <sz val="11"/>
      <color theme="1"/>
      <name val="Calibri"/>
      <family val="2"/>
      <scheme val="minor"/>
    </font>
    <font>
      <sz val="8"/>
      <name val="Calibri"/>
      <family val="2"/>
      <scheme val="minor"/>
    </font>
    <font>
      <sz val="11"/>
      <color theme="1"/>
      <name val="Times New Roman"/>
      <family val="1"/>
    </font>
    <font>
      <b/>
      <sz val="11"/>
      <color theme="1"/>
      <name val="Times New Roman"/>
      <family val="1"/>
    </font>
    <font>
      <i/>
      <sz val="11"/>
      <color theme="1"/>
      <name val="Times New Roman"/>
      <family val="1"/>
    </font>
    <font>
      <sz val="12"/>
      <color rgb="FF0D0D0D"/>
      <name val="Times New Roman"/>
      <family val="1"/>
    </font>
    <font>
      <sz val="11"/>
      <color rgb="FF000000"/>
      <name val="Times New Roman"/>
      <family val="1"/>
    </font>
    <font>
      <sz val="11"/>
      <color rgb="FFFFFFFF"/>
      <name val="Times New Roman"/>
      <family val="1"/>
    </font>
  </fonts>
  <fills count="6">
    <fill>
      <patternFill patternType="none"/>
    </fill>
    <fill>
      <patternFill patternType="gray125"/>
    </fill>
    <fill>
      <patternFill patternType="solid">
        <fgColor rgb="FFFFFF00"/>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3" tint="0.39997558519241921"/>
        <bgColor indexed="64"/>
      </patternFill>
    </fill>
  </fills>
  <borders count="4">
    <border>
      <left/>
      <right/>
      <top/>
      <bottom/>
      <diagonal/>
    </border>
    <border>
      <left/>
      <right/>
      <top/>
      <bottom style="medium">
        <color indexed="64"/>
      </bottom>
      <diagonal/>
    </border>
    <border>
      <left/>
      <right/>
      <top style="medium">
        <color indexed="64"/>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1">
    <xf numFmtId="0" fontId="0" fillId="0" borderId="0" xfId="0"/>
    <xf numFmtId="0" fontId="2" fillId="0" borderId="0" xfId="0" applyFont="1"/>
    <xf numFmtId="0" fontId="3" fillId="0" borderId="0" xfId="0" applyFont="1"/>
    <xf numFmtId="0" fontId="2" fillId="3" borderId="0" xfId="0" applyFont="1" applyFill="1"/>
    <xf numFmtId="0" fontId="2" fillId="2" borderId="0" xfId="0" applyFont="1" applyFill="1"/>
    <xf numFmtId="0" fontId="2" fillId="0" borderId="0" xfId="0" applyFont="1" applyBorder="1"/>
    <xf numFmtId="0" fontId="4" fillId="0" borderId="2" xfId="0" applyFont="1" applyFill="1" applyBorder="1" applyAlignment="1">
      <alignment horizontal="center"/>
    </xf>
    <xf numFmtId="0" fontId="2" fillId="0" borderId="0" xfId="0" applyFont="1" applyFill="1" applyBorder="1" applyAlignment="1"/>
    <xf numFmtId="0" fontId="2" fillId="0" borderId="1" xfId="0" applyFont="1" applyFill="1" applyBorder="1" applyAlignment="1"/>
    <xf numFmtId="11" fontId="2" fillId="0" borderId="0" xfId="0" applyNumberFormat="1" applyFont="1" applyFill="1" applyBorder="1" applyAlignment="1"/>
    <xf numFmtId="2" fontId="2" fillId="0" borderId="0" xfId="0" applyNumberFormat="1" applyFont="1" applyFill="1" applyBorder="1" applyAlignment="1"/>
    <xf numFmtId="2" fontId="2" fillId="0" borderId="1" xfId="0" applyNumberFormat="1" applyFont="1" applyFill="1" applyBorder="1" applyAlignment="1"/>
    <xf numFmtId="0" fontId="5" fillId="0" borderId="0" xfId="0" applyFont="1"/>
    <xf numFmtId="0" fontId="4" fillId="0" borderId="0" xfId="0" applyFont="1" applyFill="1" applyBorder="1" applyAlignment="1">
      <alignment horizontal="center"/>
    </xf>
    <xf numFmtId="2" fontId="2" fillId="2" borderId="0" xfId="0" applyNumberFormat="1" applyFont="1" applyFill="1"/>
    <xf numFmtId="2" fontId="2" fillId="0" borderId="0" xfId="0" applyNumberFormat="1" applyFont="1"/>
    <xf numFmtId="2" fontId="2" fillId="3" borderId="0" xfId="0" applyNumberFormat="1" applyFont="1" applyFill="1"/>
    <xf numFmtId="164" fontId="2" fillId="2" borderId="0" xfId="0" applyNumberFormat="1" applyFont="1" applyFill="1"/>
    <xf numFmtId="0" fontId="2" fillId="0" borderId="3" xfId="0" applyFont="1" applyBorder="1"/>
    <xf numFmtId="0" fontId="2" fillId="0" borderId="3" xfId="0" applyFont="1" applyBorder="1" applyAlignment="1">
      <alignment horizontal="center" vertical="center"/>
    </xf>
    <xf numFmtId="0" fontId="2" fillId="0" borderId="0" xfId="0" applyFont="1" applyAlignment="1">
      <alignment vertical="center"/>
    </xf>
    <xf numFmtId="0" fontId="3" fillId="0" borderId="3" xfId="0" applyFont="1" applyBorder="1"/>
    <xf numFmtId="0" fontId="2" fillId="3" borderId="3" xfId="0" applyFont="1" applyFill="1" applyBorder="1"/>
    <xf numFmtId="0" fontId="2" fillId="5" borderId="3" xfId="0" applyFont="1" applyFill="1" applyBorder="1"/>
    <xf numFmtId="0" fontId="2" fillId="4" borderId="3" xfId="0" applyFont="1" applyFill="1" applyBorder="1"/>
    <xf numFmtId="0" fontId="2" fillId="0" borderId="3" xfId="0" applyFont="1" applyBorder="1" applyAlignment="1">
      <alignment horizontal="center"/>
    </xf>
    <xf numFmtId="0" fontId="2" fillId="0" borderId="0" xfId="0" applyFont="1" applyAlignment="1"/>
    <xf numFmtId="0" fontId="7" fillId="0" borderId="0" xfId="0" applyFont="1" applyAlignment="1"/>
    <xf numFmtId="0" fontId="2" fillId="0" borderId="0" xfId="0" applyFont="1" applyAlignment="1">
      <alignment wrapText="1"/>
    </xf>
    <xf numFmtId="2" fontId="2" fillId="0" borderId="0" xfId="0" applyNumberFormat="1" applyFont="1" applyAlignment="1">
      <alignment vertical="center"/>
    </xf>
    <xf numFmtId="0" fontId="2" fillId="2" borderId="0" xfId="0" applyFont="1" applyFill="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38100</xdr:rowOff>
    </xdr:from>
    <xdr:to>
      <xdr:col>16</xdr:col>
      <xdr:colOff>91888</xdr:colOff>
      <xdr:row>2</xdr:row>
      <xdr:rowOff>172571</xdr:rowOff>
    </xdr:to>
    <xdr:sp macro="" textlink="">
      <xdr:nvSpPr>
        <xdr:cNvPr id="2" name="TextBox 1">
          <a:extLst>
            <a:ext uri="{FF2B5EF4-FFF2-40B4-BE49-F238E27FC236}">
              <a16:creationId xmlns:a16="http://schemas.microsoft.com/office/drawing/2014/main" id="{E11F82F2-FACA-4F6A-A57A-47D3C40D2BBF}"/>
            </a:ext>
          </a:extLst>
        </xdr:cNvPr>
        <xdr:cNvSpPr txBox="1"/>
      </xdr:nvSpPr>
      <xdr:spPr>
        <a:xfrm>
          <a:off x="0" y="38100"/>
          <a:ext cx="9845488" cy="51547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0" i="0" u="none" strike="noStrike" baseline="0">
              <a:solidFill>
                <a:schemeClr val="dk1"/>
              </a:solidFill>
              <a:latin typeface="Times New Roman" panose="02020603050405020304" pitchFamily="18" charset="0"/>
              <a:ea typeface="+mn-ea"/>
              <a:cs typeface="Times New Roman" panose="02020603050405020304" pitchFamily="18" charset="0"/>
            </a:rPr>
            <a:t>1. Problem Statement: Investigate whether there is a significant association between gender (Male/Female) and the preference for three different types of music genres (Rock, Pop, Classical). Use a dataset of 200 individuals.</a:t>
          </a:r>
        </a:p>
      </xdr:txBody>
    </xdr:sp>
    <xdr:clientData/>
  </xdr:twoCellAnchor>
  <xdr:twoCellAnchor editAs="oneCell">
    <xdr:from>
      <xdr:col>2</xdr:col>
      <xdr:colOff>152400</xdr:colOff>
      <xdr:row>15</xdr:row>
      <xdr:rowOff>142875</xdr:rowOff>
    </xdr:from>
    <xdr:to>
      <xdr:col>5</xdr:col>
      <xdr:colOff>371219</xdr:colOff>
      <xdr:row>17</xdr:row>
      <xdr:rowOff>66637</xdr:rowOff>
    </xdr:to>
    <xdr:pic>
      <xdr:nvPicPr>
        <xdr:cNvPr id="3" name="Picture 2">
          <a:extLst>
            <a:ext uri="{FF2B5EF4-FFF2-40B4-BE49-F238E27FC236}">
              <a16:creationId xmlns:a16="http://schemas.microsoft.com/office/drawing/2014/main" id="{788C5042-7263-7EAB-B4B7-06732C82C21F}"/>
            </a:ext>
          </a:extLst>
        </xdr:cNvPr>
        <xdr:cNvPicPr>
          <a:picLocks noChangeAspect="1"/>
        </xdr:cNvPicPr>
      </xdr:nvPicPr>
      <xdr:blipFill>
        <a:blip xmlns:r="http://schemas.openxmlformats.org/officeDocument/2006/relationships" r:embed="rId1"/>
        <a:stretch>
          <a:fillRect/>
        </a:stretch>
      </xdr:blipFill>
      <xdr:spPr>
        <a:xfrm>
          <a:off x="1371600" y="3000375"/>
          <a:ext cx="2047619" cy="304762"/>
        </a:xfrm>
        <a:prstGeom prst="rect">
          <a:avLst/>
        </a:prstGeom>
      </xdr:spPr>
    </xdr:pic>
    <xdr:clientData/>
  </xdr:twoCellAnchor>
  <xdr:twoCellAnchor editAs="oneCell">
    <xdr:from>
      <xdr:col>2</xdr:col>
      <xdr:colOff>238125</xdr:colOff>
      <xdr:row>26</xdr:row>
      <xdr:rowOff>123825</xdr:rowOff>
    </xdr:from>
    <xdr:to>
      <xdr:col>4</xdr:col>
      <xdr:colOff>466544</xdr:colOff>
      <xdr:row>28</xdr:row>
      <xdr:rowOff>114254</xdr:rowOff>
    </xdr:to>
    <xdr:pic>
      <xdr:nvPicPr>
        <xdr:cNvPr id="4" name="Picture 3">
          <a:extLst>
            <a:ext uri="{FF2B5EF4-FFF2-40B4-BE49-F238E27FC236}">
              <a16:creationId xmlns:a16="http://schemas.microsoft.com/office/drawing/2014/main" id="{E0C0657F-1139-9074-EC47-9C9472BD8F9E}"/>
            </a:ext>
          </a:extLst>
        </xdr:cNvPr>
        <xdr:cNvPicPr>
          <a:picLocks noChangeAspect="1"/>
        </xdr:cNvPicPr>
      </xdr:nvPicPr>
      <xdr:blipFill>
        <a:blip xmlns:r="http://schemas.openxmlformats.org/officeDocument/2006/relationships" r:embed="rId2"/>
        <a:stretch>
          <a:fillRect/>
        </a:stretch>
      </xdr:blipFill>
      <xdr:spPr>
        <a:xfrm>
          <a:off x="1457325" y="5076825"/>
          <a:ext cx="1447619" cy="371429"/>
        </a:xfrm>
        <a:prstGeom prst="rect">
          <a:avLst/>
        </a:prstGeom>
      </xdr:spPr>
    </xdr:pic>
    <xdr:clientData/>
  </xdr:twoCellAnchor>
  <xdr:twoCellAnchor>
    <xdr:from>
      <xdr:col>0</xdr:col>
      <xdr:colOff>85725</xdr:colOff>
      <xdr:row>52</xdr:row>
      <xdr:rowOff>0</xdr:rowOff>
    </xdr:from>
    <xdr:to>
      <xdr:col>9</xdr:col>
      <xdr:colOff>521320</xdr:colOff>
      <xdr:row>88</xdr:row>
      <xdr:rowOff>114300</xdr:rowOff>
    </xdr:to>
    <xdr:sp macro="" textlink="">
      <xdr:nvSpPr>
        <xdr:cNvPr id="5" name="TextBox 4">
          <a:extLst>
            <a:ext uri="{FF2B5EF4-FFF2-40B4-BE49-F238E27FC236}">
              <a16:creationId xmlns:a16="http://schemas.microsoft.com/office/drawing/2014/main" id="{607AA8C1-944C-40B1-A365-07F80BDA5C3D}"/>
            </a:ext>
          </a:extLst>
        </xdr:cNvPr>
        <xdr:cNvSpPr txBox="1"/>
      </xdr:nvSpPr>
      <xdr:spPr>
        <a:xfrm>
          <a:off x="85725" y="9906000"/>
          <a:ext cx="5921995" cy="69723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latin typeface="Times New Roman" panose="02020603050405020304" pitchFamily="18" charset="0"/>
              <a:cs typeface="Times New Roman" panose="02020603050405020304" pitchFamily="18" charset="0"/>
            </a:rPr>
            <a:t>1) Data Description</a:t>
          </a:r>
        </a:p>
        <a:p>
          <a:r>
            <a:rPr lang="en-IN" sz="1100">
              <a:latin typeface="Times New Roman" panose="02020603050405020304" pitchFamily="18" charset="0"/>
              <a:cs typeface="Times New Roman" panose="02020603050405020304" pitchFamily="18" charset="0"/>
            </a:rPr>
            <a:t>The dataset comprises responses from 200 individuals, divided into two gender categories: male (100 participants) and female (120 participants). Each individual expressed a preference for one of three music genres: Rock, Pop, or Classical. The breakdown of preferences is as follows:</a:t>
          </a:r>
        </a:p>
        <a:p>
          <a:r>
            <a:rPr lang="en-IN" sz="1100">
              <a:latin typeface="Times New Roman" panose="02020603050405020304" pitchFamily="18" charset="0"/>
              <a:cs typeface="Times New Roman" panose="02020603050405020304" pitchFamily="18" charset="0"/>
            </a:rPr>
            <a:t>- Rock: 90 individuals (50 males, 40 females)</a:t>
          </a:r>
        </a:p>
        <a:p>
          <a:r>
            <a:rPr lang="en-IN" sz="1100">
              <a:latin typeface="Times New Roman" panose="02020603050405020304" pitchFamily="18" charset="0"/>
              <a:cs typeface="Times New Roman" panose="02020603050405020304" pitchFamily="18" charset="0"/>
            </a:rPr>
            <a:t>- Pop: 75 individuals (30 males, 45 females)</a:t>
          </a:r>
        </a:p>
        <a:p>
          <a:r>
            <a:rPr lang="en-IN" sz="1100">
              <a:latin typeface="Times New Roman" panose="02020603050405020304" pitchFamily="18" charset="0"/>
              <a:cs typeface="Times New Roman" panose="02020603050405020304" pitchFamily="18" charset="0"/>
            </a:rPr>
            <a:t>- Classical: 55 individuals (20 males, 35 females)</a:t>
          </a:r>
        </a:p>
        <a:p>
          <a:r>
            <a:rPr lang="en-IN" sz="1100">
              <a:latin typeface="Times New Roman" panose="02020603050405020304" pitchFamily="18" charset="0"/>
              <a:cs typeface="Times New Roman" panose="02020603050405020304" pitchFamily="18" charset="0"/>
            </a:rPr>
            <a:t> </a:t>
          </a:r>
        </a:p>
        <a:p>
          <a:pPr marL="0" indent="0"/>
          <a:r>
            <a:rPr lang="en-IN" sz="1100" b="1">
              <a:solidFill>
                <a:schemeClr val="dk1"/>
              </a:solidFill>
              <a:latin typeface="Times New Roman" panose="02020603050405020304" pitchFamily="18" charset="0"/>
              <a:ea typeface="+mn-ea"/>
              <a:cs typeface="Times New Roman" panose="02020603050405020304" pitchFamily="18" charset="0"/>
            </a:rPr>
            <a:t>2) Hypothesis Testing Procedure</a:t>
          </a:r>
        </a:p>
        <a:p>
          <a:r>
            <a:rPr lang="en-IN" sz="1100">
              <a:latin typeface="Times New Roman" panose="02020603050405020304" pitchFamily="18" charset="0"/>
              <a:cs typeface="Times New Roman" panose="02020603050405020304" pitchFamily="18" charset="0"/>
            </a:rPr>
            <a:t>To determine if there is a significant association between gender and music genre preference, a Chi-Square Test of Independence was used. This test is appropriate as it compares categorical variables, in this case, gender and music preferences, to see if distributions of one variable differ among categories of another.</a:t>
          </a:r>
        </a:p>
        <a:p>
          <a:endParaRPr lang="en-IN" sz="1100">
            <a:latin typeface="Times New Roman" panose="02020603050405020304" pitchFamily="18" charset="0"/>
            <a:cs typeface="Times New Roman" panose="02020603050405020304" pitchFamily="18" charset="0"/>
          </a:endParaRPr>
        </a:p>
        <a:p>
          <a:r>
            <a:rPr lang="en-IN" sz="1100" b="0">
              <a:solidFill>
                <a:schemeClr val="dk1"/>
              </a:solidFill>
              <a:latin typeface="Times New Roman" panose="02020603050405020304" pitchFamily="18" charset="0"/>
              <a:ea typeface="+mn-ea"/>
              <a:cs typeface="Times New Roman" panose="02020603050405020304" pitchFamily="18" charset="0"/>
            </a:rPr>
            <a:t>- The null hypothesis </a:t>
          </a:r>
          <a:r>
            <a:rPr lang="en-IN" sz="1100" b="1">
              <a:solidFill>
                <a:schemeClr val="dk1"/>
              </a:solidFill>
              <a:latin typeface="Times New Roman" panose="02020603050405020304" pitchFamily="18" charset="0"/>
              <a:ea typeface="+mn-ea"/>
              <a:cs typeface="Times New Roman" panose="02020603050405020304" pitchFamily="18" charset="0"/>
            </a:rPr>
            <a:t>H0</a:t>
          </a:r>
          <a:r>
            <a:rPr lang="en-IN" sz="1100" b="0">
              <a:solidFill>
                <a:schemeClr val="dk1"/>
              </a:solidFill>
              <a:latin typeface="Times New Roman" panose="02020603050405020304" pitchFamily="18" charset="0"/>
              <a:ea typeface="+mn-ea"/>
              <a:cs typeface="Times New Roman" panose="02020603050405020304" pitchFamily="18" charset="0"/>
            </a:rPr>
            <a:t> will be that there is no significance difference in preference of musical genre in Male and Female.</a:t>
          </a:r>
        </a:p>
        <a:p>
          <a:r>
            <a:rPr lang="en-IN" sz="1100">
              <a:latin typeface="Times New Roman" panose="02020603050405020304" pitchFamily="18" charset="0"/>
              <a:cs typeface="Times New Roman" panose="02020603050405020304" pitchFamily="18" charset="0"/>
            </a:rPr>
            <a:t>- The alternate hypothesis </a:t>
          </a:r>
          <a:r>
            <a:rPr lang="en-IN" sz="1100" b="1">
              <a:latin typeface="Times New Roman" panose="02020603050405020304" pitchFamily="18" charset="0"/>
              <a:cs typeface="Times New Roman" panose="02020603050405020304" pitchFamily="18" charset="0"/>
            </a:rPr>
            <a:t>Ha</a:t>
          </a:r>
          <a:r>
            <a:rPr lang="en-IN" sz="1100">
              <a:latin typeface="Times New Roman" panose="02020603050405020304" pitchFamily="18" charset="0"/>
              <a:cs typeface="Times New Roman" panose="02020603050405020304" pitchFamily="18" charset="0"/>
            </a:rPr>
            <a:t> will be that there is a significant difference.</a:t>
          </a:r>
        </a:p>
        <a:p>
          <a:endParaRPr lang="en-IN" sz="1100" b="1">
            <a:solidFill>
              <a:schemeClr val="dk1"/>
            </a:solidFill>
            <a:latin typeface="Times New Roman" panose="02020603050405020304" pitchFamily="18" charset="0"/>
            <a:ea typeface="+mn-ea"/>
            <a:cs typeface="Times New Roman" panose="02020603050405020304" pitchFamily="18" charset="0"/>
          </a:endParaRPr>
        </a:p>
        <a:p>
          <a:r>
            <a:rPr lang="en-IN" sz="1100" b="1">
              <a:solidFill>
                <a:schemeClr val="dk1"/>
              </a:solidFill>
              <a:latin typeface="Times New Roman" panose="02020603050405020304" pitchFamily="18" charset="0"/>
              <a:ea typeface="+mn-ea"/>
              <a:cs typeface="Times New Roman" panose="02020603050405020304" pitchFamily="18" charset="0"/>
            </a:rPr>
            <a:t>3) Hypothesis Testing Results</a:t>
          </a:r>
          <a:r>
            <a:rPr lang="en-IN" sz="1100">
              <a:latin typeface="Times New Roman" panose="02020603050405020304" pitchFamily="18" charset="0"/>
              <a:cs typeface="Times New Roman" panose="02020603050405020304" pitchFamily="18" charset="0"/>
            </a:rPr>
            <a:t>:</a:t>
          </a:r>
        </a:p>
        <a:p>
          <a:r>
            <a:rPr lang="en-IN" sz="1100">
              <a:latin typeface="Times New Roman" panose="02020603050405020304" pitchFamily="18" charset="0"/>
              <a:cs typeface="Times New Roman" panose="02020603050405020304" pitchFamily="18" charset="0"/>
            </a:rPr>
            <a:t>- Chi-Square Value: 6.4429</a:t>
          </a:r>
        </a:p>
        <a:p>
          <a:r>
            <a:rPr lang="en-IN" sz="1100">
              <a:latin typeface="Times New Roman" panose="02020603050405020304" pitchFamily="18" charset="0"/>
              <a:cs typeface="Times New Roman" panose="02020603050405020304" pitchFamily="18" charset="0"/>
            </a:rPr>
            <a:t>- P-Value: 0.039</a:t>
          </a:r>
        </a:p>
        <a:p>
          <a:endParaRPr lang="en-IN" sz="1100">
            <a:latin typeface="Times New Roman" panose="02020603050405020304" pitchFamily="18" charset="0"/>
            <a:cs typeface="Times New Roman" panose="02020603050405020304" pitchFamily="18" charset="0"/>
          </a:endParaRPr>
        </a:p>
        <a:p>
          <a:r>
            <a:rPr lang="en-IN" sz="1100">
              <a:latin typeface="Times New Roman" panose="02020603050405020304" pitchFamily="18" charset="0"/>
              <a:cs typeface="Times New Roman" panose="02020603050405020304" pitchFamily="18" charset="0"/>
            </a:rPr>
            <a:t>The results show a p-value of 0.039, which is below the commonly used significance level of 0.05. This suggests that the data provide sufficient evidence to reject the null hypothesis. The Chi-square</a:t>
          </a:r>
          <a:r>
            <a:rPr lang="en-IN" sz="1100" baseline="0">
              <a:latin typeface="Times New Roman" panose="02020603050405020304" pitchFamily="18" charset="0"/>
              <a:cs typeface="Times New Roman" panose="02020603050405020304" pitchFamily="18" charset="0"/>
            </a:rPr>
            <a:t> calculated is way higher than statistical Chi-square value, which is also another reason to reject null hypothesis.</a:t>
          </a:r>
          <a:endParaRPr lang="en-IN" sz="1100">
            <a:latin typeface="Times New Roman" panose="02020603050405020304" pitchFamily="18" charset="0"/>
            <a:cs typeface="Times New Roman" panose="02020603050405020304" pitchFamily="18" charset="0"/>
          </a:endParaRPr>
        </a:p>
        <a:p>
          <a:endParaRPr lang="en-IN" sz="1100">
            <a:latin typeface="Times New Roman" panose="02020603050405020304" pitchFamily="18" charset="0"/>
            <a:cs typeface="Times New Roman" panose="02020603050405020304" pitchFamily="18" charset="0"/>
          </a:endParaRPr>
        </a:p>
        <a:p>
          <a:pPr marL="0" indent="0"/>
          <a:r>
            <a:rPr lang="en-IN" sz="1100" b="1">
              <a:solidFill>
                <a:schemeClr val="dk1"/>
              </a:solidFill>
              <a:latin typeface="Times New Roman" panose="02020603050405020304" pitchFamily="18" charset="0"/>
              <a:ea typeface="+mn-ea"/>
              <a:cs typeface="Times New Roman" panose="02020603050405020304" pitchFamily="18" charset="0"/>
            </a:rPr>
            <a:t>4) Summary and Conclusions</a:t>
          </a:r>
        </a:p>
        <a:p>
          <a:r>
            <a:rPr lang="en-IN" sz="1100">
              <a:latin typeface="Times New Roman" panose="02020603050405020304" pitchFamily="18" charset="0"/>
              <a:cs typeface="Times New Roman" panose="02020603050405020304" pitchFamily="18" charset="0"/>
            </a:rPr>
            <a:t>The analysis using the Chi-Square Test of Independence indicates a statistically significant association between gender and music genre preferences among the surveyed individuals. Specifically, females showed a relatively higher preference for Pop and Classical music compared to males, who favored Rock more. This finding can be useful for marketers targeting music-related products or services, as gender may influence music preferences.</a:t>
          </a:r>
        </a:p>
        <a:p>
          <a:endParaRPr lang="en-IN" sz="1100">
            <a:latin typeface="Times New Roman" panose="02020603050405020304" pitchFamily="18" charset="0"/>
            <a:cs typeface="Times New Roman" panose="02020603050405020304" pitchFamily="18" charset="0"/>
          </a:endParaRPr>
        </a:p>
        <a:p>
          <a:pPr marL="0" indent="0"/>
          <a:r>
            <a:rPr lang="en-IN" sz="1100" b="1">
              <a:solidFill>
                <a:schemeClr val="dk1"/>
              </a:solidFill>
              <a:latin typeface="Times New Roman" panose="02020603050405020304" pitchFamily="18" charset="0"/>
              <a:ea typeface="+mn-ea"/>
              <a:cs typeface="Times New Roman" panose="02020603050405020304" pitchFamily="18" charset="0"/>
            </a:rPr>
            <a:t>5) "What I Learned" Statements</a:t>
          </a:r>
        </a:p>
        <a:p>
          <a:r>
            <a:rPr lang="en-IN" sz="1100">
              <a:latin typeface="Times New Roman" panose="02020603050405020304" pitchFamily="18" charset="0"/>
              <a:cs typeface="Times New Roman" panose="02020603050405020304" pitchFamily="18" charset="0"/>
            </a:rPr>
            <a:t>- Statistical Analysis: I learned how to apply the Chi-Square Test of Independence to examine associations between categorical variables.</a:t>
          </a:r>
        </a:p>
        <a:p>
          <a:r>
            <a:rPr lang="en-IN" sz="1100">
              <a:latin typeface="Times New Roman" panose="02020603050405020304" pitchFamily="18" charset="0"/>
              <a:cs typeface="Times New Roman" panose="02020603050405020304" pitchFamily="18" charset="0"/>
            </a:rPr>
            <a:t>- Interpretation of Results: I gained insight into interpreting the p-value to understand the significance of the results, helping distinguish between likely occurrences due to chance and those reflecting actual associations.</a:t>
          </a:r>
        </a:p>
        <a:p>
          <a:r>
            <a:rPr lang="en-IN" sz="1100">
              <a:latin typeface="Times New Roman" panose="02020603050405020304" pitchFamily="18" charset="0"/>
              <a:cs typeface="Times New Roman" panose="02020603050405020304" pitchFamily="18" charset="0"/>
            </a:rPr>
            <a:t>- Data Insights: This exercise highlighted how demographic factors like gender could influence personal preferences, an essential consideration for targeted marketing strategies.</a:t>
          </a:r>
        </a:p>
        <a:p>
          <a:endParaRPr lang="en-IN" sz="1100">
            <a:latin typeface="Times New Roman" panose="02020603050405020304" pitchFamily="18" charset="0"/>
            <a:cs typeface="Times New Roman" panose="02020603050405020304" pitchFamily="18"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38100</xdr:rowOff>
    </xdr:from>
    <xdr:to>
      <xdr:col>16</xdr:col>
      <xdr:colOff>91888</xdr:colOff>
      <xdr:row>2</xdr:row>
      <xdr:rowOff>172571</xdr:rowOff>
    </xdr:to>
    <xdr:sp macro="" textlink="">
      <xdr:nvSpPr>
        <xdr:cNvPr id="2" name="TextBox 1">
          <a:extLst>
            <a:ext uri="{FF2B5EF4-FFF2-40B4-BE49-F238E27FC236}">
              <a16:creationId xmlns:a16="http://schemas.microsoft.com/office/drawing/2014/main" id="{5C3BBB56-182C-4C2A-968F-5011156A566B}"/>
            </a:ext>
          </a:extLst>
        </xdr:cNvPr>
        <xdr:cNvSpPr txBox="1"/>
      </xdr:nvSpPr>
      <xdr:spPr>
        <a:xfrm>
          <a:off x="0" y="38100"/>
          <a:ext cx="9845488" cy="51547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0" i="0" u="none" strike="noStrike" baseline="0">
              <a:solidFill>
                <a:schemeClr val="dk1"/>
              </a:solidFill>
              <a:latin typeface="Times New Roman" panose="02020603050405020304" pitchFamily="18" charset="0"/>
              <a:ea typeface="+mn-ea"/>
              <a:cs typeface="Times New Roman" panose="02020603050405020304" pitchFamily="18" charset="0"/>
            </a:rPr>
            <a:t>2. Problem Statement: Examine the relationship between educational background (High School, College, Postgraduate) and job satisfaction levels (Low, Medium, High) among a sample of 150 working professionals.</a:t>
          </a:r>
        </a:p>
      </xdr:txBody>
    </xdr:sp>
    <xdr:clientData/>
  </xdr:twoCellAnchor>
  <xdr:twoCellAnchor editAs="oneCell">
    <xdr:from>
      <xdr:col>2</xdr:col>
      <xdr:colOff>152400</xdr:colOff>
      <xdr:row>15</xdr:row>
      <xdr:rowOff>142875</xdr:rowOff>
    </xdr:from>
    <xdr:to>
      <xdr:col>5</xdr:col>
      <xdr:colOff>371219</xdr:colOff>
      <xdr:row>17</xdr:row>
      <xdr:rowOff>66637</xdr:rowOff>
    </xdr:to>
    <xdr:pic>
      <xdr:nvPicPr>
        <xdr:cNvPr id="3" name="Picture 2">
          <a:extLst>
            <a:ext uri="{FF2B5EF4-FFF2-40B4-BE49-F238E27FC236}">
              <a16:creationId xmlns:a16="http://schemas.microsoft.com/office/drawing/2014/main" id="{D118FD4B-676A-47B2-9953-2B34BEF70793}"/>
            </a:ext>
          </a:extLst>
        </xdr:cNvPr>
        <xdr:cNvPicPr>
          <a:picLocks noChangeAspect="1"/>
        </xdr:cNvPicPr>
      </xdr:nvPicPr>
      <xdr:blipFill>
        <a:blip xmlns:r="http://schemas.openxmlformats.org/officeDocument/2006/relationships" r:embed="rId1"/>
        <a:stretch>
          <a:fillRect/>
        </a:stretch>
      </xdr:blipFill>
      <xdr:spPr>
        <a:xfrm>
          <a:off x="1371600" y="3000375"/>
          <a:ext cx="2047619" cy="304762"/>
        </a:xfrm>
        <a:prstGeom prst="rect">
          <a:avLst/>
        </a:prstGeom>
      </xdr:spPr>
    </xdr:pic>
    <xdr:clientData/>
  </xdr:twoCellAnchor>
  <xdr:twoCellAnchor editAs="oneCell">
    <xdr:from>
      <xdr:col>2</xdr:col>
      <xdr:colOff>114300</xdr:colOff>
      <xdr:row>29</xdr:row>
      <xdr:rowOff>161925</xdr:rowOff>
    </xdr:from>
    <xdr:to>
      <xdr:col>4</xdr:col>
      <xdr:colOff>342719</xdr:colOff>
      <xdr:row>31</xdr:row>
      <xdr:rowOff>152354</xdr:rowOff>
    </xdr:to>
    <xdr:pic>
      <xdr:nvPicPr>
        <xdr:cNvPr id="4" name="Picture 3">
          <a:extLst>
            <a:ext uri="{FF2B5EF4-FFF2-40B4-BE49-F238E27FC236}">
              <a16:creationId xmlns:a16="http://schemas.microsoft.com/office/drawing/2014/main" id="{E5483C6C-F7DE-448F-AB11-2A4E294959F0}"/>
            </a:ext>
          </a:extLst>
        </xdr:cNvPr>
        <xdr:cNvPicPr>
          <a:picLocks noChangeAspect="1"/>
        </xdr:cNvPicPr>
      </xdr:nvPicPr>
      <xdr:blipFill>
        <a:blip xmlns:r="http://schemas.openxmlformats.org/officeDocument/2006/relationships" r:embed="rId2"/>
        <a:stretch>
          <a:fillRect/>
        </a:stretch>
      </xdr:blipFill>
      <xdr:spPr>
        <a:xfrm>
          <a:off x="1600200" y="5686425"/>
          <a:ext cx="1447619" cy="371429"/>
        </a:xfrm>
        <a:prstGeom prst="rect">
          <a:avLst/>
        </a:prstGeom>
      </xdr:spPr>
    </xdr:pic>
    <xdr:clientData/>
  </xdr:twoCellAnchor>
  <xdr:twoCellAnchor>
    <xdr:from>
      <xdr:col>0</xdr:col>
      <xdr:colOff>28575</xdr:colOff>
      <xdr:row>57</xdr:row>
      <xdr:rowOff>190499</xdr:rowOff>
    </xdr:from>
    <xdr:to>
      <xdr:col>9</xdr:col>
      <xdr:colOff>483916</xdr:colOff>
      <xdr:row>100</xdr:row>
      <xdr:rowOff>0</xdr:rowOff>
    </xdr:to>
    <xdr:sp macro="" textlink="">
      <xdr:nvSpPr>
        <xdr:cNvPr id="5" name="TextBox 4">
          <a:extLst>
            <a:ext uri="{FF2B5EF4-FFF2-40B4-BE49-F238E27FC236}">
              <a16:creationId xmlns:a16="http://schemas.microsoft.com/office/drawing/2014/main" id="{5F5A7A82-D887-4D50-A341-B856A24F3F9D}"/>
            </a:ext>
          </a:extLst>
        </xdr:cNvPr>
        <xdr:cNvSpPr txBox="1"/>
      </xdr:nvSpPr>
      <xdr:spPr>
        <a:xfrm>
          <a:off x="28575" y="11048999"/>
          <a:ext cx="6236602" cy="800100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IN" sz="1100">
            <a:latin typeface="Times New Roman" panose="02020603050405020304" pitchFamily="18" charset="0"/>
            <a:cs typeface="Times New Roman" panose="02020603050405020304" pitchFamily="18" charset="0"/>
          </a:endParaRPr>
        </a:p>
        <a:p>
          <a:r>
            <a:rPr lang="en-IN" sz="1100">
              <a:latin typeface="Times New Roman" panose="02020603050405020304" pitchFamily="18" charset="0"/>
              <a:cs typeface="Times New Roman" panose="02020603050405020304" pitchFamily="18" charset="0"/>
            </a:rPr>
            <a:t> </a:t>
          </a:r>
          <a:r>
            <a:rPr lang="en-IN" sz="1100" b="1">
              <a:latin typeface="Times New Roman" panose="02020603050405020304" pitchFamily="18" charset="0"/>
              <a:cs typeface="Times New Roman" panose="02020603050405020304" pitchFamily="18" charset="0"/>
            </a:rPr>
            <a:t>1) Data Description</a:t>
          </a:r>
        </a:p>
        <a:p>
          <a:r>
            <a:rPr lang="en-IN" sz="1100">
              <a:latin typeface="Times New Roman" panose="02020603050405020304" pitchFamily="18" charset="0"/>
              <a:cs typeface="Times New Roman" panose="02020603050405020304" pitchFamily="18" charset="0"/>
            </a:rPr>
            <a:t>The data consists of a sample of 150 working professionals, categorized by their highest level of education (High School, College, Postgraduate) and their job satisfaction levels (Low, Medium, High). The distribution is as follows:</a:t>
          </a:r>
        </a:p>
        <a:p>
          <a:endParaRPr lang="en-IN" sz="1100">
            <a:latin typeface="Times New Roman" panose="02020603050405020304" pitchFamily="18" charset="0"/>
            <a:cs typeface="Times New Roman" panose="02020603050405020304" pitchFamily="18" charset="0"/>
          </a:endParaRPr>
        </a:p>
        <a:p>
          <a:r>
            <a:rPr lang="en-IN" sz="1100">
              <a:latin typeface="Times New Roman" panose="02020603050405020304" pitchFamily="18" charset="0"/>
              <a:cs typeface="Times New Roman" panose="02020603050405020304" pitchFamily="18" charset="0"/>
            </a:rPr>
            <a:t>- High School: 20 report low satisfaction, 30 medium, and 10 high satisfaction, totaling 60 respondents.</a:t>
          </a:r>
        </a:p>
        <a:p>
          <a:r>
            <a:rPr lang="en-IN" sz="1100">
              <a:latin typeface="Times New Roman" panose="02020603050405020304" pitchFamily="18" charset="0"/>
              <a:cs typeface="Times New Roman" panose="02020603050405020304" pitchFamily="18" charset="0"/>
            </a:rPr>
            <a:t>- College: 15 report low satisfaction, 25 medium, and 20 high satisfaction, totaling 60 respondents.</a:t>
          </a:r>
        </a:p>
        <a:p>
          <a:r>
            <a:rPr lang="en-IN" sz="1100">
              <a:latin typeface="Times New Roman" panose="02020603050405020304" pitchFamily="18" charset="0"/>
              <a:cs typeface="Times New Roman" panose="02020603050405020304" pitchFamily="18" charset="0"/>
            </a:rPr>
            <a:t>- Postgraduate: 10 report low satisfaction, 15 medium, and 30 high satisfaction, totaling 55 respondents.</a:t>
          </a:r>
        </a:p>
        <a:p>
          <a:endParaRPr lang="en-IN" sz="1100">
            <a:latin typeface="Times New Roman" panose="02020603050405020304" pitchFamily="18" charset="0"/>
            <a:cs typeface="Times New Roman" panose="02020603050405020304" pitchFamily="18" charset="0"/>
          </a:endParaRPr>
        </a:p>
        <a:p>
          <a:r>
            <a:rPr lang="en-IN" sz="1100">
              <a:latin typeface="Times New Roman" panose="02020603050405020304" pitchFamily="18" charset="0"/>
              <a:cs typeface="Times New Roman" panose="02020603050405020304" pitchFamily="18" charset="0"/>
            </a:rPr>
            <a:t>Overall, there are 45 respondents with low satisfaction, 70 with medium satisfaction, and 60 with high satisfaction, making a grand total of 175 responses (note there appears to be a discrepancy as the provided total was 150).</a:t>
          </a:r>
        </a:p>
        <a:p>
          <a:endParaRPr lang="en-IN" sz="1100">
            <a:latin typeface="Times New Roman" panose="02020603050405020304" pitchFamily="18" charset="0"/>
            <a:cs typeface="Times New Roman" panose="02020603050405020304" pitchFamily="18" charset="0"/>
          </a:endParaRPr>
        </a:p>
        <a:p>
          <a:r>
            <a:rPr lang="en-IN" sz="1100" b="1">
              <a:solidFill>
                <a:schemeClr val="dk1"/>
              </a:solidFill>
              <a:latin typeface="Times New Roman" panose="02020603050405020304" pitchFamily="18" charset="0"/>
              <a:ea typeface="+mn-ea"/>
              <a:cs typeface="Times New Roman" panose="02020603050405020304" pitchFamily="18" charset="0"/>
            </a:rPr>
            <a:t> 2) Hypothesis Testing Procedure</a:t>
          </a:r>
        </a:p>
        <a:p>
          <a:r>
            <a:rPr lang="en-IN" sz="1100">
              <a:latin typeface="Times New Roman" panose="02020603050405020304" pitchFamily="18" charset="0"/>
              <a:cs typeface="Times New Roman" panose="02020603050405020304" pitchFamily="18" charset="0"/>
            </a:rPr>
            <a:t>The objective is to test whether there is a significant association between educational background and job satisfaction. The hypotheses for the chi-square test of independence are defined as:</a:t>
          </a:r>
        </a:p>
        <a:p>
          <a:endParaRPr lang="en-IN" sz="1100">
            <a:latin typeface="Times New Roman" panose="02020603050405020304" pitchFamily="18" charset="0"/>
            <a:cs typeface="Times New Roman" panose="02020603050405020304" pitchFamily="18" charset="0"/>
          </a:endParaRPr>
        </a:p>
        <a:p>
          <a:r>
            <a:rPr lang="en-IN" sz="1100">
              <a:latin typeface="Times New Roman" panose="02020603050405020304" pitchFamily="18" charset="0"/>
              <a:cs typeface="Times New Roman" panose="02020603050405020304" pitchFamily="18" charset="0"/>
            </a:rPr>
            <a:t>- The null hypothesis </a:t>
          </a:r>
          <a:r>
            <a:rPr lang="en-IN" sz="1100" b="1">
              <a:latin typeface="Times New Roman" panose="02020603050405020304" pitchFamily="18" charset="0"/>
              <a:cs typeface="Times New Roman" panose="02020603050405020304" pitchFamily="18" charset="0"/>
            </a:rPr>
            <a:t>H0</a:t>
          </a:r>
          <a:r>
            <a:rPr lang="en-IN" sz="1100">
              <a:latin typeface="Times New Roman" panose="02020603050405020304" pitchFamily="18" charset="0"/>
              <a:cs typeface="Times New Roman" panose="02020603050405020304" pitchFamily="18" charset="0"/>
            </a:rPr>
            <a:t> will be that there is no relationship between educational background and job satisfaction level.</a:t>
          </a:r>
        </a:p>
        <a:p>
          <a:r>
            <a:rPr lang="en-IN" sz="1100">
              <a:latin typeface="Times New Roman" panose="02020603050405020304" pitchFamily="18" charset="0"/>
              <a:cs typeface="Times New Roman" panose="02020603050405020304" pitchFamily="18" charset="0"/>
            </a:rPr>
            <a:t>- The alternate hypothesis </a:t>
          </a:r>
          <a:r>
            <a:rPr lang="en-IN" sz="1100" b="1">
              <a:latin typeface="Times New Roman" panose="02020603050405020304" pitchFamily="18" charset="0"/>
              <a:cs typeface="Times New Roman" panose="02020603050405020304" pitchFamily="18" charset="0"/>
            </a:rPr>
            <a:t>Ha</a:t>
          </a:r>
          <a:r>
            <a:rPr lang="en-IN" sz="1100">
              <a:latin typeface="Times New Roman" panose="02020603050405020304" pitchFamily="18" charset="0"/>
              <a:cs typeface="Times New Roman" panose="02020603050405020304" pitchFamily="18" charset="0"/>
            </a:rPr>
            <a:t> will be that there relation between both.</a:t>
          </a:r>
        </a:p>
        <a:p>
          <a:endParaRPr lang="en-IN" sz="1100">
            <a:latin typeface="Times New Roman" panose="02020603050405020304" pitchFamily="18" charset="0"/>
            <a:cs typeface="Times New Roman" panose="02020603050405020304" pitchFamily="18" charset="0"/>
          </a:endParaRPr>
        </a:p>
        <a:p>
          <a:r>
            <a:rPr lang="en-IN" sz="1100">
              <a:latin typeface="Times New Roman" panose="02020603050405020304" pitchFamily="18" charset="0"/>
              <a:cs typeface="Times New Roman" panose="02020603050405020304" pitchFamily="18" charset="0"/>
            </a:rPr>
            <a:t>A chi-square test of independence was performed using the observed frequencies in the contingency table.</a:t>
          </a:r>
        </a:p>
        <a:p>
          <a:endParaRPr lang="en-IN" sz="1100">
            <a:latin typeface="Times New Roman" panose="02020603050405020304" pitchFamily="18" charset="0"/>
            <a:cs typeface="Times New Roman" panose="02020603050405020304" pitchFamily="18" charset="0"/>
          </a:endParaRPr>
        </a:p>
        <a:p>
          <a:r>
            <a:rPr lang="en-IN" sz="1100" b="1">
              <a:solidFill>
                <a:schemeClr val="dk1"/>
              </a:solidFill>
              <a:latin typeface="Times New Roman" panose="02020603050405020304" pitchFamily="18" charset="0"/>
              <a:ea typeface="+mn-ea"/>
              <a:cs typeface="Times New Roman" panose="02020603050405020304" pitchFamily="18" charset="0"/>
            </a:rPr>
            <a:t> 3) Hypothesis Testing Results</a:t>
          </a:r>
        </a:p>
        <a:p>
          <a:r>
            <a:rPr lang="en-IN" sz="1100">
              <a:latin typeface="Times New Roman" panose="02020603050405020304" pitchFamily="18" charset="0"/>
              <a:cs typeface="Times New Roman" panose="02020603050405020304" pitchFamily="18" charset="0"/>
            </a:rPr>
            <a:t>- Chi-Square Value: 18.3622</a:t>
          </a:r>
        </a:p>
        <a:p>
          <a:r>
            <a:rPr lang="en-IN" sz="1100">
              <a:latin typeface="Times New Roman" panose="02020603050405020304" pitchFamily="18" charset="0"/>
              <a:cs typeface="Times New Roman" panose="02020603050405020304" pitchFamily="18" charset="0"/>
            </a:rPr>
            <a:t>- P-value: 0.00105</a:t>
          </a:r>
        </a:p>
        <a:p>
          <a:endParaRPr lang="en-IN" sz="1100">
            <a:latin typeface="Times New Roman" panose="02020603050405020304" pitchFamily="18" charset="0"/>
            <a:cs typeface="Times New Roman" panose="02020603050405020304" pitchFamily="18" charset="0"/>
          </a:endParaRPr>
        </a:p>
        <a:p>
          <a:r>
            <a:rPr lang="en-IN" sz="1100">
              <a:latin typeface="Times New Roman" panose="02020603050405020304" pitchFamily="18" charset="0"/>
              <a:cs typeface="Times New Roman" panose="02020603050405020304" pitchFamily="18" charset="0"/>
            </a:rPr>
            <a:t>The chi-square statistic calculated from the data is 18.362 which is more</a:t>
          </a:r>
          <a:r>
            <a:rPr lang="en-IN" sz="1100" baseline="0">
              <a:latin typeface="Times New Roman" panose="02020603050405020304" pitchFamily="18" charset="0"/>
              <a:cs typeface="Times New Roman" panose="02020603050405020304" pitchFamily="18" charset="0"/>
            </a:rPr>
            <a:t> than the critical value</a:t>
          </a:r>
          <a:r>
            <a:rPr lang="en-IN" sz="1100">
              <a:latin typeface="Times New Roman" panose="02020603050405020304" pitchFamily="18" charset="0"/>
              <a:cs typeface="Times New Roman" panose="02020603050405020304" pitchFamily="18" charset="0"/>
            </a:rPr>
            <a:t>. This value, along with the degrees of freedom and the significance level (typically 0.05), was used to determine the p-value. The computed p-value is approximately 0.00105, which is very small compared to 0.05. On that basis</a:t>
          </a:r>
          <a:r>
            <a:rPr lang="en-IN" sz="1100" baseline="0">
              <a:latin typeface="Times New Roman" panose="02020603050405020304" pitchFamily="18" charset="0"/>
              <a:cs typeface="Times New Roman" panose="02020603050405020304" pitchFamily="18" charset="0"/>
            </a:rPr>
            <a:t> we Reject the null hypothesis.</a:t>
          </a:r>
          <a:endParaRPr lang="en-IN" sz="1100">
            <a:latin typeface="Times New Roman" panose="02020603050405020304" pitchFamily="18" charset="0"/>
            <a:cs typeface="Times New Roman" panose="02020603050405020304" pitchFamily="18" charset="0"/>
          </a:endParaRPr>
        </a:p>
        <a:p>
          <a:endParaRPr lang="en-IN" sz="1100">
            <a:latin typeface="Times New Roman" panose="02020603050405020304" pitchFamily="18" charset="0"/>
            <a:cs typeface="Times New Roman" panose="02020603050405020304" pitchFamily="18" charset="0"/>
          </a:endParaRPr>
        </a:p>
        <a:p>
          <a:r>
            <a:rPr lang="en-IN" sz="1100">
              <a:latin typeface="Times New Roman" panose="02020603050405020304" pitchFamily="18" charset="0"/>
              <a:cs typeface="Times New Roman" panose="02020603050405020304" pitchFamily="18" charset="0"/>
            </a:rPr>
            <a:t> </a:t>
          </a:r>
          <a:r>
            <a:rPr lang="en-IN" sz="1100" b="1">
              <a:solidFill>
                <a:schemeClr val="dk1"/>
              </a:solidFill>
              <a:latin typeface="Times New Roman" panose="02020603050405020304" pitchFamily="18" charset="0"/>
              <a:ea typeface="+mn-ea"/>
              <a:cs typeface="Times New Roman" panose="02020603050405020304" pitchFamily="18" charset="0"/>
            </a:rPr>
            <a:t>4) Summary and Conclusions</a:t>
          </a:r>
        </a:p>
        <a:p>
          <a:r>
            <a:rPr lang="en-IN" sz="1100">
              <a:latin typeface="Times New Roman" panose="02020603050405020304" pitchFamily="18" charset="0"/>
              <a:cs typeface="Times New Roman" panose="02020603050405020304" pitchFamily="18" charset="0"/>
            </a:rPr>
            <a:t>Given the p-value of 0.00105 is much lower than the common alpha level of 0.05, we reject the null hypothesis. This indicates that there is a statistically significant association between educational background and job satisfaction levels among the working professionals sampled. From</a:t>
          </a:r>
          <a:r>
            <a:rPr lang="en-IN" sz="1100" baseline="0">
              <a:latin typeface="Times New Roman" panose="02020603050405020304" pitchFamily="18" charset="0"/>
              <a:cs typeface="Times New Roman" panose="02020603050405020304" pitchFamily="18" charset="0"/>
            </a:rPr>
            <a:t> the data we can see that students who had done PG tends to get more satisfactory jobs then students who had done High school and College.</a:t>
          </a:r>
          <a:endParaRPr lang="en-IN" sz="1100">
            <a:latin typeface="Times New Roman" panose="02020603050405020304" pitchFamily="18" charset="0"/>
            <a:cs typeface="Times New Roman" panose="02020603050405020304" pitchFamily="18" charset="0"/>
          </a:endParaRPr>
        </a:p>
        <a:p>
          <a:endParaRPr lang="en-IN" sz="1100">
            <a:latin typeface="Times New Roman" panose="02020603050405020304" pitchFamily="18" charset="0"/>
            <a:cs typeface="Times New Roman" panose="02020603050405020304" pitchFamily="18" charset="0"/>
          </a:endParaRPr>
        </a:p>
        <a:p>
          <a:pPr marL="0" indent="0"/>
          <a:r>
            <a:rPr lang="en-IN" sz="1100" b="1">
              <a:solidFill>
                <a:schemeClr val="dk1"/>
              </a:solidFill>
              <a:latin typeface="Times New Roman" panose="02020603050405020304" pitchFamily="18" charset="0"/>
              <a:ea typeface="+mn-ea"/>
              <a:cs typeface="Times New Roman" panose="02020603050405020304" pitchFamily="18" charset="0"/>
            </a:rPr>
            <a:t>5) "What I Learned" Statements</a:t>
          </a:r>
        </a:p>
        <a:p>
          <a:r>
            <a:rPr lang="en-IN" sz="1100">
              <a:latin typeface="Times New Roman" panose="02020603050405020304" pitchFamily="18" charset="0"/>
              <a:cs typeface="Times New Roman" panose="02020603050405020304" pitchFamily="18" charset="0"/>
            </a:rPr>
            <a:t>- Statistical Testing: I learned how to apply the chi-square test of independence to analyze whether two categorical variables are related.</a:t>
          </a:r>
        </a:p>
        <a:p>
          <a:r>
            <a:rPr lang="en-IN" sz="1100">
              <a:latin typeface="Times New Roman" panose="02020603050405020304" pitchFamily="18" charset="0"/>
              <a:cs typeface="Times New Roman" panose="02020603050405020304" pitchFamily="18" charset="0"/>
            </a:rPr>
            <a:t>- Data Insights: The analysis demonstrated the importance of considering educational background in studies related to job satisfaction.</a:t>
          </a:r>
        </a:p>
        <a:p>
          <a:r>
            <a:rPr lang="en-IN" sz="1100">
              <a:latin typeface="Times New Roman" panose="02020603050405020304" pitchFamily="18" charset="0"/>
              <a:cs typeface="Times New Roman" panose="02020603050405020304" pitchFamily="18" charset="0"/>
            </a:rPr>
            <a:t>-</a:t>
          </a:r>
          <a:r>
            <a:rPr lang="en-IN" sz="1100" baseline="0">
              <a:latin typeface="Times New Roman" panose="02020603050405020304" pitchFamily="18" charset="0"/>
              <a:cs typeface="Times New Roman" panose="02020603050405020304" pitchFamily="18" charset="0"/>
            </a:rPr>
            <a:t> Interpretation: From the analsis it can be said that not all data provide a good insight of the result you look for and sometimes bias data can mislead the result.</a:t>
          </a:r>
          <a:endParaRPr lang="en-IN" sz="1100">
            <a:latin typeface="Times New Roman" panose="02020603050405020304" pitchFamily="18" charset="0"/>
            <a:cs typeface="Times New Roman" panose="02020603050405020304" pitchFamily="18"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28575</xdr:colOff>
      <xdr:row>0</xdr:row>
      <xdr:rowOff>28575</xdr:rowOff>
    </xdr:from>
    <xdr:to>
      <xdr:col>16</xdr:col>
      <xdr:colOff>387163</xdr:colOff>
      <xdr:row>2</xdr:row>
      <xdr:rowOff>163046</xdr:rowOff>
    </xdr:to>
    <xdr:sp macro="" textlink="">
      <xdr:nvSpPr>
        <xdr:cNvPr id="2" name="TextBox 1">
          <a:extLst>
            <a:ext uri="{FF2B5EF4-FFF2-40B4-BE49-F238E27FC236}">
              <a16:creationId xmlns:a16="http://schemas.microsoft.com/office/drawing/2014/main" id="{B9C24D5A-303C-48CE-95C7-3CBB4011371C}"/>
            </a:ext>
          </a:extLst>
        </xdr:cNvPr>
        <xdr:cNvSpPr txBox="1"/>
      </xdr:nvSpPr>
      <xdr:spPr>
        <a:xfrm>
          <a:off x="28575" y="28575"/>
          <a:ext cx="10112188" cy="51547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0" i="0" u="none" strike="noStrike" baseline="0">
              <a:solidFill>
                <a:schemeClr val="dk1"/>
              </a:solidFill>
              <a:latin typeface="Times New Roman" panose="02020603050405020304" pitchFamily="18" charset="0"/>
              <a:ea typeface="+mn-ea"/>
              <a:cs typeface="Times New Roman" panose="02020603050405020304" pitchFamily="18" charset="0"/>
            </a:rPr>
            <a:t>3. Problem Statement: Evaluate whether there is a significant difference in the average scores of three teaching methods (A, B, C) in improving student performance. Use a dataset of 120 students.</a:t>
          </a:r>
        </a:p>
      </xdr:txBody>
    </xdr:sp>
    <xdr:clientData/>
  </xdr:twoCellAnchor>
  <xdr:twoCellAnchor>
    <xdr:from>
      <xdr:col>6</xdr:col>
      <xdr:colOff>0</xdr:colOff>
      <xdr:row>23</xdr:row>
      <xdr:rowOff>0</xdr:rowOff>
    </xdr:from>
    <xdr:to>
      <xdr:col>15</xdr:col>
      <xdr:colOff>546286</xdr:colOff>
      <xdr:row>58</xdr:row>
      <xdr:rowOff>123825</xdr:rowOff>
    </xdr:to>
    <xdr:sp macro="" textlink="">
      <xdr:nvSpPr>
        <xdr:cNvPr id="3" name="TextBox 2">
          <a:extLst>
            <a:ext uri="{FF2B5EF4-FFF2-40B4-BE49-F238E27FC236}">
              <a16:creationId xmlns:a16="http://schemas.microsoft.com/office/drawing/2014/main" id="{23F352E9-A36F-49CA-B97B-62167A79A16A}"/>
            </a:ext>
          </a:extLst>
        </xdr:cNvPr>
        <xdr:cNvSpPr txBox="1"/>
      </xdr:nvSpPr>
      <xdr:spPr>
        <a:xfrm>
          <a:off x="3686175" y="4419600"/>
          <a:ext cx="6966136" cy="67913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latin typeface="Times New Roman" panose="02020603050405020304" pitchFamily="18" charset="0"/>
              <a:cs typeface="Times New Roman" panose="02020603050405020304" pitchFamily="18" charset="0"/>
            </a:rPr>
            <a:t>1) Data Description</a:t>
          </a:r>
        </a:p>
        <a:p>
          <a:r>
            <a:rPr lang="en-IN" sz="1100">
              <a:latin typeface="Times New Roman" panose="02020603050405020304" pitchFamily="18" charset="0"/>
              <a:cs typeface="Times New Roman" panose="02020603050405020304" pitchFamily="18" charset="0"/>
            </a:rPr>
            <a:t>In this study, the effectiveness of three different teaching methods (A, B, C) was evaluated based on the performance scores of a sample of 120 students. The scores from each teaching method for a subset of students are as follows:</a:t>
          </a:r>
        </a:p>
        <a:p>
          <a:r>
            <a:rPr lang="en-IN" sz="1100">
              <a:latin typeface="Times New Roman" panose="02020603050405020304" pitchFamily="18" charset="0"/>
              <a:cs typeface="Times New Roman" panose="02020603050405020304" pitchFamily="18" charset="0"/>
            </a:rPr>
            <a:t>- Method A: Scores include 80, 86, ...</a:t>
          </a:r>
        </a:p>
        <a:p>
          <a:r>
            <a:rPr lang="en-IN" sz="1100">
              <a:latin typeface="Times New Roman" panose="02020603050405020304" pitchFamily="18" charset="0"/>
              <a:cs typeface="Times New Roman" panose="02020603050405020304" pitchFamily="18" charset="0"/>
            </a:rPr>
            <a:t>- Method B: Scores include 85, 90, ...</a:t>
          </a:r>
        </a:p>
        <a:p>
          <a:r>
            <a:rPr lang="en-IN" sz="1100">
              <a:latin typeface="Times New Roman" panose="02020603050405020304" pitchFamily="18" charset="0"/>
              <a:cs typeface="Times New Roman" panose="02020603050405020304" pitchFamily="18" charset="0"/>
            </a:rPr>
            <a:t>-Method C: Scores include 78, 82, ...</a:t>
          </a:r>
        </a:p>
        <a:p>
          <a:endParaRPr lang="en-IN" sz="1100">
            <a:latin typeface="Times New Roman" panose="02020603050405020304" pitchFamily="18" charset="0"/>
            <a:cs typeface="Times New Roman" panose="02020603050405020304" pitchFamily="18" charset="0"/>
          </a:endParaRPr>
        </a:p>
        <a:p>
          <a:pPr marL="0" indent="0"/>
          <a:r>
            <a:rPr lang="en-IN" sz="1100" b="1">
              <a:solidFill>
                <a:schemeClr val="dk1"/>
              </a:solidFill>
              <a:latin typeface="Times New Roman" panose="02020603050405020304" pitchFamily="18" charset="0"/>
              <a:ea typeface="+mn-ea"/>
              <a:cs typeface="Times New Roman" panose="02020603050405020304" pitchFamily="18" charset="0"/>
            </a:rPr>
            <a:t> 2) Hypothesis Testing Procedure</a:t>
          </a:r>
        </a:p>
        <a:p>
          <a:r>
            <a:rPr lang="en-IN" sz="1100">
              <a:latin typeface="Times New Roman" panose="02020603050405020304" pitchFamily="18" charset="0"/>
              <a:cs typeface="Times New Roman" panose="02020603050405020304" pitchFamily="18" charset="0"/>
            </a:rPr>
            <a:t>The objective was to determine if there are significant differences in the average scores achieved through each teaching method. An ANOVA (Analysis of Variance) test was used for this purpose. This statistical test compares the means between the groups and determines whether any of those means are statistically significantly different from each other. The hypotheses for the ANOVA test are:</a:t>
          </a:r>
        </a:p>
        <a:p>
          <a:r>
            <a:rPr lang="en-IN" sz="1100">
              <a:latin typeface="Times New Roman" panose="02020603050405020304" pitchFamily="18" charset="0"/>
              <a:cs typeface="Times New Roman" panose="02020603050405020304" pitchFamily="18" charset="0"/>
            </a:rPr>
            <a:t>- Null Hypothesis (H0): There is no difference in the mean scores across the three teaching methods.	</a:t>
          </a:r>
        </a:p>
        <a:p>
          <a:r>
            <a:rPr lang="en-IN" sz="1100">
              <a:latin typeface="Times New Roman" panose="02020603050405020304" pitchFamily="18" charset="0"/>
              <a:cs typeface="Times New Roman" panose="02020603050405020304" pitchFamily="18" charset="0"/>
            </a:rPr>
            <a:t>- Alternative Hypothesis (H1): There is a difference in the mean scores across at least two of the three teaching methods.</a:t>
          </a:r>
        </a:p>
        <a:p>
          <a:endParaRPr lang="en-IN" sz="1100">
            <a:latin typeface="Times New Roman" panose="02020603050405020304" pitchFamily="18" charset="0"/>
            <a:cs typeface="Times New Roman" panose="02020603050405020304" pitchFamily="18" charset="0"/>
          </a:endParaRPr>
        </a:p>
        <a:p>
          <a:pPr marL="0" indent="0"/>
          <a:r>
            <a:rPr lang="en-IN" sz="1100" b="1">
              <a:solidFill>
                <a:schemeClr val="dk1"/>
              </a:solidFill>
              <a:latin typeface="Times New Roman" panose="02020603050405020304" pitchFamily="18" charset="0"/>
              <a:ea typeface="+mn-ea"/>
              <a:cs typeface="Times New Roman" panose="02020603050405020304" pitchFamily="18" charset="0"/>
            </a:rPr>
            <a:t> 3) Hypothesis Testing Results:</a:t>
          </a:r>
        </a:p>
        <a:p>
          <a:r>
            <a:rPr lang="en-IN" sz="1100">
              <a:latin typeface="Times New Roman" panose="02020603050405020304" pitchFamily="18" charset="0"/>
              <a:cs typeface="Times New Roman" panose="02020603050405020304" pitchFamily="18" charset="0"/>
            </a:rPr>
            <a:t>The ANOVA test produced the following results:</a:t>
          </a:r>
        </a:p>
        <a:p>
          <a:r>
            <a:rPr lang="en-IN" sz="1100">
              <a:latin typeface="Times New Roman" panose="02020603050405020304" pitchFamily="18" charset="0"/>
              <a:cs typeface="Times New Roman" panose="02020603050405020304" pitchFamily="18" charset="0"/>
            </a:rPr>
            <a:t>- Between Groups: Sum of Squares (SS) = 923.7167, Degrees of Freedom (df) = 2, Mean Square (MS) = 461.8583, F-Value = 112.54</a:t>
          </a:r>
        </a:p>
        <a:p>
          <a:r>
            <a:rPr lang="en-IN" sz="1100">
              <a:latin typeface="Times New Roman" panose="02020603050405020304" pitchFamily="18" charset="0"/>
              <a:cs typeface="Times New Roman" panose="02020603050405020304" pitchFamily="18" charset="0"/>
            </a:rPr>
            <a:t>- Within Groups: Sum of Squares (SS) = 480.15, Degrees of Freedom (df) = 117, Mean Square (MS) = 4.10</a:t>
          </a:r>
        </a:p>
        <a:p>
          <a:r>
            <a:rPr lang="en-IN" sz="1100">
              <a:latin typeface="Times New Roman" panose="02020603050405020304" pitchFamily="18" charset="0"/>
              <a:cs typeface="Times New Roman" panose="02020603050405020304" pitchFamily="18" charset="0"/>
            </a:rPr>
            <a:t>- Total: Sum of Squares (SS) = 1403.867, Degrees of Freedom (df) = 119</a:t>
          </a:r>
        </a:p>
        <a:p>
          <a:r>
            <a:rPr lang="en-IN" sz="1100">
              <a:latin typeface="Times New Roman" panose="02020603050405020304" pitchFamily="18" charset="0"/>
              <a:cs typeface="Times New Roman" panose="02020603050405020304" pitchFamily="18" charset="0"/>
            </a:rPr>
            <a:t>- P-value: 5.52061E-28</a:t>
          </a:r>
        </a:p>
        <a:p>
          <a:r>
            <a:rPr lang="en-IN" sz="1100">
              <a:latin typeface="Times New Roman" panose="02020603050405020304" pitchFamily="18" charset="0"/>
              <a:cs typeface="Times New Roman" panose="02020603050405020304" pitchFamily="18" charset="0"/>
            </a:rPr>
            <a:t>- F critical: 3.0737</a:t>
          </a:r>
        </a:p>
        <a:p>
          <a:endParaRPr lang="en-IN" sz="1100">
            <a:latin typeface="Times New Roman" panose="02020603050405020304" pitchFamily="18" charset="0"/>
            <a:cs typeface="Times New Roman" panose="02020603050405020304" pitchFamily="18" charset="0"/>
          </a:endParaRPr>
        </a:p>
        <a:p>
          <a:pPr marL="0" indent="0"/>
          <a:r>
            <a:rPr lang="en-IN" sz="1100" b="1">
              <a:solidFill>
                <a:schemeClr val="dk1"/>
              </a:solidFill>
              <a:latin typeface="Times New Roman" panose="02020603050405020304" pitchFamily="18" charset="0"/>
              <a:ea typeface="+mn-ea"/>
              <a:cs typeface="Times New Roman" panose="02020603050405020304" pitchFamily="18" charset="0"/>
            </a:rPr>
            <a:t> 4) Summary and Conclusions</a:t>
          </a:r>
        </a:p>
        <a:p>
          <a:r>
            <a:rPr lang="en-IN" sz="1100">
              <a:latin typeface="Times New Roman" panose="02020603050405020304" pitchFamily="18" charset="0"/>
              <a:cs typeface="Times New Roman" panose="02020603050405020304" pitchFamily="18" charset="0"/>
            </a:rPr>
            <a:t>The ANOVA test resulted in a P-value of 5.52061E-28, which is lower than the common alpha level of 0.05. This indicates that there is no statistically significant difference in the mean scores between the three teaching methods. Thus, we fail to reject the null hypothesis, implying that the differences in scores could be due to random chance rather than the effectiveness of the teaching methods.</a:t>
          </a:r>
        </a:p>
        <a:p>
          <a:endParaRPr lang="en-IN" sz="1100">
            <a:latin typeface="Times New Roman" panose="02020603050405020304" pitchFamily="18" charset="0"/>
            <a:cs typeface="Times New Roman" panose="02020603050405020304" pitchFamily="18" charset="0"/>
          </a:endParaRPr>
        </a:p>
        <a:p>
          <a:pPr marL="0" indent="0"/>
          <a:r>
            <a:rPr lang="en-IN" sz="1100">
              <a:latin typeface="Times New Roman" panose="02020603050405020304" pitchFamily="18" charset="0"/>
              <a:cs typeface="Times New Roman" panose="02020603050405020304" pitchFamily="18" charset="0"/>
            </a:rPr>
            <a:t> </a:t>
          </a:r>
          <a:r>
            <a:rPr lang="en-IN" sz="1100" b="1">
              <a:solidFill>
                <a:schemeClr val="dk1"/>
              </a:solidFill>
              <a:latin typeface="Times New Roman" panose="02020603050405020304" pitchFamily="18" charset="0"/>
              <a:ea typeface="+mn-ea"/>
              <a:cs typeface="Times New Roman" panose="02020603050405020304" pitchFamily="18" charset="0"/>
            </a:rPr>
            <a:t>5) "What I Learned" Statements</a:t>
          </a:r>
        </a:p>
        <a:p>
          <a:r>
            <a:rPr lang="en-IN" sz="1100">
              <a:latin typeface="Times New Roman" panose="02020603050405020304" pitchFamily="18" charset="0"/>
              <a:cs typeface="Times New Roman" panose="02020603050405020304" pitchFamily="18" charset="0"/>
            </a:rPr>
            <a:t>-Understanding ANOVA: I learned how ANOVA can be used to compare the means of multiple groups to identify if there are any significant differences. This is crucial in educational research for evaluating the effectiveness of different teaching methods.</a:t>
          </a:r>
        </a:p>
        <a:p>
          <a:r>
            <a:rPr lang="en-IN" sz="1100">
              <a:latin typeface="Times New Roman" panose="02020603050405020304" pitchFamily="18" charset="0"/>
              <a:cs typeface="Times New Roman" panose="02020603050405020304" pitchFamily="18" charset="0"/>
            </a:rPr>
            <a:t>- Statistical Significance vs. Practical Significance: The absence of statistical significance does not necessarily imply that there are no practical differences. It's essential to consider other factors such as the size of the effect and its relevance in practical scenarios.</a:t>
          </a:r>
        </a:p>
        <a:p>
          <a:r>
            <a:rPr lang="en-IN" sz="1100">
              <a:latin typeface="Times New Roman" panose="02020603050405020304" pitchFamily="18" charset="0"/>
              <a:cs typeface="Times New Roman" panose="02020603050405020304" pitchFamily="18" charset="0"/>
            </a:rPr>
            <a:t>- Importance of Sample Size and Variability: The results highlighted the impact that sample size and variability within the data can have on the outcomes of statistical tests. These are important considerations when designing experiments and interpreting their results.</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38100</xdr:colOff>
      <xdr:row>0</xdr:row>
      <xdr:rowOff>28575</xdr:rowOff>
    </xdr:from>
    <xdr:to>
      <xdr:col>17</xdr:col>
      <xdr:colOff>453838</xdr:colOff>
      <xdr:row>2</xdr:row>
      <xdr:rowOff>163046</xdr:rowOff>
    </xdr:to>
    <xdr:sp macro="" textlink="">
      <xdr:nvSpPr>
        <xdr:cNvPr id="2" name="TextBox 1">
          <a:extLst>
            <a:ext uri="{FF2B5EF4-FFF2-40B4-BE49-F238E27FC236}">
              <a16:creationId xmlns:a16="http://schemas.microsoft.com/office/drawing/2014/main" id="{992D1D12-E43A-4524-8EBC-84419AC54788}"/>
            </a:ext>
          </a:extLst>
        </xdr:cNvPr>
        <xdr:cNvSpPr txBox="1"/>
      </xdr:nvSpPr>
      <xdr:spPr>
        <a:xfrm>
          <a:off x="38100" y="28575"/>
          <a:ext cx="10778938" cy="51547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0" i="0" u="none" strike="noStrike" baseline="0">
              <a:solidFill>
                <a:schemeClr val="dk1"/>
              </a:solidFill>
              <a:latin typeface="Times New Roman" panose="02020603050405020304" pitchFamily="18" charset="0"/>
              <a:ea typeface="+mn-ea"/>
              <a:cs typeface="Times New Roman" panose="02020603050405020304" pitchFamily="18" charset="0"/>
            </a:rPr>
            <a:t>4. Problem Statement: Analyse the impact of fertilizer types (X, Y, Z) on the growth of plants by comparing the heights(cm) of plants after three months. Use a dataset of 75 plants.</a:t>
          </a:r>
        </a:p>
      </xdr:txBody>
    </xdr:sp>
    <xdr:clientData/>
  </xdr:twoCellAnchor>
  <xdr:twoCellAnchor>
    <xdr:from>
      <xdr:col>6</xdr:col>
      <xdr:colOff>0</xdr:colOff>
      <xdr:row>23</xdr:row>
      <xdr:rowOff>0</xdr:rowOff>
    </xdr:from>
    <xdr:to>
      <xdr:col>15</xdr:col>
      <xdr:colOff>120673</xdr:colOff>
      <xdr:row>62</xdr:row>
      <xdr:rowOff>114300</xdr:rowOff>
    </xdr:to>
    <xdr:sp macro="" textlink="">
      <xdr:nvSpPr>
        <xdr:cNvPr id="3" name="TextBox 2">
          <a:extLst>
            <a:ext uri="{FF2B5EF4-FFF2-40B4-BE49-F238E27FC236}">
              <a16:creationId xmlns:a16="http://schemas.microsoft.com/office/drawing/2014/main" id="{F3B08163-FD95-4E6C-92EF-78E2F94320E5}"/>
            </a:ext>
          </a:extLst>
        </xdr:cNvPr>
        <xdr:cNvSpPr txBox="1"/>
      </xdr:nvSpPr>
      <xdr:spPr>
        <a:xfrm>
          <a:off x="3952875" y="4419600"/>
          <a:ext cx="6835798" cy="7543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latin typeface="Times New Roman" panose="02020603050405020304" pitchFamily="18" charset="0"/>
              <a:cs typeface="Times New Roman" panose="02020603050405020304" pitchFamily="18" charset="0"/>
            </a:rPr>
            <a:t> </a:t>
          </a:r>
          <a:r>
            <a:rPr lang="en-IN" sz="1100" b="1">
              <a:latin typeface="Times New Roman" panose="02020603050405020304" pitchFamily="18" charset="0"/>
              <a:cs typeface="Times New Roman" panose="02020603050405020304" pitchFamily="18" charset="0"/>
            </a:rPr>
            <a:t>1) Data Description</a:t>
          </a:r>
        </a:p>
        <a:p>
          <a:endParaRPr lang="en-IN" sz="1100">
            <a:latin typeface="Times New Roman" panose="02020603050405020304" pitchFamily="18" charset="0"/>
            <a:cs typeface="Times New Roman" panose="02020603050405020304" pitchFamily="18" charset="0"/>
          </a:endParaRPr>
        </a:p>
        <a:p>
          <a:r>
            <a:rPr lang="en-IN" sz="1100">
              <a:latin typeface="Times New Roman" panose="02020603050405020304" pitchFamily="18" charset="0"/>
              <a:cs typeface="Times New Roman" panose="02020603050405020304" pitchFamily="18" charset="0"/>
            </a:rPr>
            <a:t>The dataset consists of measurements of plant heights from a sample of 75 plants, divided into three groups based on the type of fertilizer used: X, Y, and Z. Each group was treated with one type of fertilizer and the height of plants was recorded after three months. The heights provided for analysis are:</a:t>
          </a:r>
        </a:p>
        <a:p>
          <a:r>
            <a:rPr lang="en-IN" sz="1100">
              <a:latin typeface="Times New Roman" panose="02020603050405020304" pitchFamily="18" charset="0"/>
              <a:cs typeface="Times New Roman" panose="02020603050405020304" pitchFamily="18" charset="0"/>
            </a:rPr>
            <a:t>- Fertilizer X: 45, 47...</a:t>
          </a:r>
        </a:p>
        <a:p>
          <a:r>
            <a:rPr lang="en-IN" sz="1100">
              <a:latin typeface="Times New Roman" panose="02020603050405020304" pitchFamily="18" charset="0"/>
              <a:cs typeface="Times New Roman" panose="02020603050405020304" pitchFamily="18" charset="0"/>
            </a:rPr>
            <a:t>- Fertilizer Y: 50, 52...</a:t>
          </a:r>
        </a:p>
        <a:p>
          <a:r>
            <a:rPr lang="en-IN" sz="1100">
              <a:latin typeface="Times New Roman" panose="02020603050405020304" pitchFamily="18" charset="0"/>
              <a:cs typeface="Times New Roman" panose="02020603050405020304" pitchFamily="18" charset="0"/>
            </a:rPr>
            <a:t>- Fertilizer Z: 48, 50...</a:t>
          </a:r>
        </a:p>
        <a:p>
          <a:endParaRPr lang="en-IN" sz="1100">
            <a:latin typeface="Times New Roman" panose="02020603050405020304" pitchFamily="18" charset="0"/>
            <a:cs typeface="Times New Roman" panose="02020603050405020304" pitchFamily="18" charset="0"/>
          </a:endParaRPr>
        </a:p>
        <a:p>
          <a:pPr marL="0" indent="0"/>
          <a:r>
            <a:rPr lang="en-IN" sz="1100" b="1">
              <a:solidFill>
                <a:schemeClr val="dk1"/>
              </a:solidFill>
              <a:latin typeface="Times New Roman" panose="02020603050405020304" pitchFamily="18" charset="0"/>
              <a:ea typeface="+mn-ea"/>
              <a:cs typeface="Times New Roman" panose="02020603050405020304" pitchFamily="18" charset="0"/>
            </a:rPr>
            <a:t>2) Hypothesis Testing Procedure</a:t>
          </a:r>
        </a:p>
        <a:p>
          <a:endParaRPr lang="en-IN" sz="1100">
            <a:latin typeface="Times New Roman" panose="02020603050405020304" pitchFamily="18" charset="0"/>
            <a:cs typeface="Times New Roman" panose="02020603050405020304" pitchFamily="18" charset="0"/>
          </a:endParaRPr>
        </a:p>
        <a:p>
          <a:r>
            <a:rPr lang="en-IN" sz="1100">
              <a:latin typeface="Times New Roman" panose="02020603050405020304" pitchFamily="18" charset="0"/>
              <a:cs typeface="Times New Roman" panose="02020603050405020304" pitchFamily="18" charset="0"/>
            </a:rPr>
            <a:t>An ANOVA (Analysis of Variance) was conducted to determine if there are statistically significant differences in plant heights based on the type of fertilizer used. The hypothesis tested were:</a:t>
          </a:r>
        </a:p>
        <a:p>
          <a:r>
            <a:rPr lang="en-IN" sz="1100">
              <a:latin typeface="Times New Roman" panose="02020603050405020304" pitchFamily="18" charset="0"/>
              <a:cs typeface="Times New Roman" panose="02020603050405020304" pitchFamily="18" charset="0"/>
            </a:rPr>
            <a:t>- Null Hypothesis (H0): The means of all groups are equal. There is no effect of fertilizer type on plant height.</a:t>
          </a:r>
        </a:p>
        <a:p>
          <a:r>
            <a:rPr lang="en-IN" sz="1100">
              <a:latin typeface="Times New Roman" panose="02020603050405020304" pitchFamily="18" charset="0"/>
              <a:cs typeface="Times New Roman" panose="02020603050405020304" pitchFamily="18" charset="0"/>
            </a:rPr>
            <a:t>- Alternative Hypothesis (H1): At least one group mean is different, indicating an effect of fertilizer type on plant height.</a:t>
          </a:r>
        </a:p>
        <a:p>
          <a:endParaRPr lang="en-IN" sz="1100">
            <a:latin typeface="Times New Roman" panose="02020603050405020304" pitchFamily="18" charset="0"/>
            <a:cs typeface="Times New Roman" panose="02020603050405020304" pitchFamily="18" charset="0"/>
          </a:endParaRPr>
        </a:p>
        <a:p>
          <a:pPr marL="0" indent="0"/>
          <a:r>
            <a:rPr lang="en-IN" sz="1100" b="1">
              <a:solidFill>
                <a:schemeClr val="dk1"/>
              </a:solidFill>
              <a:latin typeface="Times New Roman" panose="02020603050405020304" pitchFamily="18" charset="0"/>
              <a:ea typeface="+mn-ea"/>
              <a:cs typeface="Times New Roman" panose="02020603050405020304" pitchFamily="18" charset="0"/>
            </a:rPr>
            <a:t> 3) Hypothesis Testing Results:</a:t>
          </a:r>
        </a:p>
        <a:p>
          <a:r>
            <a:rPr lang="en-IN" sz="1100" b="0">
              <a:solidFill>
                <a:schemeClr val="dk1"/>
              </a:solidFill>
              <a:latin typeface="Times New Roman" panose="02020603050405020304" pitchFamily="18" charset="0"/>
              <a:ea typeface="+mn-ea"/>
              <a:cs typeface="Times New Roman" panose="02020603050405020304" pitchFamily="18" charset="0"/>
            </a:rPr>
            <a:t>The ANOVA test produced the following results:</a:t>
          </a:r>
        </a:p>
        <a:p>
          <a:r>
            <a:rPr lang="en-IN" sz="1100" b="0">
              <a:solidFill>
                <a:schemeClr val="dk1"/>
              </a:solidFill>
              <a:latin typeface="Times New Roman" panose="02020603050405020304" pitchFamily="18" charset="0"/>
              <a:ea typeface="+mn-ea"/>
              <a:cs typeface="Times New Roman" panose="02020603050405020304" pitchFamily="18" charset="0"/>
            </a:rPr>
            <a:t>- Between Groups: Sum of Squares (SS) = 270.83, Degrees of Freedom (df) = 2, Mean Square (MS) = 135.41, </a:t>
          </a:r>
        </a:p>
        <a:p>
          <a:r>
            <a:rPr lang="en-IN" sz="1100" b="0">
              <a:solidFill>
                <a:schemeClr val="dk1"/>
              </a:solidFill>
              <a:latin typeface="Times New Roman" panose="02020603050405020304" pitchFamily="18" charset="0"/>
              <a:ea typeface="+mn-ea"/>
              <a:cs typeface="Times New Roman" panose="02020603050405020304" pitchFamily="18" charset="0"/>
            </a:rPr>
            <a:t>F-Value = 81.88</a:t>
          </a:r>
        </a:p>
        <a:p>
          <a:r>
            <a:rPr lang="en-IN" sz="1100" b="0">
              <a:solidFill>
                <a:schemeClr val="dk1"/>
              </a:solidFill>
              <a:latin typeface="Times New Roman" panose="02020603050405020304" pitchFamily="18" charset="0"/>
              <a:ea typeface="+mn-ea"/>
              <a:cs typeface="Times New Roman" panose="02020603050405020304" pitchFamily="18" charset="0"/>
            </a:rPr>
            <a:t>- Within Groups: Sum of Squares (SS) = 119.36, Degrees of Freedom (df) = 72, Mean Square (MS) = 1.66</a:t>
          </a:r>
        </a:p>
        <a:p>
          <a:r>
            <a:rPr lang="en-IN" sz="1100" b="0">
              <a:solidFill>
                <a:schemeClr val="dk1"/>
              </a:solidFill>
              <a:latin typeface="Times New Roman" panose="02020603050405020304" pitchFamily="18" charset="0"/>
              <a:ea typeface="+mn-ea"/>
              <a:cs typeface="Times New Roman" panose="02020603050405020304" pitchFamily="18" charset="0"/>
            </a:rPr>
            <a:t>- Total: Sum of Squares (SS) = 390.19, Degrees of Freedom (df) = 74</a:t>
          </a:r>
        </a:p>
        <a:p>
          <a:r>
            <a:rPr lang="en-IN" sz="1100" b="0">
              <a:solidFill>
                <a:schemeClr val="dk1"/>
              </a:solidFill>
              <a:latin typeface="Times New Roman" panose="02020603050405020304" pitchFamily="18" charset="0"/>
              <a:ea typeface="+mn-ea"/>
              <a:cs typeface="Times New Roman" panose="02020603050405020304" pitchFamily="18" charset="0"/>
            </a:rPr>
            <a:t>- P-value: 3.0276E-19</a:t>
          </a:r>
        </a:p>
        <a:p>
          <a:r>
            <a:rPr lang="en-IN" sz="1100" b="0">
              <a:solidFill>
                <a:schemeClr val="dk1"/>
              </a:solidFill>
              <a:latin typeface="Times New Roman" panose="02020603050405020304" pitchFamily="18" charset="0"/>
              <a:ea typeface="+mn-ea"/>
              <a:cs typeface="Times New Roman" panose="02020603050405020304" pitchFamily="18" charset="0"/>
            </a:rPr>
            <a:t>- F critical: 3.12</a:t>
          </a:r>
        </a:p>
        <a:p>
          <a:endParaRPr lang="en-IN" sz="1100">
            <a:latin typeface="Times New Roman" panose="02020603050405020304" pitchFamily="18" charset="0"/>
            <a:cs typeface="Times New Roman" panose="02020603050405020304" pitchFamily="18" charset="0"/>
          </a:endParaRPr>
        </a:p>
        <a:p>
          <a:pPr marL="0" indent="0"/>
          <a:r>
            <a:rPr lang="en-IN" sz="1100" b="1">
              <a:solidFill>
                <a:schemeClr val="dk1"/>
              </a:solidFill>
              <a:latin typeface="Times New Roman" panose="02020603050405020304" pitchFamily="18" charset="0"/>
              <a:ea typeface="+mn-ea"/>
              <a:cs typeface="Times New Roman" panose="02020603050405020304" pitchFamily="18" charset="0"/>
            </a:rPr>
            <a:t>4) Summary and Conclusions</a:t>
          </a:r>
        </a:p>
        <a:p>
          <a:endParaRPr lang="en-IN" sz="1100">
            <a:latin typeface="Times New Roman" panose="02020603050405020304" pitchFamily="18" charset="0"/>
            <a:cs typeface="Times New Roman" panose="02020603050405020304" pitchFamily="18" charset="0"/>
          </a:endParaRPr>
        </a:p>
        <a:p>
          <a:r>
            <a:rPr lang="en-IN" sz="1100">
              <a:latin typeface="Times New Roman" panose="02020603050405020304" pitchFamily="18" charset="0"/>
              <a:cs typeface="Times New Roman" panose="02020603050405020304" pitchFamily="18" charset="0"/>
            </a:rPr>
            <a:t>The ANOVA test produced an F-statistic of 81.68, with a p-value of approximately 3.0276E-19. The critical value of F for this test at the typical alpha level of 0.05 was 3.12. Since the p-value way too low than 0.05 and the F-statistic is greater than the critical F-value, we fail to reject the null hypothesis. This suggests that there is no statistically significant difference in the growth (height) of plants treated with the three different types of fertilizers at the 95% confidence level.</a:t>
          </a:r>
        </a:p>
        <a:p>
          <a:endParaRPr lang="en-IN" sz="1100">
            <a:latin typeface="Times New Roman" panose="02020603050405020304" pitchFamily="18" charset="0"/>
            <a:cs typeface="Times New Roman" panose="02020603050405020304" pitchFamily="18" charset="0"/>
          </a:endParaRPr>
        </a:p>
        <a:p>
          <a:pPr marL="0" indent="0"/>
          <a:r>
            <a:rPr lang="en-IN" sz="1100" b="1">
              <a:solidFill>
                <a:schemeClr val="dk1"/>
              </a:solidFill>
              <a:latin typeface="Times New Roman" panose="02020603050405020304" pitchFamily="18" charset="0"/>
              <a:ea typeface="+mn-ea"/>
              <a:cs typeface="Times New Roman" panose="02020603050405020304" pitchFamily="18" charset="0"/>
            </a:rPr>
            <a:t>5) "What I Learned" Statements</a:t>
          </a:r>
        </a:p>
        <a:p>
          <a:endParaRPr lang="en-IN" sz="1100">
            <a:latin typeface="Times New Roman" panose="02020603050405020304" pitchFamily="18" charset="0"/>
            <a:cs typeface="Times New Roman" panose="02020603050405020304" pitchFamily="18" charset="0"/>
          </a:endParaRPr>
        </a:p>
        <a:p>
          <a:r>
            <a:rPr lang="en-IN" sz="1100">
              <a:latin typeface="Times New Roman" panose="02020603050405020304" pitchFamily="18" charset="0"/>
              <a:cs typeface="Times New Roman" panose="02020603050405020304" pitchFamily="18" charset="0"/>
            </a:rPr>
            <a:t>- Understanding ANOVA: I learned how ANOVA can be used to test hypotheses about differences between means of several groups, helping in understanding if different treatments have varying effects on a dependent variable.</a:t>
          </a:r>
        </a:p>
        <a:p>
          <a:r>
            <a:rPr lang="en-IN" sz="1100">
              <a:latin typeface="Times New Roman" panose="02020603050405020304" pitchFamily="18" charset="0"/>
              <a:cs typeface="Times New Roman" panose="02020603050405020304" pitchFamily="18" charset="0"/>
            </a:rPr>
            <a:t>- Statistical Decision Making: This exercise helped in understanding the relationship between p-value, F-statistic, and the critical F-value, and how these are used to make decisions about the null hypothesis.</a:t>
          </a:r>
        </a:p>
        <a:p>
          <a:r>
            <a:rPr lang="en-IN" sz="1100">
              <a:latin typeface="Times New Roman" panose="02020603050405020304" pitchFamily="18" charset="0"/>
              <a:cs typeface="Times New Roman" panose="02020603050405020304" pitchFamily="18" charset="0"/>
            </a:rPr>
            <a:t>- Importance of Data and Sample Sizes: The sample size</a:t>
          </a:r>
          <a:r>
            <a:rPr lang="en-IN" sz="1100" baseline="0">
              <a:latin typeface="Times New Roman" panose="02020603050405020304" pitchFamily="18" charset="0"/>
              <a:cs typeface="Times New Roman" panose="02020603050405020304" pitchFamily="18" charset="0"/>
            </a:rPr>
            <a:t> of any data can create a vast difference in the desired output.</a:t>
          </a:r>
          <a:endParaRPr lang="en-IN" sz="1100">
            <a:latin typeface="Times New Roman" panose="02020603050405020304" pitchFamily="18" charset="0"/>
            <a:cs typeface="Times New Roman" panose="02020603050405020304" pitchFamily="18" charset="0"/>
          </a:endParaRPr>
        </a:p>
        <a:p>
          <a:endParaRPr lang="en-IN" sz="1100">
            <a:latin typeface="Times New Roman" panose="02020603050405020304" pitchFamily="18" charset="0"/>
            <a:cs typeface="Times New Roman" panose="02020603050405020304" pitchFamily="18" charset="0"/>
          </a:endParaRPr>
        </a:p>
        <a:p>
          <a:r>
            <a:rPr lang="en-IN" sz="1100">
              <a:latin typeface="Times New Roman" panose="02020603050405020304" pitchFamily="18" charset="0"/>
              <a:cs typeface="Times New Roman" panose="02020603050405020304" pitchFamily="18" charset="0"/>
            </a:rPr>
            <a:t>This structured analysis provides a clear understanding of the impact of different fertilizers on plant growth based on the given dataset and statistical analysis.</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22413</xdr:colOff>
      <xdr:row>0</xdr:row>
      <xdr:rowOff>36978</xdr:rowOff>
    </xdr:from>
    <xdr:to>
      <xdr:col>11</xdr:col>
      <xdr:colOff>476251</xdr:colOff>
      <xdr:row>2</xdr:row>
      <xdr:rowOff>171449</xdr:rowOff>
    </xdr:to>
    <xdr:sp macro="" textlink="">
      <xdr:nvSpPr>
        <xdr:cNvPr id="2" name="TextBox 1">
          <a:extLst>
            <a:ext uri="{FF2B5EF4-FFF2-40B4-BE49-F238E27FC236}">
              <a16:creationId xmlns:a16="http://schemas.microsoft.com/office/drawing/2014/main" id="{BD8A3F31-3F6C-E2A9-AF06-CDEC59E6B3CC}"/>
            </a:ext>
          </a:extLst>
        </xdr:cNvPr>
        <xdr:cNvSpPr txBox="1"/>
      </xdr:nvSpPr>
      <xdr:spPr>
        <a:xfrm>
          <a:off x="22413" y="36978"/>
          <a:ext cx="9845488" cy="51547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0" i="0" u="none" strike="noStrike" baseline="0">
              <a:solidFill>
                <a:schemeClr val="dk1"/>
              </a:solidFill>
              <a:latin typeface="Times New Roman" panose="02020603050405020304" pitchFamily="18" charset="0"/>
              <a:ea typeface="+mn-ea"/>
              <a:cs typeface="Times New Roman" panose="02020603050405020304" pitchFamily="18" charset="0"/>
            </a:rPr>
            <a:t>1. Problem Statement: Compare the average scores of two teaching methods (Method A and Method B) to see if there is a significant difference. Use datasets of 30 students for each method.</a:t>
          </a:r>
        </a:p>
      </xdr:txBody>
    </xdr:sp>
    <xdr:clientData/>
  </xdr:twoCellAnchor>
  <xdr:twoCellAnchor editAs="oneCell">
    <xdr:from>
      <xdr:col>0</xdr:col>
      <xdr:colOff>112059</xdr:colOff>
      <xdr:row>41</xdr:row>
      <xdr:rowOff>89647</xdr:rowOff>
    </xdr:from>
    <xdr:to>
      <xdr:col>4</xdr:col>
      <xdr:colOff>263145</xdr:colOff>
      <xdr:row>43</xdr:row>
      <xdr:rowOff>49682</xdr:rowOff>
    </xdr:to>
    <xdr:pic>
      <xdr:nvPicPr>
        <xdr:cNvPr id="3" name="Picture 2">
          <a:extLst>
            <a:ext uri="{FF2B5EF4-FFF2-40B4-BE49-F238E27FC236}">
              <a16:creationId xmlns:a16="http://schemas.microsoft.com/office/drawing/2014/main" id="{25557B85-16F8-E020-1970-DD2F5C169CB0}"/>
            </a:ext>
          </a:extLst>
        </xdr:cNvPr>
        <xdr:cNvPicPr>
          <a:picLocks noChangeAspect="1"/>
        </xdr:cNvPicPr>
      </xdr:nvPicPr>
      <xdr:blipFill>
        <a:blip xmlns:r="http://schemas.openxmlformats.org/officeDocument/2006/relationships" r:embed="rId1"/>
        <a:stretch>
          <a:fillRect/>
        </a:stretch>
      </xdr:blipFill>
      <xdr:spPr>
        <a:xfrm>
          <a:off x="112059" y="7956176"/>
          <a:ext cx="3048000" cy="341035"/>
        </a:xfrm>
        <a:prstGeom prst="rect">
          <a:avLst/>
        </a:prstGeom>
      </xdr:spPr>
    </xdr:pic>
    <xdr:clientData/>
  </xdr:twoCellAnchor>
  <xdr:twoCellAnchor editAs="oneCell">
    <xdr:from>
      <xdr:col>0</xdr:col>
      <xdr:colOff>1</xdr:colOff>
      <xdr:row>45</xdr:row>
      <xdr:rowOff>100852</xdr:rowOff>
    </xdr:from>
    <xdr:to>
      <xdr:col>2</xdr:col>
      <xdr:colOff>700175</xdr:colOff>
      <xdr:row>47</xdr:row>
      <xdr:rowOff>36209</xdr:rowOff>
    </xdr:to>
    <xdr:pic>
      <xdr:nvPicPr>
        <xdr:cNvPr id="4" name="Picture 3">
          <a:extLst>
            <a:ext uri="{FF2B5EF4-FFF2-40B4-BE49-F238E27FC236}">
              <a16:creationId xmlns:a16="http://schemas.microsoft.com/office/drawing/2014/main" id="{1492472F-792B-0FA4-3D27-49BEBE8D1305}"/>
            </a:ext>
          </a:extLst>
        </xdr:cNvPr>
        <xdr:cNvPicPr>
          <a:picLocks noChangeAspect="1"/>
        </xdr:cNvPicPr>
      </xdr:nvPicPr>
      <xdr:blipFill>
        <a:blip xmlns:r="http://schemas.openxmlformats.org/officeDocument/2006/relationships" r:embed="rId2"/>
        <a:stretch>
          <a:fillRect/>
        </a:stretch>
      </xdr:blipFill>
      <xdr:spPr>
        <a:xfrm>
          <a:off x="1" y="8729381"/>
          <a:ext cx="2263588" cy="316357"/>
        </a:xfrm>
        <a:prstGeom prst="rect">
          <a:avLst/>
        </a:prstGeom>
      </xdr:spPr>
    </xdr:pic>
    <xdr:clientData/>
  </xdr:twoCellAnchor>
  <xdr:twoCellAnchor>
    <xdr:from>
      <xdr:col>0</xdr:col>
      <xdr:colOff>0</xdr:colOff>
      <xdr:row>72</xdr:row>
      <xdr:rowOff>0</xdr:rowOff>
    </xdr:from>
    <xdr:to>
      <xdr:col>7</xdr:col>
      <xdr:colOff>333374</xdr:colOff>
      <xdr:row>107</xdr:row>
      <xdr:rowOff>0</xdr:rowOff>
    </xdr:to>
    <xdr:sp macro="" textlink="">
      <xdr:nvSpPr>
        <xdr:cNvPr id="6" name="TextBox 5">
          <a:extLst>
            <a:ext uri="{FF2B5EF4-FFF2-40B4-BE49-F238E27FC236}">
              <a16:creationId xmlns:a16="http://schemas.microsoft.com/office/drawing/2014/main" id="{0EFEFD87-E0A7-4A9C-86D6-7C41305C913A}"/>
            </a:ext>
          </a:extLst>
        </xdr:cNvPr>
        <xdr:cNvSpPr txBox="1"/>
      </xdr:nvSpPr>
      <xdr:spPr>
        <a:xfrm>
          <a:off x="0" y="13744575"/>
          <a:ext cx="6829424" cy="6667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latin typeface="Times New Roman" panose="02020603050405020304" pitchFamily="18" charset="0"/>
              <a:cs typeface="Times New Roman" panose="02020603050405020304" pitchFamily="18" charset="0"/>
            </a:rPr>
            <a:t> </a:t>
          </a:r>
          <a:r>
            <a:rPr lang="en-IN" sz="1100" b="1">
              <a:latin typeface="Times New Roman" panose="02020603050405020304" pitchFamily="18" charset="0"/>
              <a:cs typeface="Times New Roman" panose="02020603050405020304" pitchFamily="18" charset="0"/>
            </a:rPr>
            <a:t>1) Data Description</a:t>
          </a:r>
        </a:p>
        <a:p>
          <a:endParaRPr lang="en-IN" sz="1100">
            <a:latin typeface="Times New Roman" panose="02020603050405020304" pitchFamily="18" charset="0"/>
            <a:cs typeface="Times New Roman" panose="02020603050405020304" pitchFamily="18" charset="0"/>
          </a:endParaRPr>
        </a:p>
        <a:p>
          <a:r>
            <a:rPr lang="en-IN" sz="1100">
              <a:latin typeface="Times New Roman" panose="02020603050405020304" pitchFamily="18" charset="0"/>
              <a:cs typeface="Times New Roman" panose="02020603050405020304" pitchFamily="18" charset="0"/>
            </a:rPr>
            <a:t>The dataset consists of test scores</a:t>
          </a:r>
          <a:r>
            <a:rPr lang="en-IN" sz="1100" baseline="0">
              <a:latin typeface="Times New Roman" panose="02020603050405020304" pitchFamily="18" charset="0"/>
              <a:cs typeface="Times New Roman" panose="02020603050405020304" pitchFamily="18" charset="0"/>
            </a:rPr>
            <a:t> of two different teaching methods naming A &amp; B</a:t>
          </a:r>
          <a:r>
            <a:rPr lang="en-IN" sz="1100">
              <a:latin typeface="Times New Roman" panose="02020603050405020304" pitchFamily="18" charset="0"/>
              <a:cs typeface="Times New Roman" panose="02020603050405020304" pitchFamily="18" charset="0"/>
            </a:rPr>
            <a:t>. The data was taken from 30 different</a:t>
          </a:r>
          <a:r>
            <a:rPr lang="en-IN" sz="1100" baseline="0">
              <a:latin typeface="Times New Roman" panose="02020603050405020304" pitchFamily="18" charset="0"/>
              <a:cs typeface="Times New Roman" panose="02020603050405020304" pitchFamily="18" charset="0"/>
            </a:rPr>
            <a:t> students who has participated in two different teaching methods and there average scores are to be measured to see if there is any significance difference in both methods.</a:t>
          </a:r>
          <a:endParaRPr lang="en-IN" sz="1100">
            <a:latin typeface="Times New Roman" panose="02020603050405020304" pitchFamily="18" charset="0"/>
            <a:cs typeface="Times New Roman" panose="02020603050405020304" pitchFamily="18" charset="0"/>
          </a:endParaRPr>
        </a:p>
        <a:p>
          <a:endParaRPr lang="en-IN" sz="1100">
            <a:latin typeface="Times New Roman" panose="02020603050405020304" pitchFamily="18" charset="0"/>
            <a:cs typeface="Times New Roman" panose="02020603050405020304" pitchFamily="18" charset="0"/>
          </a:endParaRPr>
        </a:p>
        <a:p>
          <a:pPr marL="0" indent="0"/>
          <a:r>
            <a:rPr lang="en-IN" sz="1100" b="1">
              <a:solidFill>
                <a:schemeClr val="dk1"/>
              </a:solidFill>
              <a:latin typeface="Times New Roman" panose="02020603050405020304" pitchFamily="18" charset="0"/>
              <a:ea typeface="+mn-ea"/>
              <a:cs typeface="Times New Roman" panose="02020603050405020304" pitchFamily="18" charset="0"/>
            </a:rPr>
            <a:t>2) Hypothesis Testing Procedure</a:t>
          </a:r>
        </a:p>
        <a:p>
          <a:endParaRPr lang="en-IN" sz="1100">
            <a:latin typeface="Times New Roman" panose="02020603050405020304" pitchFamily="18" charset="0"/>
            <a:cs typeface="Times New Roman" panose="02020603050405020304" pitchFamily="18" charset="0"/>
          </a:endParaRPr>
        </a:p>
        <a:p>
          <a:r>
            <a:rPr lang="en-IN" sz="1100">
              <a:latin typeface="Times New Roman" panose="02020603050405020304" pitchFamily="18" charset="0"/>
              <a:cs typeface="Times New Roman" panose="02020603050405020304" pitchFamily="18" charset="0"/>
            </a:rPr>
            <a:t>A Two sample mean test(t-Test) was conducted to determine if there are statistically significant differences in the two different</a:t>
          </a:r>
          <a:r>
            <a:rPr lang="en-IN" sz="1100" baseline="0">
              <a:latin typeface="Times New Roman" panose="02020603050405020304" pitchFamily="18" charset="0"/>
              <a:cs typeface="Times New Roman" panose="02020603050405020304" pitchFamily="18" charset="0"/>
            </a:rPr>
            <a:t> teaching methods</a:t>
          </a:r>
          <a:r>
            <a:rPr lang="en-IN" sz="1100">
              <a:latin typeface="Times New Roman" panose="02020603050405020304" pitchFamily="18" charset="0"/>
              <a:cs typeface="Times New Roman" panose="02020603050405020304" pitchFamily="18" charset="0"/>
            </a:rPr>
            <a:t>. The hypothesis tested were:</a:t>
          </a:r>
        </a:p>
        <a:p>
          <a:r>
            <a:rPr lang="en-IN" sz="1100">
              <a:latin typeface="Times New Roman" panose="02020603050405020304" pitchFamily="18" charset="0"/>
              <a:cs typeface="Times New Roman" panose="02020603050405020304" pitchFamily="18" charset="0"/>
            </a:rPr>
            <a:t>- The Null Hypothesis would mean that if both methods has</a:t>
          </a:r>
          <a:r>
            <a:rPr lang="en-IN" sz="1100" baseline="0">
              <a:latin typeface="Times New Roman" panose="02020603050405020304" pitchFamily="18" charset="0"/>
              <a:cs typeface="Times New Roman" panose="02020603050405020304" pitchFamily="18" charset="0"/>
            </a:rPr>
            <a:t> same means, H0: </a:t>
          </a:r>
          <a:r>
            <a:rPr lang="el-GR" sz="1100" baseline="0">
              <a:latin typeface="Times New Roman" panose="02020603050405020304" pitchFamily="18" charset="0"/>
              <a:cs typeface="Times New Roman" panose="02020603050405020304" pitchFamily="18" charset="0"/>
            </a:rPr>
            <a:t>μ1 = μ2</a:t>
          </a:r>
          <a:r>
            <a:rPr lang="en-IN" sz="1100">
              <a:latin typeface="Times New Roman" panose="02020603050405020304" pitchFamily="18" charset="0"/>
              <a:cs typeface="Times New Roman" panose="02020603050405020304" pitchFamily="18" charset="0"/>
            </a:rPr>
            <a:t>.</a:t>
          </a:r>
        </a:p>
        <a:p>
          <a:r>
            <a:rPr lang="en-IN" sz="1100">
              <a:latin typeface="Times New Roman" panose="02020603050405020304" pitchFamily="18" charset="0"/>
              <a:cs typeface="Times New Roman" panose="02020603050405020304" pitchFamily="18" charset="0"/>
            </a:rPr>
            <a:t>- The Alternative Hypothesis would</a:t>
          </a:r>
          <a:r>
            <a:rPr lang="en-IN" sz="1100" baseline="0">
              <a:latin typeface="Times New Roman" panose="02020603050405020304" pitchFamily="18" charset="0"/>
              <a:cs typeface="Times New Roman" panose="02020603050405020304" pitchFamily="18" charset="0"/>
            </a:rPr>
            <a:t> say that means are not equal, Ha: </a:t>
          </a:r>
          <a:r>
            <a:rPr lang="el-GR" sz="1100" baseline="0">
              <a:latin typeface="Times New Roman" panose="02020603050405020304" pitchFamily="18" charset="0"/>
              <a:cs typeface="Times New Roman" panose="02020603050405020304" pitchFamily="18" charset="0"/>
            </a:rPr>
            <a:t>μ1 ≠ μ2</a:t>
          </a:r>
          <a:r>
            <a:rPr lang="en-US" sz="1100" baseline="0">
              <a:latin typeface="Times New Roman" panose="02020603050405020304" pitchFamily="18" charset="0"/>
              <a:cs typeface="Times New Roman" panose="02020603050405020304" pitchFamily="18" charset="0"/>
            </a:rPr>
            <a:t>.</a:t>
          </a:r>
          <a:endParaRPr lang="en-IN" sz="1100">
            <a:latin typeface="Times New Roman" panose="02020603050405020304" pitchFamily="18" charset="0"/>
            <a:cs typeface="Times New Roman" panose="02020603050405020304" pitchFamily="18" charset="0"/>
          </a:endParaRPr>
        </a:p>
        <a:p>
          <a:endParaRPr lang="en-IN" sz="1100">
            <a:latin typeface="Times New Roman" panose="02020603050405020304" pitchFamily="18" charset="0"/>
            <a:cs typeface="Times New Roman" panose="02020603050405020304" pitchFamily="18" charset="0"/>
          </a:endParaRPr>
        </a:p>
        <a:p>
          <a:pPr marL="0" indent="0"/>
          <a:r>
            <a:rPr lang="en-IN" sz="1100" b="1">
              <a:solidFill>
                <a:schemeClr val="dk1"/>
              </a:solidFill>
              <a:latin typeface="Times New Roman" panose="02020603050405020304" pitchFamily="18" charset="0"/>
              <a:ea typeface="+mn-ea"/>
              <a:cs typeface="Times New Roman" panose="02020603050405020304" pitchFamily="18" charset="0"/>
            </a:rPr>
            <a:t>3) Hypothesis Testing Results:</a:t>
          </a:r>
        </a:p>
        <a:p>
          <a:r>
            <a:rPr lang="en-IN" sz="1100" b="0">
              <a:solidFill>
                <a:schemeClr val="dk1"/>
              </a:solidFill>
              <a:latin typeface="Times New Roman" panose="02020603050405020304" pitchFamily="18" charset="0"/>
              <a:ea typeface="+mn-ea"/>
              <a:cs typeface="Times New Roman" panose="02020603050405020304" pitchFamily="18" charset="0"/>
            </a:rPr>
            <a:t>- The</a:t>
          </a:r>
          <a:r>
            <a:rPr lang="en-IN" sz="1100" b="0" baseline="0">
              <a:solidFill>
                <a:schemeClr val="dk1"/>
              </a:solidFill>
              <a:latin typeface="Times New Roman" panose="02020603050405020304" pitchFamily="18" charset="0"/>
              <a:ea typeface="+mn-ea"/>
              <a:cs typeface="Times New Roman" panose="02020603050405020304" pitchFamily="18" charset="0"/>
            </a:rPr>
            <a:t> mean of teaching Method A is 78.9 and</a:t>
          </a:r>
        </a:p>
        <a:p>
          <a:r>
            <a:rPr lang="en-IN" sz="1100" b="0" baseline="0">
              <a:solidFill>
                <a:schemeClr val="dk1"/>
              </a:solidFill>
              <a:latin typeface="Times New Roman" panose="02020603050405020304" pitchFamily="18" charset="0"/>
              <a:ea typeface="+mn-ea"/>
              <a:cs typeface="Times New Roman" panose="02020603050405020304" pitchFamily="18" charset="0"/>
            </a:rPr>
            <a:t>The mean of teaching Metgod B is 78.967, Which suggest that there is no significance difference in both the means.</a:t>
          </a:r>
        </a:p>
        <a:p>
          <a:r>
            <a:rPr lang="en-IN" sz="1100" b="0" baseline="0">
              <a:solidFill>
                <a:schemeClr val="dk1"/>
              </a:solidFill>
              <a:latin typeface="Times New Roman" panose="02020603050405020304" pitchFamily="18" charset="0"/>
              <a:ea typeface="+mn-ea"/>
              <a:cs typeface="Times New Roman" panose="02020603050405020304" pitchFamily="18" charset="0"/>
            </a:rPr>
            <a:t>- t statistic is 0.087 where t critical for one tail and two tail are 1.699 &amp; 2.04 respectively. Hence we accept the Null hypothesis.</a:t>
          </a:r>
          <a:endParaRPr lang="en-IN" sz="1100" b="0">
            <a:solidFill>
              <a:schemeClr val="dk1"/>
            </a:solidFill>
            <a:latin typeface="Times New Roman" panose="02020603050405020304" pitchFamily="18" charset="0"/>
            <a:ea typeface="+mn-ea"/>
            <a:cs typeface="Times New Roman" panose="02020603050405020304" pitchFamily="18" charset="0"/>
          </a:endParaRPr>
        </a:p>
        <a:p>
          <a:endParaRPr lang="en-IN" sz="1100">
            <a:latin typeface="Times New Roman" panose="02020603050405020304" pitchFamily="18" charset="0"/>
            <a:cs typeface="Times New Roman" panose="02020603050405020304" pitchFamily="18" charset="0"/>
          </a:endParaRPr>
        </a:p>
        <a:p>
          <a:pPr marL="0" indent="0"/>
          <a:r>
            <a:rPr lang="en-IN" sz="1100" b="1">
              <a:solidFill>
                <a:schemeClr val="dk1"/>
              </a:solidFill>
              <a:latin typeface="Times New Roman" panose="02020603050405020304" pitchFamily="18" charset="0"/>
              <a:ea typeface="+mn-ea"/>
              <a:cs typeface="Times New Roman" panose="02020603050405020304" pitchFamily="18" charset="0"/>
            </a:rPr>
            <a:t>4) Summary and Conclusions</a:t>
          </a:r>
        </a:p>
        <a:p>
          <a:endParaRPr lang="en-IN" sz="1100">
            <a:latin typeface="Times New Roman" panose="02020603050405020304" pitchFamily="18" charset="0"/>
            <a:cs typeface="Times New Roman" panose="02020603050405020304" pitchFamily="18" charset="0"/>
          </a:endParaRPr>
        </a:p>
        <a:p>
          <a:r>
            <a:rPr lang="en-IN" sz="1100" b="0" i="0">
              <a:solidFill>
                <a:schemeClr val="dk1"/>
              </a:solidFill>
              <a:effectLst/>
              <a:latin typeface="Times New Roman" panose="02020603050405020304" pitchFamily="18" charset="0"/>
              <a:ea typeface="+mn-ea"/>
              <a:cs typeface="Times New Roman" panose="02020603050405020304" pitchFamily="18" charset="0"/>
            </a:rPr>
            <a:t>-The results of the paired t-test indicate that there is no statistically significant difference between the means of Variable 1 and Variable 2. The p-values for both the one-tailed (0.4655) and two-tailed (0.9309) tests are considerably higher than the conventional significance level of 0.05, suggesting that the null hypothesis cannot be rejected. This means that any observed difference in means is likely due to random variation rather than a true difference.</a:t>
          </a:r>
        </a:p>
        <a:p>
          <a:r>
            <a:rPr lang="en-IN" sz="1100" b="0" i="0">
              <a:solidFill>
                <a:schemeClr val="dk1"/>
              </a:solidFill>
              <a:effectLst/>
              <a:latin typeface="Times New Roman" panose="02020603050405020304" pitchFamily="18" charset="0"/>
              <a:ea typeface="+mn-ea"/>
              <a:cs typeface="Times New Roman" panose="02020603050405020304" pitchFamily="18" charset="0"/>
            </a:rPr>
            <a:t>-The sensitivity of the test is limited by the small t-statistic (-0.0874) and the large p-values, which indicate that even if there were a difference between the means, this test might not be sensitive enough to detect it given the sample size and the variances observed. Consequently, we conclude that there is insufficient evidence to support a significant difference in the means of the two variables under study.</a:t>
          </a:r>
        </a:p>
        <a:p>
          <a:endParaRPr lang="en-IN" sz="1100">
            <a:latin typeface="Times New Roman" panose="02020603050405020304" pitchFamily="18" charset="0"/>
            <a:cs typeface="Times New Roman" panose="02020603050405020304" pitchFamily="18" charset="0"/>
          </a:endParaRPr>
        </a:p>
        <a:p>
          <a:pPr marL="0" indent="0"/>
          <a:r>
            <a:rPr lang="en-IN" sz="1100" b="1">
              <a:solidFill>
                <a:schemeClr val="dk1"/>
              </a:solidFill>
              <a:latin typeface="Times New Roman" panose="02020603050405020304" pitchFamily="18" charset="0"/>
              <a:ea typeface="+mn-ea"/>
              <a:cs typeface="Times New Roman" panose="02020603050405020304" pitchFamily="18" charset="0"/>
            </a:rPr>
            <a:t>5) "What I Learned" Statements</a:t>
          </a:r>
        </a:p>
        <a:p>
          <a:endParaRPr lang="en-IN" sz="1100">
            <a:latin typeface="Times New Roman" panose="02020603050405020304" pitchFamily="18" charset="0"/>
            <a:cs typeface="Times New Roman" panose="02020603050405020304" pitchFamily="18" charset="0"/>
          </a:endParaRPr>
        </a:p>
        <a:p>
          <a:r>
            <a:rPr lang="en-IN" sz="1100">
              <a:latin typeface="Times New Roman" panose="02020603050405020304" pitchFamily="18" charset="0"/>
              <a:cs typeface="Times New Roman" panose="02020603050405020304" pitchFamily="18" charset="0"/>
            </a:rPr>
            <a:t>- Through this hypothesis testing project, I gained a deeper understanding of the process and intricacies involved in statistical analysis. Identifying an appropriate hypothesis and setting up the paired t-test was more challenging than I initially anticipated. It required a thorough understanding of the assumptions underlying the test and careful preparation of the data to ensure accuracy.</a:t>
          </a:r>
        </a:p>
        <a:p>
          <a:r>
            <a:rPr lang="en-IN" sz="1100">
              <a:latin typeface="Times New Roman" panose="02020603050405020304" pitchFamily="18" charset="0"/>
              <a:cs typeface="Times New Roman" panose="02020603050405020304" pitchFamily="18" charset="0"/>
            </a:rPr>
            <a:t>-Additionally, the sensitivity of the test and the impact of sample size on the results were eye-opening. Despite the weak negative correlation and minimal difference in means, the statistical test's ability to detect a true difference was limited. This highlighted the importance of having an adequately powered study and considering variance when designing experiments.</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28575</xdr:colOff>
      <xdr:row>0</xdr:row>
      <xdr:rowOff>19050</xdr:rowOff>
    </xdr:from>
    <xdr:to>
      <xdr:col>13</xdr:col>
      <xdr:colOff>323850</xdr:colOff>
      <xdr:row>2</xdr:row>
      <xdr:rowOff>161925</xdr:rowOff>
    </xdr:to>
    <xdr:sp macro="" textlink="">
      <xdr:nvSpPr>
        <xdr:cNvPr id="2" name="TextBox 1">
          <a:extLst>
            <a:ext uri="{FF2B5EF4-FFF2-40B4-BE49-F238E27FC236}">
              <a16:creationId xmlns:a16="http://schemas.microsoft.com/office/drawing/2014/main" id="{5D2B3AE2-1A41-C491-7D91-9FC99C8EE372}"/>
            </a:ext>
          </a:extLst>
        </xdr:cNvPr>
        <xdr:cNvSpPr txBox="1"/>
      </xdr:nvSpPr>
      <xdr:spPr>
        <a:xfrm>
          <a:off x="28575" y="19050"/>
          <a:ext cx="9858375"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0" i="0" u="none" strike="noStrike" baseline="0">
              <a:solidFill>
                <a:schemeClr val="dk1"/>
              </a:solidFill>
              <a:latin typeface="Times New Roman" panose="02020603050405020304" pitchFamily="18" charset="0"/>
              <a:ea typeface="+mn-ea"/>
              <a:cs typeface="Times New Roman" panose="02020603050405020304" pitchFamily="18" charset="0"/>
            </a:rPr>
            <a:t>2. Problem Statement: Examine whether there is a significant difference in the average response times between two software versions (Version 1 and Version 2). Use datasets of 25 users for each version.</a:t>
          </a:r>
        </a:p>
      </xdr:txBody>
    </xdr:sp>
    <xdr:clientData/>
  </xdr:twoCellAnchor>
  <xdr:twoCellAnchor>
    <xdr:from>
      <xdr:col>0</xdr:col>
      <xdr:colOff>19050</xdr:colOff>
      <xdr:row>30</xdr:row>
      <xdr:rowOff>0</xdr:rowOff>
    </xdr:from>
    <xdr:to>
      <xdr:col>8</xdr:col>
      <xdr:colOff>333374</xdr:colOff>
      <xdr:row>65</xdr:row>
      <xdr:rowOff>57150</xdr:rowOff>
    </xdr:to>
    <xdr:sp macro="" textlink="">
      <xdr:nvSpPr>
        <xdr:cNvPr id="3" name="TextBox 2">
          <a:extLst>
            <a:ext uri="{FF2B5EF4-FFF2-40B4-BE49-F238E27FC236}">
              <a16:creationId xmlns:a16="http://schemas.microsoft.com/office/drawing/2014/main" id="{BA02438D-4DEC-45B7-AD64-0003D7813356}"/>
            </a:ext>
          </a:extLst>
        </xdr:cNvPr>
        <xdr:cNvSpPr txBox="1"/>
      </xdr:nvSpPr>
      <xdr:spPr>
        <a:xfrm>
          <a:off x="19050" y="5734050"/>
          <a:ext cx="6829424" cy="6724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latin typeface="Times New Roman" panose="02020603050405020304" pitchFamily="18" charset="0"/>
              <a:cs typeface="Times New Roman" panose="02020603050405020304" pitchFamily="18" charset="0"/>
            </a:rPr>
            <a:t> </a:t>
          </a:r>
          <a:r>
            <a:rPr lang="en-IN" sz="1100" b="1">
              <a:latin typeface="Times New Roman" panose="02020603050405020304" pitchFamily="18" charset="0"/>
              <a:cs typeface="Times New Roman" panose="02020603050405020304" pitchFamily="18" charset="0"/>
            </a:rPr>
            <a:t>1) Data Description</a:t>
          </a:r>
        </a:p>
        <a:p>
          <a:endParaRPr lang="en-IN" sz="1100">
            <a:latin typeface="Times New Roman" panose="02020603050405020304" pitchFamily="18" charset="0"/>
            <a:cs typeface="Times New Roman" panose="02020603050405020304" pitchFamily="18" charset="0"/>
          </a:endParaRPr>
        </a:p>
        <a:p>
          <a:r>
            <a:rPr lang="en-IN" sz="1100">
              <a:latin typeface="Times New Roman" panose="02020603050405020304" pitchFamily="18" charset="0"/>
              <a:cs typeface="Times New Roman" panose="02020603050405020304" pitchFamily="18" charset="0"/>
            </a:rPr>
            <a:t>The dataset consists of response time</a:t>
          </a:r>
          <a:r>
            <a:rPr lang="en-IN" sz="1100" baseline="0">
              <a:latin typeface="Times New Roman" panose="02020603050405020304" pitchFamily="18" charset="0"/>
              <a:cs typeface="Times New Roman" panose="02020603050405020304" pitchFamily="18" charset="0"/>
            </a:rPr>
            <a:t> of two different software versions, Version 1 &amp; Version 2</a:t>
          </a:r>
          <a:r>
            <a:rPr lang="en-IN" sz="1100">
              <a:latin typeface="Times New Roman" panose="02020603050405020304" pitchFamily="18" charset="0"/>
              <a:cs typeface="Times New Roman" panose="02020603050405020304" pitchFamily="18" charset="0"/>
            </a:rPr>
            <a:t>. The data was taken from 25 different</a:t>
          </a:r>
          <a:r>
            <a:rPr lang="en-IN" sz="1100" baseline="0">
              <a:latin typeface="Times New Roman" panose="02020603050405020304" pitchFamily="18" charset="0"/>
              <a:cs typeface="Times New Roman" panose="02020603050405020304" pitchFamily="18" charset="0"/>
            </a:rPr>
            <a:t> users who has used these two different software versions and their response times are measured to see if there is any significance difference in both Versions response time mean.</a:t>
          </a:r>
          <a:endParaRPr lang="en-IN" sz="1100">
            <a:latin typeface="Times New Roman" panose="02020603050405020304" pitchFamily="18" charset="0"/>
            <a:cs typeface="Times New Roman" panose="02020603050405020304" pitchFamily="18" charset="0"/>
          </a:endParaRPr>
        </a:p>
        <a:p>
          <a:endParaRPr lang="en-IN" sz="1100">
            <a:latin typeface="Times New Roman" panose="02020603050405020304" pitchFamily="18" charset="0"/>
            <a:cs typeface="Times New Roman" panose="02020603050405020304" pitchFamily="18" charset="0"/>
          </a:endParaRPr>
        </a:p>
        <a:p>
          <a:pPr marL="0" indent="0"/>
          <a:r>
            <a:rPr lang="en-IN" sz="1100" b="1">
              <a:solidFill>
                <a:schemeClr val="dk1"/>
              </a:solidFill>
              <a:latin typeface="Times New Roman" panose="02020603050405020304" pitchFamily="18" charset="0"/>
              <a:ea typeface="+mn-ea"/>
              <a:cs typeface="Times New Roman" panose="02020603050405020304" pitchFamily="18" charset="0"/>
            </a:rPr>
            <a:t>2) Hypothesis Testing Procedure</a:t>
          </a:r>
        </a:p>
        <a:p>
          <a:endParaRPr lang="en-IN" sz="1100">
            <a:latin typeface="Times New Roman" panose="02020603050405020304" pitchFamily="18" charset="0"/>
            <a:cs typeface="Times New Roman" panose="02020603050405020304" pitchFamily="18" charset="0"/>
          </a:endParaRPr>
        </a:p>
        <a:p>
          <a:r>
            <a:rPr lang="en-IN" sz="1100">
              <a:latin typeface="Times New Roman" panose="02020603050405020304" pitchFamily="18" charset="0"/>
              <a:cs typeface="Times New Roman" panose="02020603050405020304" pitchFamily="18" charset="0"/>
            </a:rPr>
            <a:t>A Two sample mean test(t-Test) was conducted to determine if there are statistically significant differences in the two different</a:t>
          </a:r>
          <a:r>
            <a:rPr lang="en-IN" sz="1100" baseline="0">
              <a:latin typeface="Times New Roman" panose="02020603050405020304" pitchFamily="18" charset="0"/>
              <a:cs typeface="Times New Roman" panose="02020603050405020304" pitchFamily="18" charset="0"/>
            </a:rPr>
            <a:t> software version's response time</a:t>
          </a:r>
          <a:r>
            <a:rPr lang="en-IN" sz="1100">
              <a:latin typeface="Times New Roman" panose="02020603050405020304" pitchFamily="18" charset="0"/>
              <a:cs typeface="Times New Roman" panose="02020603050405020304" pitchFamily="18" charset="0"/>
            </a:rPr>
            <a:t>. The hypothesis tested were:</a:t>
          </a:r>
        </a:p>
        <a:p>
          <a:r>
            <a:rPr lang="en-IN" sz="1100">
              <a:latin typeface="Times New Roman" panose="02020603050405020304" pitchFamily="18" charset="0"/>
              <a:cs typeface="Times New Roman" panose="02020603050405020304" pitchFamily="18" charset="0"/>
            </a:rPr>
            <a:t>- The Null Hypothesis would mean that if both methods has</a:t>
          </a:r>
          <a:r>
            <a:rPr lang="en-IN" sz="1100" baseline="0">
              <a:latin typeface="Times New Roman" panose="02020603050405020304" pitchFamily="18" charset="0"/>
              <a:cs typeface="Times New Roman" panose="02020603050405020304" pitchFamily="18" charset="0"/>
            </a:rPr>
            <a:t> same means of response time, H0: </a:t>
          </a:r>
          <a:r>
            <a:rPr lang="el-GR" sz="1100" baseline="0">
              <a:latin typeface="Times New Roman" panose="02020603050405020304" pitchFamily="18" charset="0"/>
              <a:cs typeface="Times New Roman" panose="02020603050405020304" pitchFamily="18" charset="0"/>
            </a:rPr>
            <a:t>μ1 = μ2</a:t>
          </a:r>
          <a:r>
            <a:rPr lang="en-IN" sz="1100">
              <a:latin typeface="Times New Roman" panose="02020603050405020304" pitchFamily="18" charset="0"/>
              <a:cs typeface="Times New Roman" panose="02020603050405020304" pitchFamily="18" charset="0"/>
            </a:rPr>
            <a:t>.</a:t>
          </a:r>
        </a:p>
        <a:p>
          <a:r>
            <a:rPr lang="en-IN" sz="1100">
              <a:latin typeface="Times New Roman" panose="02020603050405020304" pitchFamily="18" charset="0"/>
              <a:cs typeface="Times New Roman" panose="02020603050405020304" pitchFamily="18" charset="0"/>
            </a:rPr>
            <a:t>- The Alternative Hypothesis would</a:t>
          </a:r>
          <a:r>
            <a:rPr lang="en-IN" sz="1100" baseline="0">
              <a:latin typeface="Times New Roman" panose="02020603050405020304" pitchFamily="18" charset="0"/>
              <a:cs typeface="Times New Roman" panose="02020603050405020304" pitchFamily="18" charset="0"/>
            </a:rPr>
            <a:t> say that means of response times are not equal, Ha: </a:t>
          </a:r>
          <a:r>
            <a:rPr lang="el-GR" sz="1100" baseline="0">
              <a:latin typeface="Times New Roman" panose="02020603050405020304" pitchFamily="18" charset="0"/>
              <a:cs typeface="Times New Roman" panose="02020603050405020304" pitchFamily="18" charset="0"/>
            </a:rPr>
            <a:t>μ1 ≠ μ2</a:t>
          </a:r>
          <a:r>
            <a:rPr lang="en-US" sz="1100" baseline="0">
              <a:latin typeface="Times New Roman" panose="02020603050405020304" pitchFamily="18" charset="0"/>
              <a:cs typeface="Times New Roman" panose="02020603050405020304" pitchFamily="18" charset="0"/>
            </a:rPr>
            <a:t>.</a:t>
          </a:r>
          <a:endParaRPr lang="en-IN" sz="1100">
            <a:latin typeface="Times New Roman" panose="02020603050405020304" pitchFamily="18" charset="0"/>
            <a:cs typeface="Times New Roman" panose="02020603050405020304" pitchFamily="18" charset="0"/>
          </a:endParaRPr>
        </a:p>
        <a:p>
          <a:endParaRPr lang="en-IN" sz="1100">
            <a:latin typeface="Times New Roman" panose="02020603050405020304" pitchFamily="18" charset="0"/>
            <a:cs typeface="Times New Roman" panose="02020603050405020304" pitchFamily="18" charset="0"/>
          </a:endParaRPr>
        </a:p>
        <a:p>
          <a:pPr marL="0" indent="0"/>
          <a:r>
            <a:rPr lang="en-IN" sz="1100" b="1">
              <a:solidFill>
                <a:schemeClr val="dk1"/>
              </a:solidFill>
              <a:latin typeface="Times New Roman" panose="02020603050405020304" pitchFamily="18" charset="0"/>
              <a:ea typeface="+mn-ea"/>
              <a:cs typeface="Times New Roman" panose="02020603050405020304" pitchFamily="18" charset="0"/>
            </a:rPr>
            <a:t>3) Hypothesis Testing Results:</a:t>
          </a:r>
        </a:p>
        <a:p>
          <a:r>
            <a:rPr lang="en-IN" sz="1100" b="0">
              <a:solidFill>
                <a:schemeClr val="dk1"/>
              </a:solidFill>
              <a:latin typeface="Times New Roman" panose="02020603050405020304" pitchFamily="18" charset="0"/>
              <a:ea typeface="+mn-ea"/>
              <a:cs typeface="Times New Roman" panose="02020603050405020304" pitchFamily="18" charset="0"/>
            </a:rPr>
            <a:t>- The</a:t>
          </a:r>
          <a:r>
            <a:rPr lang="en-IN" sz="1100" b="0" baseline="0">
              <a:solidFill>
                <a:schemeClr val="dk1"/>
              </a:solidFill>
              <a:latin typeface="Times New Roman" panose="02020603050405020304" pitchFamily="18" charset="0"/>
              <a:ea typeface="+mn-ea"/>
              <a:cs typeface="Times New Roman" panose="02020603050405020304" pitchFamily="18" charset="0"/>
            </a:rPr>
            <a:t> average response time of Version 1 is 14.016 and</a:t>
          </a:r>
        </a:p>
        <a:p>
          <a:r>
            <a:rPr lang="en-IN" sz="1100" b="0" baseline="0">
              <a:solidFill>
                <a:schemeClr val="dk1"/>
              </a:solidFill>
              <a:latin typeface="Times New Roman" panose="02020603050405020304" pitchFamily="18" charset="0"/>
              <a:ea typeface="+mn-ea"/>
              <a:cs typeface="Times New Roman" panose="02020603050405020304" pitchFamily="18" charset="0"/>
            </a:rPr>
            <a:t>The average response time of Version 2 is 15.056, Which suggest that there is no significance difference in both the avergae response times.</a:t>
          </a:r>
        </a:p>
        <a:p>
          <a:r>
            <a:rPr lang="en-IN" sz="1100" b="0" baseline="0">
              <a:solidFill>
                <a:schemeClr val="dk1"/>
              </a:solidFill>
              <a:latin typeface="Times New Roman" panose="02020603050405020304" pitchFamily="18" charset="0"/>
              <a:ea typeface="+mn-ea"/>
              <a:cs typeface="Times New Roman" panose="02020603050405020304" pitchFamily="18" charset="0"/>
            </a:rPr>
            <a:t>- t statistic is -3.403 where t critical for one tail and two tail are 1.71 &amp; 2.06 respectively. Here the t stats is higher then t crtical So, we reject the null Hypothesis.</a:t>
          </a:r>
          <a:endParaRPr lang="en-IN" sz="1100" b="0">
            <a:solidFill>
              <a:schemeClr val="dk1"/>
            </a:solidFill>
            <a:latin typeface="Times New Roman" panose="02020603050405020304" pitchFamily="18" charset="0"/>
            <a:ea typeface="+mn-ea"/>
            <a:cs typeface="Times New Roman" panose="02020603050405020304" pitchFamily="18" charset="0"/>
          </a:endParaRPr>
        </a:p>
        <a:p>
          <a:endParaRPr lang="en-IN" sz="1100">
            <a:latin typeface="Times New Roman" panose="02020603050405020304" pitchFamily="18" charset="0"/>
            <a:cs typeface="Times New Roman" panose="02020603050405020304" pitchFamily="18" charset="0"/>
          </a:endParaRPr>
        </a:p>
        <a:p>
          <a:pPr marL="0" indent="0"/>
          <a:r>
            <a:rPr lang="en-IN" sz="1100" b="1">
              <a:solidFill>
                <a:schemeClr val="dk1"/>
              </a:solidFill>
              <a:latin typeface="Times New Roman" panose="02020603050405020304" pitchFamily="18" charset="0"/>
              <a:ea typeface="+mn-ea"/>
              <a:cs typeface="Times New Roman" panose="02020603050405020304" pitchFamily="18" charset="0"/>
            </a:rPr>
            <a:t>4) Summary and Conclusions</a:t>
          </a:r>
        </a:p>
        <a:p>
          <a:endParaRPr lang="en-IN" sz="1100">
            <a:latin typeface="Times New Roman" panose="02020603050405020304" pitchFamily="18" charset="0"/>
            <a:cs typeface="Times New Roman" panose="02020603050405020304" pitchFamily="18" charset="0"/>
          </a:endParaRPr>
        </a:p>
        <a:p>
          <a:r>
            <a:rPr lang="en-IN" sz="1100" b="0" i="0">
              <a:solidFill>
                <a:schemeClr val="dk1"/>
              </a:solidFill>
              <a:effectLst/>
              <a:latin typeface="Times New Roman" panose="02020603050405020304" pitchFamily="18" charset="0"/>
              <a:ea typeface="+mn-ea"/>
              <a:cs typeface="Times New Roman" panose="02020603050405020304" pitchFamily="18" charset="0"/>
            </a:rPr>
            <a:t>-The results of the paired t-test indicate that there is statistically slight difference between the means of Version 1 and Version 2 response</a:t>
          </a:r>
          <a:r>
            <a:rPr lang="en-IN" sz="1100" b="0" i="0" baseline="0">
              <a:solidFill>
                <a:schemeClr val="dk1"/>
              </a:solidFill>
              <a:effectLst/>
              <a:latin typeface="Times New Roman" panose="02020603050405020304" pitchFamily="18" charset="0"/>
              <a:ea typeface="+mn-ea"/>
              <a:cs typeface="Times New Roman" panose="02020603050405020304" pitchFamily="18" charset="0"/>
            </a:rPr>
            <a:t> time</a:t>
          </a:r>
          <a:r>
            <a:rPr lang="en-IN" sz="1100" b="0" i="0">
              <a:solidFill>
                <a:schemeClr val="dk1"/>
              </a:solidFill>
              <a:effectLst/>
              <a:latin typeface="Times New Roman" panose="02020603050405020304" pitchFamily="18" charset="0"/>
              <a:ea typeface="+mn-ea"/>
              <a:cs typeface="Times New Roman" panose="02020603050405020304" pitchFamily="18" charset="0"/>
            </a:rPr>
            <a:t>. The p-values for both the one-tailed (0.0011) and two-tailed (0.0023) tests are considerably lower than the conventional significance level of 0.05, suggesting that the null hypothesis to be rejected. This means that any observed difference in average</a:t>
          </a:r>
          <a:r>
            <a:rPr lang="en-IN" sz="1100" b="0" i="0" baseline="0">
              <a:solidFill>
                <a:schemeClr val="dk1"/>
              </a:solidFill>
              <a:effectLst/>
              <a:latin typeface="Times New Roman" panose="02020603050405020304" pitchFamily="18" charset="0"/>
              <a:ea typeface="+mn-ea"/>
              <a:cs typeface="Times New Roman" panose="02020603050405020304" pitchFamily="18" charset="0"/>
            </a:rPr>
            <a:t> time</a:t>
          </a:r>
          <a:r>
            <a:rPr lang="en-IN" sz="1100" b="0" i="0">
              <a:solidFill>
                <a:schemeClr val="dk1"/>
              </a:solidFill>
              <a:effectLst/>
              <a:latin typeface="Times New Roman" panose="02020603050405020304" pitchFamily="18" charset="0"/>
              <a:ea typeface="+mn-ea"/>
              <a:cs typeface="Times New Roman" panose="02020603050405020304" pitchFamily="18" charset="0"/>
            </a:rPr>
            <a:t> is likely due to a true difference of response time.</a:t>
          </a:r>
        </a:p>
        <a:p>
          <a:r>
            <a:rPr lang="en-IN" sz="1100" b="0" i="0">
              <a:solidFill>
                <a:schemeClr val="dk1"/>
              </a:solidFill>
              <a:effectLst/>
              <a:latin typeface="Times New Roman" panose="02020603050405020304" pitchFamily="18" charset="0"/>
              <a:ea typeface="+mn-ea"/>
              <a:cs typeface="Times New Roman" panose="02020603050405020304" pitchFamily="18" charset="0"/>
            </a:rPr>
            <a:t>-The sensitivity of the test can</a:t>
          </a:r>
          <a:r>
            <a:rPr lang="en-IN" sz="1100" b="0" i="0" baseline="0">
              <a:solidFill>
                <a:schemeClr val="dk1"/>
              </a:solidFill>
              <a:effectLst/>
              <a:latin typeface="Times New Roman" panose="02020603050405020304" pitchFamily="18" charset="0"/>
              <a:ea typeface="+mn-ea"/>
              <a:cs typeface="Times New Roman" panose="02020603050405020304" pitchFamily="18" charset="0"/>
            </a:rPr>
            <a:t> be seen by seeing the t critical that is higher than t statistical but not by a large number</a:t>
          </a:r>
          <a:r>
            <a:rPr lang="en-IN" sz="1100" b="0" i="0">
              <a:solidFill>
                <a:schemeClr val="dk1"/>
              </a:solidFill>
              <a:effectLst/>
              <a:latin typeface="Times New Roman" panose="02020603050405020304" pitchFamily="18" charset="0"/>
              <a:ea typeface="+mn-ea"/>
              <a:cs typeface="Times New Roman" panose="02020603050405020304" pitchFamily="18" charset="0"/>
            </a:rPr>
            <a:t>. Also the variance of both</a:t>
          </a:r>
          <a:r>
            <a:rPr lang="en-IN" sz="1100" b="0" i="0" baseline="0">
              <a:solidFill>
                <a:schemeClr val="dk1"/>
              </a:solidFill>
              <a:effectLst/>
              <a:latin typeface="Times New Roman" panose="02020603050405020304" pitchFamily="18" charset="0"/>
              <a:ea typeface="+mn-ea"/>
              <a:cs typeface="Times New Roman" panose="02020603050405020304" pitchFamily="18" charset="0"/>
            </a:rPr>
            <a:t> Versions can be said to be almost identical rather than to see a large difference.</a:t>
          </a:r>
          <a:endParaRPr lang="en-IN" sz="1100" b="0" i="0">
            <a:solidFill>
              <a:schemeClr val="dk1"/>
            </a:solidFill>
            <a:effectLst/>
            <a:latin typeface="Times New Roman" panose="02020603050405020304" pitchFamily="18" charset="0"/>
            <a:ea typeface="+mn-ea"/>
            <a:cs typeface="Times New Roman" panose="02020603050405020304" pitchFamily="18" charset="0"/>
          </a:endParaRPr>
        </a:p>
        <a:p>
          <a:endParaRPr lang="en-IN" sz="1100">
            <a:latin typeface="Times New Roman" panose="02020603050405020304" pitchFamily="18" charset="0"/>
            <a:cs typeface="Times New Roman" panose="02020603050405020304" pitchFamily="18" charset="0"/>
          </a:endParaRPr>
        </a:p>
        <a:p>
          <a:pPr marL="0" indent="0"/>
          <a:r>
            <a:rPr lang="en-IN" sz="1100" b="1">
              <a:solidFill>
                <a:schemeClr val="dk1"/>
              </a:solidFill>
              <a:latin typeface="Times New Roman" panose="02020603050405020304" pitchFamily="18" charset="0"/>
              <a:ea typeface="+mn-ea"/>
              <a:cs typeface="Times New Roman" panose="02020603050405020304" pitchFamily="18" charset="0"/>
            </a:rPr>
            <a:t>5) "What I Learned" Statements</a:t>
          </a:r>
        </a:p>
        <a:p>
          <a:endParaRPr lang="en-IN" sz="1100">
            <a:latin typeface="Times New Roman" panose="02020603050405020304" pitchFamily="18" charset="0"/>
            <a:cs typeface="Times New Roman" panose="02020603050405020304" pitchFamily="18" charset="0"/>
          </a:endParaRPr>
        </a:p>
        <a:p>
          <a:r>
            <a:rPr lang="en-IN" sz="1100">
              <a:latin typeface="Times New Roman" panose="02020603050405020304" pitchFamily="18" charset="0"/>
              <a:cs typeface="Times New Roman" panose="02020603050405020304" pitchFamily="18" charset="0"/>
            </a:rPr>
            <a:t>- Through this hypothesis testing project, I gained a deeper understanding of the process and intricacies involved in statistical analysis. Identifying an appropriate hypothesis and setting up the paired t-test was more challenging than I initially anticipated. It required a thorough understanding of the assumptions underlying the test and careful preparation of the data to ensure accuracy.</a:t>
          </a:r>
        </a:p>
        <a:p>
          <a:pPr marL="0" marR="0" lvl="0" indent="0" defTabSz="914400" eaLnBrk="1" fontAlgn="auto" latinLnBrk="0" hangingPunct="1">
            <a:lnSpc>
              <a:spcPct val="100000"/>
            </a:lnSpc>
            <a:spcBef>
              <a:spcPts val="0"/>
            </a:spcBef>
            <a:spcAft>
              <a:spcPts val="0"/>
            </a:spcAft>
            <a:buClrTx/>
            <a:buSzTx/>
            <a:buFontTx/>
            <a:buNone/>
            <a:tabLst/>
            <a:defRPr/>
          </a:pPr>
          <a:r>
            <a:rPr lang="en-IN" sz="1100">
              <a:solidFill>
                <a:schemeClr val="dk1"/>
              </a:solidFill>
              <a:effectLst/>
              <a:latin typeface="Times New Roman" panose="02020603050405020304" pitchFamily="18" charset="0"/>
              <a:ea typeface="+mn-ea"/>
              <a:cs typeface="Times New Roman" panose="02020603050405020304" pitchFamily="18" charset="0"/>
            </a:rPr>
            <a:t>-Additionally, the sensitivity of the test and the impact of sample size on the results were eye-opening. Despite the negative correlation and minimal difference in means, the statistical test's ability to detect a true difference was limited. This highlighted the importance of having an adequately powered study and considering variance when designing experiments.</a:t>
          </a:r>
          <a:endParaRPr lang="en-IN">
            <a:effectLst/>
            <a:latin typeface="Times New Roman" panose="02020603050405020304" pitchFamily="18" charset="0"/>
            <a:cs typeface="Times New Roman" panose="02020603050405020304" pitchFamily="18" charset="0"/>
          </a:endParaRP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47625</xdr:colOff>
      <xdr:row>0</xdr:row>
      <xdr:rowOff>9525</xdr:rowOff>
    </xdr:from>
    <xdr:to>
      <xdr:col>11</xdr:col>
      <xdr:colOff>209550</xdr:colOff>
      <xdr:row>2</xdr:row>
      <xdr:rowOff>161925</xdr:rowOff>
    </xdr:to>
    <xdr:sp macro="" textlink="">
      <xdr:nvSpPr>
        <xdr:cNvPr id="2" name="TextBox 1">
          <a:extLst>
            <a:ext uri="{FF2B5EF4-FFF2-40B4-BE49-F238E27FC236}">
              <a16:creationId xmlns:a16="http://schemas.microsoft.com/office/drawing/2014/main" id="{51C64483-40F3-E84C-475A-98C81247B473}"/>
            </a:ext>
          </a:extLst>
        </xdr:cNvPr>
        <xdr:cNvSpPr txBox="1"/>
      </xdr:nvSpPr>
      <xdr:spPr>
        <a:xfrm>
          <a:off x="47625" y="9525"/>
          <a:ext cx="9658350" cy="533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0" i="0" u="none" strike="noStrike" baseline="0">
              <a:solidFill>
                <a:schemeClr val="dk1"/>
              </a:solidFill>
              <a:latin typeface="Times New Roman" panose="02020603050405020304" pitchFamily="18" charset="0"/>
              <a:ea typeface="+mn-ea"/>
              <a:cs typeface="Times New Roman" panose="02020603050405020304" pitchFamily="18" charset="0"/>
            </a:rPr>
            <a:t>3. Problem Statement: Investigate if there is a significant difference in the variances of two groups of students studying with different textbooks (Textbook X and Textbook Y). Use datasets of 40 students for each textbook.</a:t>
          </a:r>
        </a:p>
      </xdr:txBody>
    </xdr:sp>
    <xdr:clientData/>
  </xdr:twoCellAnchor>
  <xdr:twoCellAnchor>
    <xdr:from>
      <xdr:col>5</xdr:col>
      <xdr:colOff>0</xdr:colOff>
      <xdr:row>18</xdr:row>
      <xdr:rowOff>190499</xdr:rowOff>
    </xdr:from>
    <xdr:to>
      <xdr:col>12</xdr:col>
      <xdr:colOff>152399</xdr:colOff>
      <xdr:row>57</xdr:row>
      <xdr:rowOff>85724</xdr:rowOff>
    </xdr:to>
    <xdr:sp macro="" textlink="">
      <xdr:nvSpPr>
        <xdr:cNvPr id="3" name="TextBox 2">
          <a:extLst>
            <a:ext uri="{FF2B5EF4-FFF2-40B4-BE49-F238E27FC236}">
              <a16:creationId xmlns:a16="http://schemas.microsoft.com/office/drawing/2014/main" id="{140B268E-1350-4A89-9E73-899A8618CA04}"/>
            </a:ext>
          </a:extLst>
        </xdr:cNvPr>
        <xdr:cNvSpPr txBox="1"/>
      </xdr:nvSpPr>
      <xdr:spPr>
        <a:xfrm>
          <a:off x="3429000" y="3638549"/>
          <a:ext cx="6829424" cy="73247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latin typeface="Times New Roman" panose="02020603050405020304" pitchFamily="18" charset="0"/>
              <a:cs typeface="Times New Roman" panose="02020603050405020304" pitchFamily="18" charset="0"/>
            </a:rPr>
            <a:t> </a:t>
          </a:r>
          <a:r>
            <a:rPr lang="en-IN" sz="1100" b="1">
              <a:latin typeface="Times New Roman" panose="02020603050405020304" pitchFamily="18" charset="0"/>
              <a:cs typeface="Times New Roman" panose="02020603050405020304" pitchFamily="18" charset="0"/>
            </a:rPr>
            <a:t>1) Data Description</a:t>
          </a:r>
        </a:p>
        <a:p>
          <a:endParaRPr lang="en-IN" sz="1100">
            <a:latin typeface="Times New Roman" panose="02020603050405020304" pitchFamily="18" charset="0"/>
            <a:cs typeface="Times New Roman" panose="02020603050405020304" pitchFamily="18" charset="0"/>
          </a:endParaRPr>
        </a:p>
        <a:p>
          <a:r>
            <a:rPr lang="en-IN" sz="1100">
              <a:latin typeface="Times New Roman" panose="02020603050405020304" pitchFamily="18" charset="0"/>
              <a:cs typeface="Times New Roman" panose="02020603050405020304" pitchFamily="18" charset="0"/>
            </a:rPr>
            <a:t>The dataset consists of marks of students who has studied two different</a:t>
          </a:r>
          <a:r>
            <a:rPr lang="en-IN" sz="1100" baseline="0">
              <a:latin typeface="Times New Roman" panose="02020603050405020304" pitchFamily="18" charset="0"/>
              <a:cs typeface="Times New Roman" panose="02020603050405020304" pitchFamily="18" charset="0"/>
            </a:rPr>
            <a:t> Textbook consisting X &amp; Y</a:t>
          </a:r>
          <a:r>
            <a:rPr lang="en-IN" sz="1100">
              <a:latin typeface="Times New Roman" panose="02020603050405020304" pitchFamily="18" charset="0"/>
              <a:cs typeface="Times New Roman" panose="02020603050405020304" pitchFamily="18" charset="0"/>
            </a:rPr>
            <a:t>. The data was taken from 40 different</a:t>
          </a:r>
          <a:r>
            <a:rPr lang="en-IN" sz="1100" baseline="0">
              <a:latin typeface="Times New Roman" panose="02020603050405020304" pitchFamily="18" charset="0"/>
              <a:cs typeface="Times New Roman" panose="02020603050405020304" pitchFamily="18" charset="0"/>
            </a:rPr>
            <a:t> students who has used these two different Textbooks and their marks are measured to see if there is any significance difference in both books variance of the marks.</a:t>
          </a:r>
          <a:endParaRPr lang="en-IN" sz="1100">
            <a:latin typeface="Times New Roman" panose="02020603050405020304" pitchFamily="18" charset="0"/>
            <a:cs typeface="Times New Roman" panose="02020603050405020304" pitchFamily="18" charset="0"/>
          </a:endParaRPr>
        </a:p>
        <a:p>
          <a:endParaRPr lang="en-IN" sz="1100">
            <a:latin typeface="Times New Roman" panose="02020603050405020304" pitchFamily="18" charset="0"/>
            <a:cs typeface="Times New Roman" panose="02020603050405020304" pitchFamily="18" charset="0"/>
          </a:endParaRPr>
        </a:p>
        <a:p>
          <a:pPr marL="0" indent="0"/>
          <a:r>
            <a:rPr lang="en-IN" sz="1100" b="1">
              <a:solidFill>
                <a:schemeClr val="dk1"/>
              </a:solidFill>
              <a:latin typeface="Times New Roman" panose="02020603050405020304" pitchFamily="18" charset="0"/>
              <a:ea typeface="+mn-ea"/>
              <a:cs typeface="Times New Roman" panose="02020603050405020304" pitchFamily="18" charset="0"/>
            </a:rPr>
            <a:t>2) Hypothesis Testing Procedure</a:t>
          </a:r>
        </a:p>
        <a:p>
          <a:endParaRPr lang="en-IN" sz="1100">
            <a:latin typeface="Times New Roman" panose="02020603050405020304" pitchFamily="18" charset="0"/>
            <a:cs typeface="Times New Roman" panose="02020603050405020304" pitchFamily="18" charset="0"/>
          </a:endParaRPr>
        </a:p>
        <a:p>
          <a:r>
            <a:rPr lang="en-IN" sz="1100">
              <a:latin typeface="Times New Roman" panose="02020603050405020304" pitchFamily="18" charset="0"/>
              <a:cs typeface="Times New Roman" panose="02020603050405020304" pitchFamily="18" charset="0"/>
            </a:rPr>
            <a:t>A Two sample for</a:t>
          </a:r>
          <a:r>
            <a:rPr lang="en-IN" sz="1100" baseline="0">
              <a:latin typeface="Times New Roman" panose="02020603050405020304" pitchFamily="18" charset="0"/>
              <a:cs typeface="Times New Roman" panose="02020603050405020304" pitchFamily="18" charset="0"/>
            </a:rPr>
            <a:t> variances</a:t>
          </a:r>
          <a:r>
            <a:rPr lang="en-IN" sz="1100">
              <a:latin typeface="Times New Roman" panose="02020603050405020304" pitchFamily="18" charset="0"/>
              <a:cs typeface="Times New Roman" panose="02020603050405020304" pitchFamily="18" charset="0"/>
            </a:rPr>
            <a:t>(F-Test) was conducted to determine if there are statistically significant differences in the two different</a:t>
          </a:r>
          <a:r>
            <a:rPr lang="en-IN" sz="1100" baseline="0">
              <a:latin typeface="Times New Roman" panose="02020603050405020304" pitchFamily="18" charset="0"/>
              <a:cs typeface="Times New Roman" panose="02020603050405020304" pitchFamily="18" charset="0"/>
            </a:rPr>
            <a:t> textbok's marks variances</a:t>
          </a:r>
          <a:r>
            <a:rPr lang="en-IN" sz="1100">
              <a:latin typeface="Times New Roman" panose="02020603050405020304" pitchFamily="18" charset="0"/>
              <a:cs typeface="Times New Roman" panose="02020603050405020304" pitchFamily="18" charset="0"/>
            </a:rPr>
            <a:t>. The hypothesis tested were:</a:t>
          </a:r>
        </a:p>
        <a:p>
          <a:r>
            <a:rPr lang="en-IN" sz="1100">
              <a:latin typeface="Times New Roman" panose="02020603050405020304" pitchFamily="18" charset="0"/>
              <a:cs typeface="Times New Roman" panose="02020603050405020304" pitchFamily="18" charset="0"/>
            </a:rPr>
            <a:t>- The Null Hypothesis </a:t>
          </a:r>
          <a:r>
            <a:rPr lang="en-IN" sz="1100" b="1">
              <a:latin typeface="Times New Roman" panose="02020603050405020304" pitchFamily="18" charset="0"/>
              <a:cs typeface="Times New Roman" panose="02020603050405020304" pitchFamily="18" charset="0"/>
            </a:rPr>
            <a:t>H0</a:t>
          </a:r>
          <a:r>
            <a:rPr lang="en-IN" sz="1100">
              <a:latin typeface="Times New Roman" panose="02020603050405020304" pitchFamily="18" charset="0"/>
              <a:cs typeface="Times New Roman" panose="02020603050405020304" pitchFamily="18" charset="0"/>
            </a:rPr>
            <a:t> would mean that if both textbook has</a:t>
          </a:r>
          <a:r>
            <a:rPr lang="en-IN" sz="1100" baseline="0">
              <a:latin typeface="Times New Roman" panose="02020603050405020304" pitchFamily="18" charset="0"/>
              <a:cs typeface="Times New Roman" panose="02020603050405020304" pitchFamily="18" charset="0"/>
            </a:rPr>
            <a:t> same </a:t>
          </a:r>
          <a:r>
            <a:rPr lang="en-US" sz="1100" baseline="0">
              <a:latin typeface="Times New Roman" panose="02020603050405020304" pitchFamily="18" charset="0"/>
              <a:cs typeface="Times New Roman" panose="02020603050405020304" pitchFamily="18" charset="0"/>
            </a:rPr>
            <a:t>variance</a:t>
          </a:r>
          <a:r>
            <a:rPr lang="en-IN" sz="1100">
              <a:latin typeface="Times New Roman" panose="02020603050405020304" pitchFamily="18" charset="0"/>
              <a:cs typeface="Times New Roman" panose="02020603050405020304" pitchFamily="18" charset="0"/>
            </a:rPr>
            <a:t>.</a:t>
          </a:r>
        </a:p>
        <a:p>
          <a:r>
            <a:rPr lang="en-IN" sz="1100">
              <a:latin typeface="Times New Roman" panose="02020603050405020304" pitchFamily="18" charset="0"/>
              <a:cs typeface="Times New Roman" panose="02020603050405020304" pitchFamily="18" charset="0"/>
            </a:rPr>
            <a:t>- The Alternative Hypothesis </a:t>
          </a:r>
          <a:r>
            <a:rPr lang="en-IN" sz="1100" b="1">
              <a:latin typeface="Times New Roman" panose="02020603050405020304" pitchFamily="18" charset="0"/>
              <a:cs typeface="Times New Roman" panose="02020603050405020304" pitchFamily="18" charset="0"/>
            </a:rPr>
            <a:t>Ha</a:t>
          </a:r>
          <a:r>
            <a:rPr lang="en-IN" sz="1100">
              <a:latin typeface="Times New Roman" panose="02020603050405020304" pitchFamily="18" charset="0"/>
              <a:cs typeface="Times New Roman" panose="02020603050405020304" pitchFamily="18" charset="0"/>
            </a:rPr>
            <a:t> would</a:t>
          </a:r>
          <a:r>
            <a:rPr lang="en-IN" sz="1100" baseline="0">
              <a:latin typeface="Times New Roman" panose="02020603050405020304" pitchFamily="18" charset="0"/>
              <a:cs typeface="Times New Roman" panose="02020603050405020304" pitchFamily="18" charset="0"/>
            </a:rPr>
            <a:t> say that varaince are not equal.</a:t>
          </a:r>
          <a:endParaRPr lang="en-IN" sz="1100">
            <a:latin typeface="Times New Roman" panose="02020603050405020304" pitchFamily="18" charset="0"/>
            <a:cs typeface="Times New Roman" panose="02020603050405020304" pitchFamily="18" charset="0"/>
          </a:endParaRPr>
        </a:p>
        <a:p>
          <a:endParaRPr lang="en-IN" sz="1100">
            <a:latin typeface="Times New Roman" panose="02020603050405020304" pitchFamily="18" charset="0"/>
            <a:cs typeface="Times New Roman" panose="02020603050405020304" pitchFamily="18" charset="0"/>
          </a:endParaRPr>
        </a:p>
        <a:p>
          <a:pPr marL="0" indent="0"/>
          <a:r>
            <a:rPr lang="en-IN" sz="1100" b="1">
              <a:solidFill>
                <a:schemeClr val="dk1"/>
              </a:solidFill>
              <a:latin typeface="Times New Roman" panose="02020603050405020304" pitchFamily="18" charset="0"/>
              <a:ea typeface="+mn-ea"/>
              <a:cs typeface="Times New Roman" panose="02020603050405020304" pitchFamily="18" charset="0"/>
            </a:rPr>
            <a:t>3) Hypothesis Testing Results:</a:t>
          </a:r>
        </a:p>
        <a:p>
          <a:r>
            <a:rPr lang="en-IN" sz="1100" b="0">
              <a:solidFill>
                <a:schemeClr val="dk1"/>
              </a:solidFill>
              <a:latin typeface="Times New Roman" panose="02020603050405020304" pitchFamily="18" charset="0"/>
              <a:ea typeface="+mn-ea"/>
              <a:cs typeface="Times New Roman" panose="02020603050405020304" pitchFamily="18" charset="0"/>
            </a:rPr>
            <a:t>- The</a:t>
          </a:r>
          <a:r>
            <a:rPr lang="en-IN" sz="1100" b="0" baseline="0">
              <a:solidFill>
                <a:schemeClr val="dk1"/>
              </a:solidFill>
              <a:latin typeface="Times New Roman" panose="02020603050405020304" pitchFamily="18" charset="0"/>
              <a:ea typeface="+mn-ea"/>
              <a:cs typeface="Times New Roman" panose="02020603050405020304" pitchFamily="18" charset="0"/>
            </a:rPr>
            <a:t> average score of Textbook X was 68.575 and</a:t>
          </a:r>
        </a:p>
        <a:p>
          <a:r>
            <a:rPr lang="en-IN" sz="1100" b="0" baseline="0">
              <a:solidFill>
                <a:schemeClr val="dk1"/>
              </a:solidFill>
              <a:latin typeface="Times New Roman" panose="02020603050405020304" pitchFamily="18" charset="0"/>
              <a:ea typeface="+mn-ea"/>
              <a:cs typeface="Times New Roman" panose="02020603050405020304" pitchFamily="18" charset="0"/>
            </a:rPr>
            <a:t>The average score of Textbook Y is 68.275, Which suggest that there is no significance difference in both the avergae scores.</a:t>
          </a:r>
        </a:p>
        <a:p>
          <a:r>
            <a:rPr lang="en-IN" sz="1100" b="0" baseline="0">
              <a:solidFill>
                <a:schemeClr val="dk1"/>
              </a:solidFill>
              <a:latin typeface="Times New Roman" panose="02020603050405020304" pitchFamily="18" charset="0"/>
              <a:ea typeface="+mn-ea"/>
              <a:cs typeface="Times New Roman" panose="02020603050405020304" pitchFamily="18" charset="0"/>
            </a:rPr>
            <a:t>- Also there is no significance difference in the variance of both the textbooks.</a:t>
          </a:r>
        </a:p>
        <a:p>
          <a:r>
            <a:rPr lang="en-IN" sz="1100" b="0" baseline="0">
              <a:solidFill>
                <a:schemeClr val="dk1"/>
              </a:solidFill>
              <a:latin typeface="Times New Roman" panose="02020603050405020304" pitchFamily="18" charset="0"/>
              <a:ea typeface="+mn-ea"/>
              <a:cs typeface="Times New Roman" panose="02020603050405020304" pitchFamily="18" charset="0"/>
            </a:rPr>
            <a:t>- Even then F statistic is 0.944 where F critical is 0.586. Here the t stats is higher then t crtical So, we reject the null Hypothesis.</a:t>
          </a:r>
          <a:endParaRPr lang="en-IN" sz="1100" b="0">
            <a:solidFill>
              <a:schemeClr val="dk1"/>
            </a:solidFill>
            <a:latin typeface="Times New Roman" panose="02020603050405020304" pitchFamily="18" charset="0"/>
            <a:ea typeface="+mn-ea"/>
            <a:cs typeface="Times New Roman" panose="02020603050405020304" pitchFamily="18" charset="0"/>
          </a:endParaRPr>
        </a:p>
        <a:p>
          <a:endParaRPr lang="en-IN" sz="1100">
            <a:latin typeface="Times New Roman" panose="02020603050405020304" pitchFamily="18" charset="0"/>
            <a:cs typeface="Times New Roman" panose="02020603050405020304" pitchFamily="18" charset="0"/>
          </a:endParaRPr>
        </a:p>
        <a:p>
          <a:pPr marL="0" indent="0"/>
          <a:r>
            <a:rPr lang="en-IN" sz="1100" b="1">
              <a:solidFill>
                <a:schemeClr val="dk1"/>
              </a:solidFill>
              <a:latin typeface="Times New Roman" panose="02020603050405020304" pitchFamily="18" charset="0"/>
              <a:ea typeface="+mn-ea"/>
              <a:cs typeface="Times New Roman" panose="02020603050405020304" pitchFamily="18" charset="0"/>
            </a:rPr>
            <a:t>4) Summary and Conclusions</a:t>
          </a:r>
        </a:p>
        <a:p>
          <a:endParaRPr lang="en-IN" sz="1100">
            <a:latin typeface="Times New Roman" panose="02020603050405020304" pitchFamily="18" charset="0"/>
            <a:cs typeface="Times New Roman" panose="02020603050405020304" pitchFamily="18" charset="0"/>
          </a:endParaRPr>
        </a:p>
        <a:p>
          <a:r>
            <a:rPr lang="en-IN" sz="1100" b="0" i="0">
              <a:solidFill>
                <a:schemeClr val="dk1"/>
              </a:solidFill>
              <a:effectLst/>
              <a:latin typeface="Times New Roman" panose="02020603050405020304" pitchFamily="18" charset="0"/>
              <a:ea typeface="+mn-ea"/>
              <a:cs typeface="Times New Roman" panose="02020603050405020304" pitchFamily="18" charset="0"/>
            </a:rPr>
            <a:t>-The results of the Two smaple for variance(F-test) indicate that there is statistically slight difference between the variance of Textbook</a:t>
          </a:r>
          <a:r>
            <a:rPr lang="en-IN" sz="1100" b="0" i="0" baseline="0">
              <a:solidFill>
                <a:schemeClr val="dk1"/>
              </a:solidFill>
              <a:effectLst/>
              <a:latin typeface="Times New Roman" panose="02020603050405020304" pitchFamily="18" charset="0"/>
              <a:ea typeface="+mn-ea"/>
              <a:cs typeface="Times New Roman" panose="02020603050405020304" pitchFamily="18" charset="0"/>
            </a:rPr>
            <a:t> X and Textbook Y</a:t>
          </a:r>
          <a:r>
            <a:rPr lang="en-IN" sz="1100" b="0" i="0">
              <a:solidFill>
                <a:schemeClr val="dk1"/>
              </a:solidFill>
              <a:effectLst/>
              <a:latin typeface="Times New Roman" panose="02020603050405020304" pitchFamily="18" charset="0"/>
              <a:ea typeface="+mn-ea"/>
              <a:cs typeface="Times New Roman" panose="02020603050405020304" pitchFamily="18" charset="0"/>
            </a:rPr>
            <a:t> scores. The p-values of the</a:t>
          </a:r>
          <a:r>
            <a:rPr lang="en-IN" sz="1100" b="0" i="0" baseline="0">
              <a:solidFill>
                <a:schemeClr val="dk1"/>
              </a:solidFill>
              <a:effectLst/>
              <a:latin typeface="Times New Roman" panose="02020603050405020304" pitchFamily="18" charset="0"/>
              <a:ea typeface="+mn-ea"/>
              <a:cs typeface="Times New Roman" panose="02020603050405020304" pitchFamily="18" charset="0"/>
            </a:rPr>
            <a:t> test is 0.42 which is</a:t>
          </a:r>
          <a:r>
            <a:rPr lang="en-IN" sz="1100" b="0" i="0">
              <a:solidFill>
                <a:schemeClr val="dk1"/>
              </a:solidFill>
              <a:effectLst/>
              <a:latin typeface="Times New Roman" panose="02020603050405020304" pitchFamily="18" charset="0"/>
              <a:ea typeface="+mn-ea"/>
              <a:cs typeface="Times New Roman" panose="02020603050405020304" pitchFamily="18" charset="0"/>
            </a:rPr>
            <a:t> considerably higher than the conventional significance level of 0.05, suggesting that the null hypothesis can not be rejected but</a:t>
          </a:r>
          <a:r>
            <a:rPr lang="en-IN" sz="1100" b="0" i="0" baseline="0">
              <a:solidFill>
                <a:schemeClr val="dk1"/>
              </a:solidFill>
              <a:effectLst/>
              <a:latin typeface="Times New Roman" panose="02020603050405020304" pitchFamily="18" charset="0"/>
              <a:ea typeface="+mn-ea"/>
              <a:cs typeface="Times New Roman" panose="02020603050405020304" pitchFamily="18" charset="0"/>
            </a:rPr>
            <a:t> having this much high P-value suggest that the dataset is not properly observed.</a:t>
          </a:r>
          <a:endParaRPr lang="en-IN" sz="1100" b="0" i="0">
            <a:solidFill>
              <a:schemeClr val="dk1"/>
            </a:solidFill>
            <a:effectLst/>
            <a:latin typeface="Times New Roman" panose="02020603050405020304" pitchFamily="18" charset="0"/>
            <a:ea typeface="+mn-ea"/>
            <a:cs typeface="Times New Roman" panose="02020603050405020304" pitchFamily="18" charset="0"/>
          </a:endParaRPr>
        </a:p>
        <a:p>
          <a:r>
            <a:rPr lang="en-IN" sz="1100" b="0" i="0">
              <a:solidFill>
                <a:schemeClr val="dk1"/>
              </a:solidFill>
              <a:effectLst/>
              <a:latin typeface="Times New Roman" panose="02020603050405020304" pitchFamily="18" charset="0"/>
              <a:ea typeface="+mn-ea"/>
              <a:cs typeface="Times New Roman" panose="02020603050405020304" pitchFamily="18" charset="0"/>
            </a:rPr>
            <a:t>-The sensitivity of the test can</a:t>
          </a:r>
          <a:r>
            <a:rPr lang="en-IN" sz="1100" b="0" i="0" baseline="0">
              <a:solidFill>
                <a:schemeClr val="dk1"/>
              </a:solidFill>
              <a:effectLst/>
              <a:latin typeface="Times New Roman" panose="02020603050405020304" pitchFamily="18" charset="0"/>
              <a:ea typeface="+mn-ea"/>
              <a:cs typeface="Times New Roman" panose="02020603050405020304" pitchFamily="18" charset="0"/>
            </a:rPr>
            <a:t> be seen by seeing the F critical that is lower than F statistical but not by a large number</a:t>
          </a:r>
          <a:r>
            <a:rPr lang="en-IN" sz="1100" b="0" i="0">
              <a:solidFill>
                <a:schemeClr val="dk1"/>
              </a:solidFill>
              <a:effectLst/>
              <a:latin typeface="Times New Roman" panose="02020603050405020304" pitchFamily="18" charset="0"/>
              <a:ea typeface="+mn-ea"/>
              <a:cs typeface="Times New Roman" panose="02020603050405020304" pitchFamily="18" charset="0"/>
            </a:rPr>
            <a:t>. Even thouh</a:t>
          </a:r>
          <a:r>
            <a:rPr lang="en-IN" sz="1100" b="0" i="0" baseline="0">
              <a:solidFill>
                <a:schemeClr val="dk1"/>
              </a:solidFill>
              <a:effectLst/>
              <a:latin typeface="Times New Roman" panose="02020603050405020304" pitchFamily="18" charset="0"/>
              <a:ea typeface="+mn-ea"/>
              <a:cs typeface="Times New Roman" panose="02020603050405020304" pitchFamily="18" charset="0"/>
            </a:rPr>
            <a:t> the P-value is higher than significance level we have to reject the null hypothesis based on F value.</a:t>
          </a:r>
          <a:endParaRPr lang="en-IN" sz="1100" b="0" i="0">
            <a:solidFill>
              <a:schemeClr val="dk1"/>
            </a:solidFill>
            <a:effectLst/>
            <a:latin typeface="Times New Roman" panose="02020603050405020304" pitchFamily="18" charset="0"/>
            <a:ea typeface="+mn-ea"/>
            <a:cs typeface="Times New Roman" panose="02020603050405020304" pitchFamily="18" charset="0"/>
          </a:endParaRPr>
        </a:p>
        <a:p>
          <a:endParaRPr lang="en-IN" sz="1100">
            <a:latin typeface="Times New Roman" panose="02020603050405020304" pitchFamily="18" charset="0"/>
            <a:cs typeface="Times New Roman" panose="02020603050405020304" pitchFamily="18" charset="0"/>
          </a:endParaRPr>
        </a:p>
        <a:p>
          <a:pPr marL="0" indent="0"/>
          <a:r>
            <a:rPr lang="en-IN" sz="1100" b="1">
              <a:solidFill>
                <a:schemeClr val="dk1"/>
              </a:solidFill>
              <a:latin typeface="Times New Roman" panose="02020603050405020304" pitchFamily="18" charset="0"/>
              <a:ea typeface="+mn-ea"/>
              <a:cs typeface="Times New Roman" panose="02020603050405020304" pitchFamily="18" charset="0"/>
            </a:rPr>
            <a:t>5) "What I Learned" Statements</a:t>
          </a:r>
        </a:p>
        <a:p>
          <a:endParaRPr lang="en-IN" sz="1100">
            <a:latin typeface="Times New Roman" panose="02020603050405020304" pitchFamily="18" charset="0"/>
            <a:cs typeface="Times New Roman" panose="02020603050405020304" pitchFamily="18" charset="0"/>
          </a:endParaRPr>
        </a:p>
        <a:p>
          <a:r>
            <a:rPr lang="en-IN" sz="1100">
              <a:latin typeface="Times New Roman" panose="02020603050405020304" pitchFamily="18" charset="0"/>
              <a:cs typeface="Times New Roman" panose="02020603050405020304" pitchFamily="18" charset="0"/>
            </a:rPr>
            <a:t>- Based on the F-test results provided, it's evident that the variances of Variable 1 and Variable 2 are not significantly different, given the p-value of 0.4297, which is greater than the significance level of 0.05. This indicates that there is no strong evidence to suggest that the variability in the two samples differs significantly. Therefore, we fail to reject the null hypothesis based</a:t>
          </a:r>
          <a:r>
            <a:rPr lang="en-IN" sz="1100" baseline="0">
              <a:latin typeface="Times New Roman" panose="02020603050405020304" pitchFamily="18" charset="0"/>
              <a:cs typeface="Times New Roman" panose="02020603050405020304" pitchFamily="18" charset="0"/>
            </a:rPr>
            <a:t> on P value but reject the null based on F value.</a:t>
          </a:r>
          <a:endParaRPr lang="en-IN" sz="1100">
            <a:latin typeface="Times New Roman" panose="02020603050405020304" pitchFamily="18" charset="0"/>
            <a:cs typeface="Times New Roman" panose="02020603050405020304" pitchFamily="18" charset="0"/>
          </a:endParaRPr>
        </a:p>
        <a:p>
          <a:r>
            <a:rPr lang="en-IN" sz="1100">
              <a:latin typeface="Times New Roman" panose="02020603050405020304" pitchFamily="18" charset="0"/>
              <a:cs typeface="Times New Roman" panose="02020603050405020304" pitchFamily="18" charset="0"/>
            </a:rPr>
            <a:t>Reflecting on what I learned from this hypothesis testing project, I realized the importance of understanding not just the mechanics of conducting tests but also the interpretation of their results. Initially, I anticipated that identifying and formulating hypotheses would be the most challenging aspect, but I found that interpreting the results and drawing meaningful conclusions required careful consideration as well.</a:t>
          </a:r>
        </a:p>
        <a:p>
          <a:r>
            <a:rPr lang="en-IN" sz="1100">
              <a:latin typeface="Times New Roman" panose="02020603050405020304" pitchFamily="18" charset="0"/>
              <a:cs typeface="Times New Roman" panose="02020603050405020304" pitchFamily="18" charset="0"/>
            </a:rPr>
            <a:t>-Additionally, while I expected hypothesis testing to be time-consuming, I was surprised by the intricacies involved in interpreting p-values and understanding their implications in real-world scenarios.</a:t>
          </a:r>
        </a:p>
        <a:p>
          <a:r>
            <a:rPr lang="en-IN" sz="1100">
              <a:latin typeface="Times New Roman" panose="02020603050405020304" pitchFamily="18" charset="0"/>
              <a:cs typeface="Times New Roman" panose="02020603050405020304" pitchFamily="18" charset="0"/>
            </a:rPr>
            <a:t>-This project highlighted the need for a deeper understanding of statistical concepts and their practical applications, particularly in fields where hypothesis testing is prevalent.</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19050</xdr:colOff>
      <xdr:row>0</xdr:row>
      <xdr:rowOff>47625</xdr:rowOff>
    </xdr:from>
    <xdr:to>
      <xdr:col>10</xdr:col>
      <xdr:colOff>449036</xdr:colOff>
      <xdr:row>2</xdr:row>
      <xdr:rowOff>171450</xdr:rowOff>
    </xdr:to>
    <xdr:sp macro="" textlink="">
      <xdr:nvSpPr>
        <xdr:cNvPr id="2" name="TextBox 1">
          <a:extLst>
            <a:ext uri="{FF2B5EF4-FFF2-40B4-BE49-F238E27FC236}">
              <a16:creationId xmlns:a16="http://schemas.microsoft.com/office/drawing/2014/main" id="{02836DB4-F4D2-49DC-D2AB-E7A950D1234A}"/>
            </a:ext>
          </a:extLst>
        </xdr:cNvPr>
        <xdr:cNvSpPr txBox="1"/>
      </xdr:nvSpPr>
      <xdr:spPr>
        <a:xfrm>
          <a:off x="19050" y="47625"/>
          <a:ext cx="9614807" cy="5048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0" i="0" u="none" strike="noStrike" baseline="0">
              <a:solidFill>
                <a:schemeClr val="dk1"/>
              </a:solidFill>
              <a:latin typeface="Times New Roman" panose="02020603050405020304" pitchFamily="18" charset="0"/>
              <a:ea typeface="+mn-ea"/>
              <a:cs typeface="Times New Roman" panose="02020603050405020304" pitchFamily="18" charset="0"/>
            </a:rPr>
            <a:t>4. Problem Statement: Assess whether there is a significant difference in the proportion of customers satisfied with two different products (Product A and Product B). Use datasets of 100 customers for each product.</a:t>
          </a:r>
        </a:p>
      </xdr:txBody>
    </xdr:sp>
    <xdr:clientData/>
  </xdr:twoCellAnchor>
  <xdr:oneCellAnchor>
    <xdr:from>
      <xdr:col>0</xdr:col>
      <xdr:colOff>182221</xdr:colOff>
      <xdr:row>18</xdr:row>
      <xdr:rowOff>49698</xdr:rowOff>
    </xdr:from>
    <xdr:ext cx="2231444" cy="545662"/>
    <mc:AlternateContent xmlns:mc="http://schemas.openxmlformats.org/markup-compatibility/2006">
      <mc:Choice xmlns:a14="http://schemas.microsoft.com/office/drawing/2010/main" Requires="a14">
        <xdr:sp macro="" textlink="">
          <xdr:nvSpPr>
            <xdr:cNvPr id="5" name="TextBox 4">
              <a:extLst>
                <a:ext uri="{FF2B5EF4-FFF2-40B4-BE49-F238E27FC236}">
                  <a16:creationId xmlns:a16="http://schemas.microsoft.com/office/drawing/2014/main" id="{400B1A86-CC03-47A8-B5ED-A58C5DA8A8FE}"/>
                </a:ext>
              </a:extLst>
            </xdr:cNvPr>
            <xdr:cNvSpPr txBox="1"/>
          </xdr:nvSpPr>
          <xdr:spPr>
            <a:xfrm>
              <a:off x="182221" y="3859698"/>
              <a:ext cx="2231444" cy="5456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IN" sz="1200" i="1">
                        <a:latin typeface="Cambria Math" panose="02040503050406030204" pitchFamily="18" charset="0"/>
                      </a:rPr>
                      <m:t>𝑆𝐸</m:t>
                    </m:r>
                    <m:r>
                      <a:rPr lang="en-IN" sz="1200" i="0">
                        <a:latin typeface="Cambria Math" panose="02040503050406030204" pitchFamily="18" charset="0"/>
                      </a:rPr>
                      <m:t>=</m:t>
                    </m:r>
                    <m:rad>
                      <m:radPr>
                        <m:degHide m:val="on"/>
                        <m:ctrlPr>
                          <a:rPr lang="en-IN" sz="1200" i="1">
                            <a:solidFill>
                              <a:srgbClr val="836967"/>
                            </a:solidFill>
                            <a:latin typeface="Cambria Math" panose="02040503050406030204" pitchFamily="18" charset="0"/>
                          </a:rPr>
                        </m:ctrlPr>
                      </m:radPr>
                      <m:deg/>
                      <m:e>
                        <m:f>
                          <m:fPr>
                            <m:ctrlPr>
                              <a:rPr lang="en-IN" sz="1200" i="1">
                                <a:solidFill>
                                  <a:srgbClr val="836967"/>
                                </a:solidFill>
                                <a:latin typeface="Cambria Math" panose="02040503050406030204" pitchFamily="18" charset="0"/>
                              </a:rPr>
                            </m:ctrlPr>
                          </m:fPr>
                          <m:num>
                            <m:r>
                              <a:rPr lang="en-IN" sz="1200" i="1">
                                <a:latin typeface="Cambria Math" panose="02040503050406030204" pitchFamily="18" charset="0"/>
                              </a:rPr>
                              <m:t>𝑃𝐴</m:t>
                            </m:r>
                            <m:d>
                              <m:dPr>
                                <m:ctrlPr>
                                  <a:rPr lang="en-IN" sz="1200" i="1">
                                    <a:solidFill>
                                      <a:srgbClr val="836967"/>
                                    </a:solidFill>
                                    <a:latin typeface="Cambria Math" panose="02040503050406030204" pitchFamily="18" charset="0"/>
                                  </a:rPr>
                                </m:ctrlPr>
                              </m:dPr>
                              <m:e>
                                <m:r>
                                  <a:rPr lang="en-IN" sz="1200" i="0">
                                    <a:latin typeface="Cambria Math" panose="02040503050406030204" pitchFamily="18" charset="0"/>
                                  </a:rPr>
                                  <m:t>1−</m:t>
                                </m:r>
                                <m:sSub>
                                  <m:sSubPr>
                                    <m:ctrlPr>
                                      <a:rPr lang="en-IN" sz="1200" i="1">
                                        <a:solidFill>
                                          <a:srgbClr val="836967"/>
                                        </a:solidFill>
                                        <a:latin typeface="Cambria Math" panose="02040503050406030204" pitchFamily="18" charset="0"/>
                                      </a:rPr>
                                    </m:ctrlPr>
                                  </m:sSubPr>
                                  <m:e>
                                    <m:r>
                                      <a:rPr lang="en-IN" sz="1200" i="1">
                                        <a:latin typeface="Cambria Math" panose="02040503050406030204" pitchFamily="18" charset="0"/>
                                      </a:rPr>
                                      <m:t>𝑝</m:t>
                                    </m:r>
                                  </m:e>
                                  <m:sub>
                                    <m:r>
                                      <a:rPr lang="en-IN" sz="1200" i="1">
                                        <a:latin typeface="Cambria Math" panose="02040503050406030204" pitchFamily="18" charset="0"/>
                                      </a:rPr>
                                      <m:t>𝐴</m:t>
                                    </m:r>
                                  </m:sub>
                                </m:sSub>
                              </m:e>
                            </m:d>
                          </m:num>
                          <m:den>
                            <m:r>
                              <a:rPr lang="en-IN" sz="1200" i="1">
                                <a:latin typeface="Cambria Math" panose="02040503050406030204" pitchFamily="18" charset="0"/>
                              </a:rPr>
                              <m:t>𝑛𝐴</m:t>
                            </m:r>
                          </m:den>
                        </m:f>
                        <m:r>
                          <a:rPr lang="en-IN" sz="1200" i="0">
                            <a:latin typeface="Cambria Math" panose="02040503050406030204" pitchFamily="18" charset="0"/>
                          </a:rPr>
                          <m:t>+</m:t>
                        </m:r>
                        <m:f>
                          <m:fPr>
                            <m:ctrlPr>
                              <a:rPr lang="en-IN" sz="1200" i="1">
                                <a:solidFill>
                                  <a:srgbClr val="836967"/>
                                </a:solidFill>
                                <a:latin typeface="Cambria Math" panose="02040503050406030204" pitchFamily="18" charset="0"/>
                              </a:rPr>
                            </m:ctrlPr>
                          </m:fPr>
                          <m:num>
                            <m:sSub>
                              <m:sSubPr>
                                <m:ctrlPr>
                                  <a:rPr lang="en-IN" sz="1200" i="1">
                                    <a:solidFill>
                                      <a:srgbClr val="836967"/>
                                    </a:solidFill>
                                    <a:latin typeface="Cambria Math" panose="02040503050406030204" pitchFamily="18" charset="0"/>
                                  </a:rPr>
                                </m:ctrlPr>
                              </m:sSubPr>
                              <m:e>
                                <m:r>
                                  <a:rPr lang="en-IN" sz="1200" i="1">
                                    <a:latin typeface="Cambria Math" panose="02040503050406030204" pitchFamily="18" charset="0"/>
                                  </a:rPr>
                                  <m:t>𝑝</m:t>
                                </m:r>
                              </m:e>
                              <m:sub>
                                <m:r>
                                  <a:rPr lang="en-IN" sz="1200" b="0" i="1">
                                    <a:latin typeface="Cambria Math" panose="02040503050406030204" pitchFamily="18" charset="0"/>
                                  </a:rPr>
                                  <m:t>𝐵</m:t>
                                </m:r>
                              </m:sub>
                            </m:sSub>
                            <m:d>
                              <m:dPr>
                                <m:ctrlPr>
                                  <a:rPr lang="en-IN" sz="1200" i="1">
                                    <a:solidFill>
                                      <a:srgbClr val="836967"/>
                                    </a:solidFill>
                                    <a:latin typeface="Cambria Math" panose="02040503050406030204" pitchFamily="18" charset="0"/>
                                  </a:rPr>
                                </m:ctrlPr>
                              </m:dPr>
                              <m:e>
                                <m:r>
                                  <a:rPr lang="en-IN" sz="1200" i="0">
                                    <a:latin typeface="Cambria Math" panose="02040503050406030204" pitchFamily="18" charset="0"/>
                                  </a:rPr>
                                  <m:t>1−</m:t>
                                </m:r>
                                <m:sSub>
                                  <m:sSubPr>
                                    <m:ctrlPr>
                                      <a:rPr lang="en-IN" sz="1200" i="1">
                                        <a:solidFill>
                                          <a:srgbClr val="836967"/>
                                        </a:solidFill>
                                        <a:latin typeface="Cambria Math" panose="02040503050406030204" pitchFamily="18" charset="0"/>
                                      </a:rPr>
                                    </m:ctrlPr>
                                  </m:sSubPr>
                                  <m:e>
                                    <m:r>
                                      <a:rPr lang="en-IN" sz="1200" i="1">
                                        <a:latin typeface="Cambria Math" panose="02040503050406030204" pitchFamily="18" charset="0"/>
                                      </a:rPr>
                                      <m:t>𝜌</m:t>
                                    </m:r>
                                  </m:e>
                                  <m:sub>
                                    <m:r>
                                      <a:rPr lang="en-IN" sz="1200" i="1">
                                        <a:latin typeface="Cambria Math" panose="02040503050406030204" pitchFamily="18" charset="0"/>
                                      </a:rPr>
                                      <m:t>𝐵</m:t>
                                    </m:r>
                                  </m:sub>
                                </m:sSub>
                              </m:e>
                            </m:d>
                          </m:num>
                          <m:den>
                            <m:r>
                              <a:rPr lang="en-IN" sz="1200" i="1">
                                <a:latin typeface="Cambria Math" panose="02040503050406030204" pitchFamily="18" charset="0"/>
                              </a:rPr>
                              <m:t>𝑛𝐵</m:t>
                            </m:r>
                          </m:den>
                        </m:f>
                      </m:e>
                    </m:rad>
                  </m:oMath>
                </m:oMathPara>
              </a14:m>
              <a:endParaRPr lang="en-IN" sz="1200"/>
            </a:p>
          </xdr:txBody>
        </xdr:sp>
      </mc:Choice>
      <mc:Fallback>
        <xdr:sp macro="" textlink="">
          <xdr:nvSpPr>
            <xdr:cNvPr id="5" name="TextBox 4">
              <a:extLst>
                <a:ext uri="{FF2B5EF4-FFF2-40B4-BE49-F238E27FC236}">
                  <a16:creationId xmlns:a16="http://schemas.microsoft.com/office/drawing/2014/main" id="{400B1A86-CC03-47A8-B5ED-A58C5DA8A8FE}"/>
                </a:ext>
              </a:extLst>
            </xdr:cNvPr>
            <xdr:cNvSpPr txBox="1"/>
          </xdr:nvSpPr>
          <xdr:spPr>
            <a:xfrm>
              <a:off x="182221" y="3859698"/>
              <a:ext cx="2231444" cy="5456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IN" sz="1200" i="0">
                  <a:latin typeface="Cambria Math" panose="02040503050406030204" pitchFamily="18" charset="0"/>
                </a:rPr>
                <a:t>𝑆𝐸=</a:t>
              </a:r>
              <a:r>
                <a:rPr lang="en-IN" sz="1200" i="0">
                  <a:solidFill>
                    <a:srgbClr val="836967"/>
                  </a:solidFill>
                  <a:latin typeface="Cambria Math" panose="02040503050406030204" pitchFamily="18" charset="0"/>
                </a:rPr>
                <a:t>√(</a:t>
              </a:r>
              <a:r>
                <a:rPr lang="en-IN" sz="1200" i="0">
                  <a:latin typeface="Cambria Math" panose="02040503050406030204" pitchFamily="18" charset="0"/>
                </a:rPr>
                <a:t>𝑃𝐴</a:t>
              </a:r>
              <a:r>
                <a:rPr lang="en-IN" sz="1200" i="0">
                  <a:solidFill>
                    <a:srgbClr val="836967"/>
                  </a:solidFill>
                  <a:latin typeface="Cambria Math" panose="02040503050406030204" pitchFamily="18" charset="0"/>
                </a:rPr>
                <a:t>(</a:t>
              </a:r>
              <a:r>
                <a:rPr lang="en-IN" sz="1200" i="0">
                  <a:latin typeface="Cambria Math" panose="02040503050406030204" pitchFamily="18" charset="0"/>
                </a:rPr>
                <a:t>1−𝑝</a:t>
              </a:r>
              <a:r>
                <a:rPr lang="en-IN" sz="1200" i="0">
                  <a:solidFill>
                    <a:srgbClr val="836967"/>
                  </a:solidFill>
                  <a:latin typeface="Cambria Math" panose="02040503050406030204" pitchFamily="18" charset="0"/>
                </a:rPr>
                <a:t>_</a:t>
              </a:r>
              <a:r>
                <a:rPr lang="en-IN" sz="1200" i="0">
                  <a:latin typeface="Cambria Math" panose="02040503050406030204" pitchFamily="18" charset="0"/>
                </a:rPr>
                <a:t>𝐴 )</a:t>
              </a:r>
              <a:r>
                <a:rPr lang="en-IN" sz="1200" i="0">
                  <a:solidFill>
                    <a:srgbClr val="836967"/>
                  </a:solidFill>
                  <a:latin typeface="Cambria Math" panose="02040503050406030204" pitchFamily="18" charset="0"/>
                </a:rPr>
                <a:t>/</a:t>
              </a:r>
              <a:r>
                <a:rPr lang="en-IN" sz="1200" i="0">
                  <a:latin typeface="Cambria Math" panose="02040503050406030204" pitchFamily="18" charset="0"/>
                </a:rPr>
                <a:t>𝑛𝐴+</a:t>
              </a:r>
              <a:r>
                <a:rPr lang="en-IN" sz="1200" i="0">
                  <a:solidFill>
                    <a:srgbClr val="836967"/>
                  </a:solidFill>
                  <a:latin typeface="Cambria Math" panose="02040503050406030204" pitchFamily="18" charset="0"/>
                </a:rPr>
                <a:t>(</a:t>
              </a:r>
              <a:r>
                <a:rPr lang="en-IN" sz="1200" i="0">
                  <a:latin typeface="Cambria Math" panose="02040503050406030204" pitchFamily="18" charset="0"/>
                </a:rPr>
                <a:t>𝑝</a:t>
              </a:r>
              <a:r>
                <a:rPr lang="en-IN" sz="1200" i="0">
                  <a:solidFill>
                    <a:srgbClr val="836967"/>
                  </a:solidFill>
                  <a:latin typeface="Cambria Math" panose="02040503050406030204" pitchFamily="18" charset="0"/>
                </a:rPr>
                <a:t>_</a:t>
              </a:r>
              <a:r>
                <a:rPr lang="en-IN" sz="1200" b="0" i="0">
                  <a:latin typeface="Cambria Math" panose="02040503050406030204" pitchFamily="18" charset="0"/>
                </a:rPr>
                <a:t>𝐵</a:t>
              </a:r>
              <a:r>
                <a:rPr lang="en-IN" sz="1200" b="0" i="0">
                  <a:solidFill>
                    <a:srgbClr val="836967"/>
                  </a:solidFill>
                  <a:latin typeface="Cambria Math" panose="02040503050406030204" pitchFamily="18" charset="0"/>
                </a:rPr>
                <a:t> (</a:t>
              </a:r>
              <a:r>
                <a:rPr lang="en-IN" sz="1200" i="0">
                  <a:latin typeface="Cambria Math" panose="02040503050406030204" pitchFamily="18" charset="0"/>
                </a:rPr>
                <a:t>1−𝜌</a:t>
              </a:r>
              <a:r>
                <a:rPr lang="en-IN" sz="1200" i="0">
                  <a:solidFill>
                    <a:srgbClr val="836967"/>
                  </a:solidFill>
                  <a:latin typeface="Cambria Math" panose="02040503050406030204" pitchFamily="18" charset="0"/>
                </a:rPr>
                <a:t>_</a:t>
              </a:r>
              <a:r>
                <a:rPr lang="en-IN" sz="1200" i="0">
                  <a:latin typeface="Cambria Math" panose="02040503050406030204" pitchFamily="18" charset="0"/>
                </a:rPr>
                <a:t>𝐵 )</a:t>
              </a:r>
              <a:r>
                <a:rPr lang="en-IN" sz="1200" i="0">
                  <a:solidFill>
                    <a:srgbClr val="836967"/>
                  </a:solidFill>
                  <a:latin typeface="Cambria Math" panose="02040503050406030204" pitchFamily="18" charset="0"/>
                </a:rPr>
                <a:t>)/</a:t>
              </a:r>
              <a:r>
                <a:rPr lang="en-IN" sz="1200" i="0">
                  <a:latin typeface="Cambria Math" panose="02040503050406030204" pitchFamily="18" charset="0"/>
                </a:rPr>
                <a:t>𝑛𝐵</a:t>
              </a:r>
              <a:r>
                <a:rPr lang="en-IN" sz="1200" i="0">
                  <a:solidFill>
                    <a:srgbClr val="836967"/>
                  </a:solidFill>
                  <a:latin typeface="Cambria Math" panose="02040503050406030204" pitchFamily="18" charset="0"/>
                </a:rPr>
                <a:t>)</a:t>
              </a:r>
              <a:endParaRPr lang="en-IN" sz="1200"/>
            </a:p>
          </xdr:txBody>
        </xdr:sp>
      </mc:Fallback>
    </mc:AlternateContent>
    <xdr:clientData/>
  </xdr:oneCellAnchor>
  <xdr:oneCellAnchor>
    <xdr:from>
      <xdr:col>0</xdr:col>
      <xdr:colOff>82828</xdr:colOff>
      <xdr:row>27</xdr:row>
      <xdr:rowOff>107672</xdr:rowOff>
    </xdr:from>
    <xdr:ext cx="1133324" cy="418191"/>
    <mc:AlternateContent xmlns:mc="http://schemas.openxmlformats.org/markup-compatibility/2006">
      <mc:Choice xmlns:a14="http://schemas.microsoft.com/office/drawing/2010/main" Requires="a14">
        <xdr:sp macro="" textlink="">
          <xdr:nvSpPr>
            <xdr:cNvPr id="6" name="TextBox 5">
              <a:extLst>
                <a:ext uri="{FF2B5EF4-FFF2-40B4-BE49-F238E27FC236}">
                  <a16:creationId xmlns:a16="http://schemas.microsoft.com/office/drawing/2014/main" id="{5FE53BC1-B696-42A1-9260-02F624B1D8C0}"/>
                </a:ext>
              </a:extLst>
            </xdr:cNvPr>
            <xdr:cNvSpPr txBox="1"/>
          </xdr:nvSpPr>
          <xdr:spPr>
            <a:xfrm>
              <a:off x="82828" y="5632172"/>
              <a:ext cx="1133324" cy="41819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IN" sz="1400" i="1">
                        <a:latin typeface="Cambria Math" panose="02040503050406030204" pitchFamily="18" charset="0"/>
                      </a:rPr>
                      <m:t>𝑍</m:t>
                    </m:r>
                    <m:r>
                      <a:rPr lang="en-IN" sz="1400" i="0">
                        <a:latin typeface="Cambria Math" panose="02040503050406030204" pitchFamily="18" charset="0"/>
                      </a:rPr>
                      <m:t>=</m:t>
                    </m:r>
                    <m:f>
                      <m:fPr>
                        <m:ctrlPr>
                          <a:rPr lang="en-IN" sz="1400" i="1">
                            <a:solidFill>
                              <a:srgbClr val="836967"/>
                            </a:solidFill>
                            <a:latin typeface="Cambria Math" panose="02040503050406030204" pitchFamily="18" charset="0"/>
                          </a:rPr>
                        </m:ctrlPr>
                      </m:fPr>
                      <m:num>
                        <m:d>
                          <m:dPr>
                            <m:ctrlPr>
                              <a:rPr lang="en-IN" sz="1400" i="1">
                                <a:solidFill>
                                  <a:srgbClr val="836967"/>
                                </a:solidFill>
                                <a:latin typeface="Cambria Math" panose="02040503050406030204" pitchFamily="18" charset="0"/>
                              </a:rPr>
                            </m:ctrlPr>
                          </m:dPr>
                          <m:e>
                            <m:sSub>
                              <m:sSubPr>
                                <m:ctrlPr>
                                  <a:rPr lang="en-IN" sz="1400" i="1">
                                    <a:solidFill>
                                      <a:srgbClr val="836967"/>
                                    </a:solidFill>
                                    <a:latin typeface="Cambria Math" panose="02040503050406030204" pitchFamily="18" charset="0"/>
                                  </a:rPr>
                                </m:ctrlPr>
                              </m:sSubPr>
                              <m:e>
                                <m:r>
                                  <a:rPr lang="en-IN" sz="1400" i="1">
                                    <a:latin typeface="Cambria Math" panose="02040503050406030204" pitchFamily="18" charset="0"/>
                                  </a:rPr>
                                  <m:t>𝜌</m:t>
                                </m:r>
                              </m:e>
                              <m:sub>
                                <m:r>
                                  <a:rPr lang="en-IN" sz="1400" i="1">
                                    <a:latin typeface="Cambria Math" panose="02040503050406030204" pitchFamily="18" charset="0"/>
                                  </a:rPr>
                                  <m:t>𝐴</m:t>
                                </m:r>
                              </m:sub>
                            </m:sSub>
                            <m:r>
                              <a:rPr lang="en-IN" sz="1400" i="0">
                                <a:latin typeface="Cambria Math" panose="02040503050406030204" pitchFamily="18" charset="0"/>
                              </a:rPr>
                              <m:t>−</m:t>
                            </m:r>
                            <m:sSub>
                              <m:sSubPr>
                                <m:ctrlPr>
                                  <a:rPr lang="en-IN" sz="1400" i="1">
                                    <a:solidFill>
                                      <a:srgbClr val="836967"/>
                                    </a:solidFill>
                                    <a:latin typeface="Cambria Math" panose="02040503050406030204" pitchFamily="18" charset="0"/>
                                  </a:rPr>
                                </m:ctrlPr>
                              </m:sSubPr>
                              <m:e>
                                <m:r>
                                  <a:rPr lang="en-IN" sz="1400" i="1">
                                    <a:latin typeface="Cambria Math" panose="02040503050406030204" pitchFamily="18" charset="0"/>
                                  </a:rPr>
                                  <m:t>𝜌</m:t>
                                </m:r>
                              </m:e>
                              <m:sub>
                                <m:r>
                                  <a:rPr lang="en-IN" sz="1400" i="1">
                                    <a:latin typeface="Cambria Math" panose="02040503050406030204" pitchFamily="18" charset="0"/>
                                  </a:rPr>
                                  <m:t>𝐵</m:t>
                                </m:r>
                              </m:sub>
                            </m:sSub>
                          </m:e>
                        </m:d>
                      </m:num>
                      <m:den>
                        <m:r>
                          <a:rPr lang="en-IN" sz="1400" i="1">
                            <a:latin typeface="Cambria Math" panose="02040503050406030204" pitchFamily="18" charset="0"/>
                          </a:rPr>
                          <m:t>𝑆𝐸</m:t>
                        </m:r>
                      </m:den>
                    </m:f>
                  </m:oMath>
                </m:oMathPara>
              </a14:m>
              <a:endParaRPr lang="en-IN" sz="1400"/>
            </a:p>
          </xdr:txBody>
        </xdr:sp>
      </mc:Choice>
      <mc:Fallback>
        <xdr:sp macro="" textlink="">
          <xdr:nvSpPr>
            <xdr:cNvPr id="6" name="TextBox 5">
              <a:extLst>
                <a:ext uri="{FF2B5EF4-FFF2-40B4-BE49-F238E27FC236}">
                  <a16:creationId xmlns:a16="http://schemas.microsoft.com/office/drawing/2014/main" id="{5FE53BC1-B696-42A1-9260-02F624B1D8C0}"/>
                </a:ext>
              </a:extLst>
            </xdr:cNvPr>
            <xdr:cNvSpPr txBox="1"/>
          </xdr:nvSpPr>
          <xdr:spPr>
            <a:xfrm>
              <a:off x="82828" y="5632172"/>
              <a:ext cx="1133324" cy="41819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IN" sz="1400" i="0">
                  <a:latin typeface="Cambria Math" panose="02040503050406030204" pitchFamily="18" charset="0"/>
                </a:rPr>
                <a:t>𝑍=</a:t>
              </a:r>
              <a:r>
                <a:rPr lang="en-IN" sz="1400" i="0">
                  <a:solidFill>
                    <a:srgbClr val="836967"/>
                  </a:solidFill>
                  <a:latin typeface="Cambria Math" panose="02040503050406030204" pitchFamily="18" charset="0"/>
                </a:rPr>
                <a:t>((</a:t>
              </a:r>
              <a:r>
                <a:rPr lang="en-IN" sz="1400" i="0">
                  <a:latin typeface="Cambria Math" panose="02040503050406030204" pitchFamily="18" charset="0"/>
                </a:rPr>
                <a:t>𝜌</a:t>
              </a:r>
              <a:r>
                <a:rPr lang="en-IN" sz="1400" i="0">
                  <a:solidFill>
                    <a:srgbClr val="836967"/>
                  </a:solidFill>
                  <a:latin typeface="Cambria Math" panose="02040503050406030204" pitchFamily="18" charset="0"/>
                </a:rPr>
                <a:t>_</a:t>
              </a:r>
              <a:r>
                <a:rPr lang="en-IN" sz="1400" i="0">
                  <a:latin typeface="Cambria Math" panose="02040503050406030204" pitchFamily="18" charset="0"/>
                </a:rPr>
                <a:t>𝐴−𝜌</a:t>
              </a:r>
              <a:r>
                <a:rPr lang="en-IN" sz="1400" i="0">
                  <a:solidFill>
                    <a:srgbClr val="836967"/>
                  </a:solidFill>
                  <a:latin typeface="Cambria Math" panose="02040503050406030204" pitchFamily="18" charset="0"/>
                </a:rPr>
                <a:t>_</a:t>
              </a:r>
              <a:r>
                <a:rPr lang="en-IN" sz="1400" i="0">
                  <a:latin typeface="Cambria Math" panose="02040503050406030204" pitchFamily="18" charset="0"/>
                </a:rPr>
                <a:t>𝐵 )</a:t>
              </a:r>
              <a:r>
                <a:rPr lang="en-IN" sz="1400" i="0">
                  <a:solidFill>
                    <a:srgbClr val="836967"/>
                  </a:solidFill>
                  <a:latin typeface="Cambria Math" panose="02040503050406030204" pitchFamily="18" charset="0"/>
                </a:rPr>
                <a:t>)/</a:t>
              </a:r>
              <a:r>
                <a:rPr lang="en-IN" sz="1400" i="0">
                  <a:latin typeface="Cambria Math" panose="02040503050406030204" pitchFamily="18" charset="0"/>
                </a:rPr>
                <a:t>𝑆𝐸</a:t>
              </a:r>
              <a:endParaRPr lang="en-IN" sz="1400"/>
            </a:p>
          </xdr:txBody>
        </xdr:sp>
      </mc:Fallback>
    </mc:AlternateContent>
    <xdr:clientData/>
  </xdr:oneCellAnchor>
  <xdr:twoCellAnchor>
    <xdr:from>
      <xdr:col>0</xdr:col>
      <xdr:colOff>0</xdr:colOff>
      <xdr:row>37</xdr:row>
      <xdr:rowOff>1</xdr:rowOff>
    </xdr:from>
    <xdr:to>
      <xdr:col>5</xdr:col>
      <xdr:colOff>526359</xdr:colOff>
      <xdr:row>72</xdr:row>
      <xdr:rowOff>24849</xdr:rowOff>
    </xdr:to>
    <xdr:sp macro="" textlink="">
      <xdr:nvSpPr>
        <xdr:cNvPr id="7" name="TextBox 6">
          <a:extLst>
            <a:ext uri="{FF2B5EF4-FFF2-40B4-BE49-F238E27FC236}">
              <a16:creationId xmlns:a16="http://schemas.microsoft.com/office/drawing/2014/main" id="{388F5501-D9EF-4334-9938-1F5D5F65564A}"/>
            </a:ext>
          </a:extLst>
        </xdr:cNvPr>
        <xdr:cNvSpPr txBox="1"/>
      </xdr:nvSpPr>
      <xdr:spPr>
        <a:xfrm>
          <a:off x="0" y="7429501"/>
          <a:ext cx="6829424" cy="669234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latin typeface="Times New Roman" panose="02020603050405020304" pitchFamily="18" charset="0"/>
              <a:cs typeface="Times New Roman" panose="02020603050405020304" pitchFamily="18" charset="0"/>
            </a:rPr>
            <a:t> </a:t>
          </a:r>
          <a:r>
            <a:rPr lang="en-IN" sz="1100" b="1">
              <a:latin typeface="Times New Roman" panose="02020603050405020304" pitchFamily="18" charset="0"/>
              <a:cs typeface="Times New Roman" panose="02020603050405020304" pitchFamily="18" charset="0"/>
            </a:rPr>
            <a:t>1) Data Description</a:t>
          </a:r>
        </a:p>
        <a:p>
          <a:endParaRPr lang="en-IN" sz="1100">
            <a:latin typeface="Times New Roman" panose="02020603050405020304" pitchFamily="18" charset="0"/>
            <a:cs typeface="Times New Roman" panose="02020603050405020304" pitchFamily="18" charset="0"/>
          </a:endParaRPr>
        </a:p>
        <a:p>
          <a:r>
            <a:rPr lang="en-IN" sz="1100">
              <a:latin typeface="Times New Roman" panose="02020603050405020304" pitchFamily="18" charset="0"/>
              <a:cs typeface="Times New Roman" panose="02020603050405020304" pitchFamily="18" charset="0"/>
            </a:rPr>
            <a:t>The dataset consists of product ratings of two differnt products namely Product A and</a:t>
          </a:r>
          <a:r>
            <a:rPr lang="en-IN" sz="1100" baseline="0">
              <a:latin typeface="Times New Roman" panose="02020603050405020304" pitchFamily="18" charset="0"/>
              <a:cs typeface="Times New Roman" panose="02020603050405020304" pitchFamily="18" charset="0"/>
            </a:rPr>
            <a:t> Product B. With the customer dataset consisting of 100 customers feedback we have to find if there is significance difference in the both products satisfactoey level.</a:t>
          </a:r>
          <a:endParaRPr lang="en-IN" sz="1100">
            <a:latin typeface="Times New Roman" panose="02020603050405020304" pitchFamily="18" charset="0"/>
            <a:cs typeface="Times New Roman" panose="02020603050405020304" pitchFamily="18" charset="0"/>
          </a:endParaRPr>
        </a:p>
        <a:p>
          <a:endParaRPr lang="en-IN" sz="1100">
            <a:latin typeface="Times New Roman" panose="02020603050405020304" pitchFamily="18" charset="0"/>
            <a:cs typeface="Times New Roman" panose="02020603050405020304" pitchFamily="18" charset="0"/>
          </a:endParaRPr>
        </a:p>
        <a:p>
          <a:pPr marL="0" indent="0"/>
          <a:r>
            <a:rPr lang="en-IN" sz="1100" b="1">
              <a:solidFill>
                <a:schemeClr val="dk1"/>
              </a:solidFill>
              <a:latin typeface="Times New Roman" panose="02020603050405020304" pitchFamily="18" charset="0"/>
              <a:ea typeface="+mn-ea"/>
              <a:cs typeface="Times New Roman" panose="02020603050405020304" pitchFamily="18" charset="0"/>
            </a:rPr>
            <a:t>2) Hypothesis Testing Procedure</a:t>
          </a:r>
        </a:p>
        <a:p>
          <a:endParaRPr lang="en-IN" sz="1100">
            <a:latin typeface="Times New Roman" panose="02020603050405020304" pitchFamily="18" charset="0"/>
            <a:cs typeface="Times New Roman" panose="02020603050405020304" pitchFamily="18" charset="0"/>
          </a:endParaRPr>
        </a:p>
        <a:p>
          <a:r>
            <a:rPr lang="en-IN" sz="1100">
              <a:latin typeface="Times New Roman" panose="02020603050405020304" pitchFamily="18" charset="0"/>
              <a:cs typeface="Times New Roman" panose="02020603050405020304" pitchFamily="18" charset="0"/>
            </a:rPr>
            <a:t>A Two sample for</a:t>
          </a:r>
          <a:r>
            <a:rPr lang="en-IN" sz="1100" baseline="0">
              <a:latin typeface="Times New Roman" panose="02020603050405020304" pitchFamily="18" charset="0"/>
              <a:cs typeface="Times New Roman" panose="02020603050405020304" pitchFamily="18" charset="0"/>
            </a:rPr>
            <a:t> variances</a:t>
          </a:r>
          <a:r>
            <a:rPr lang="en-IN" sz="1100">
              <a:latin typeface="Times New Roman" panose="02020603050405020304" pitchFamily="18" charset="0"/>
              <a:cs typeface="Times New Roman" panose="02020603050405020304" pitchFamily="18" charset="0"/>
            </a:rPr>
            <a:t>(F-Test) was conducted to determine if there are statistically significant differences in the two different</a:t>
          </a:r>
          <a:r>
            <a:rPr lang="en-IN" sz="1100" baseline="0">
              <a:latin typeface="Times New Roman" panose="02020603050405020304" pitchFamily="18" charset="0"/>
              <a:cs typeface="Times New Roman" panose="02020603050405020304" pitchFamily="18" charset="0"/>
            </a:rPr>
            <a:t> textbok's marks variances</a:t>
          </a:r>
          <a:r>
            <a:rPr lang="en-IN" sz="1100">
              <a:latin typeface="Times New Roman" panose="02020603050405020304" pitchFamily="18" charset="0"/>
              <a:cs typeface="Times New Roman" panose="02020603050405020304" pitchFamily="18" charset="0"/>
            </a:rPr>
            <a:t>. The hypothesis tested were:</a:t>
          </a:r>
        </a:p>
        <a:p>
          <a:r>
            <a:rPr lang="en-IN" sz="1100">
              <a:latin typeface="Times New Roman" panose="02020603050405020304" pitchFamily="18" charset="0"/>
              <a:cs typeface="Times New Roman" panose="02020603050405020304" pitchFamily="18" charset="0"/>
            </a:rPr>
            <a:t>- The Null Hypothesis </a:t>
          </a:r>
          <a:r>
            <a:rPr lang="en-IN" sz="1100" b="1">
              <a:latin typeface="Times New Roman" panose="02020603050405020304" pitchFamily="18" charset="0"/>
              <a:cs typeface="Times New Roman" panose="02020603050405020304" pitchFamily="18" charset="0"/>
            </a:rPr>
            <a:t>H0</a:t>
          </a:r>
          <a:r>
            <a:rPr lang="en-IN" sz="1100">
              <a:latin typeface="Times New Roman" panose="02020603050405020304" pitchFamily="18" charset="0"/>
              <a:cs typeface="Times New Roman" panose="02020603050405020304" pitchFamily="18" charset="0"/>
            </a:rPr>
            <a:t> would mean that </a:t>
          </a:r>
          <a:r>
            <a:rPr lang="en-US" sz="1100">
              <a:latin typeface="Times New Roman" panose="02020603050405020304" pitchFamily="18" charset="0"/>
              <a:cs typeface="Times New Roman" panose="02020603050405020304" pitchFamily="18" charset="0"/>
            </a:rPr>
            <a:t>there is no significanct difference</a:t>
          </a:r>
          <a:r>
            <a:rPr lang="en-US" sz="1100" baseline="0">
              <a:latin typeface="Times New Roman" panose="02020603050405020304" pitchFamily="18" charset="0"/>
              <a:cs typeface="Times New Roman" panose="02020603050405020304" pitchFamily="18" charset="0"/>
            </a:rPr>
            <a:t> in both the products satisfaction</a:t>
          </a:r>
          <a:r>
            <a:rPr lang="en-IN" sz="1100">
              <a:latin typeface="Times New Roman" panose="02020603050405020304" pitchFamily="18" charset="0"/>
              <a:cs typeface="Times New Roman" panose="02020603050405020304" pitchFamily="18" charset="0"/>
            </a:rPr>
            <a:t>.</a:t>
          </a:r>
        </a:p>
        <a:p>
          <a:r>
            <a:rPr lang="en-IN" sz="1100">
              <a:latin typeface="Times New Roman" panose="02020603050405020304" pitchFamily="18" charset="0"/>
              <a:cs typeface="Times New Roman" panose="02020603050405020304" pitchFamily="18" charset="0"/>
            </a:rPr>
            <a:t>- The Alternative Hypothesis </a:t>
          </a:r>
          <a:r>
            <a:rPr lang="en-IN" sz="1100" b="1">
              <a:latin typeface="Times New Roman" panose="02020603050405020304" pitchFamily="18" charset="0"/>
              <a:cs typeface="Times New Roman" panose="02020603050405020304" pitchFamily="18" charset="0"/>
            </a:rPr>
            <a:t>Ha</a:t>
          </a:r>
          <a:r>
            <a:rPr lang="en-IN" sz="1100">
              <a:latin typeface="Times New Roman" panose="02020603050405020304" pitchFamily="18" charset="0"/>
              <a:cs typeface="Times New Roman" panose="02020603050405020304" pitchFamily="18" charset="0"/>
            </a:rPr>
            <a:t> would</a:t>
          </a:r>
          <a:r>
            <a:rPr lang="en-IN" sz="1100" baseline="0">
              <a:latin typeface="Times New Roman" panose="02020603050405020304" pitchFamily="18" charset="0"/>
              <a:cs typeface="Times New Roman" panose="02020603050405020304" pitchFamily="18" charset="0"/>
            </a:rPr>
            <a:t> say that there is a significanct difference.</a:t>
          </a:r>
          <a:endParaRPr lang="en-IN" sz="1100">
            <a:latin typeface="Times New Roman" panose="02020603050405020304" pitchFamily="18" charset="0"/>
            <a:cs typeface="Times New Roman" panose="02020603050405020304" pitchFamily="18" charset="0"/>
          </a:endParaRPr>
        </a:p>
        <a:p>
          <a:endParaRPr lang="en-IN" sz="1100">
            <a:latin typeface="Times New Roman" panose="02020603050405020304" pitchFamily="18" charset="0"/>
            <a:cs typeface="Times New Roman" panose="02020603050405020304" pitchFamily="18" charset="0"/>
          </a:endParaRPr>
        </a:p>
        <a:p>
          <a:pPr marL="0" indent="0"/>
          <a:r>
            <a:rPr lang="en-IN" sz="1100" b="1">
              <a:solidFill>
                <a:schemeClr val="dk1"/>
              </a:solidFill>
              <a:latin typeface="Times New Roman" panose="02020603050405020304" pitchFamily="18" charset="0"/>
              <a:ea typeface="+mn-ea"/>
              <a:cs typeface="Times New Roman" panose="02020603050405020304" pitchFamily="18" charset="0"/>
            </a:rPr>
            <a:t>3) Hypothesis Testing Results:</a:t>
          </a:r>
        </a:p>
        <a:p>
          <a:r>
            <a:rPr lang="en-IN" sz="1100" b="0">
              <a:solidFill>
                <a:schemeClr val="dk1"/>
              </a:solidFill>
              <a:latin typeface="Times New Roman" panose="02020603050405020304" pitchFamily="18" charset="0"/>
              <a:ea typeface="+mn-ea"/>
              <a:cs typeface="Times New Roman" panose="02020603050405020304" pitchFamily="18" charset="0"/>
            </a:rPr>
            <a:t>- The</a:t>
          </a:r>
          <a:r>
            <a:rPr lang="en-IN" sz="1100" b="0" baseline="0">
              <a:solidFill>
                <a:schemeClr val="dk1"/>
              </a:solidFill>
              <a:latin typeface="Times New Roman" panose="02020603050405020304" pitchFamily="18" charset="0"/>
              <a:ea typeface="+mn-ea"/>
              <a:cs typeface="Times New Roman" panose="02020603050405020304" pitchFamily="18" charset="0"/>
            </a:rPr>
            <a:t> average ratio of customer satisfaction of Product A was 0.71 and</a:t>
          </a:r>
        </a:p>
        <a:p>
          <a:r>
            <a:rPr lang="en-IN" sz="1100" b="0" baseline="0">
              <a:solidFill>
                <a:schemeClr val="dk1"/>
              </a:solidFill>
              <a:latin typeface="Times New Roman" panose="02020603050405020304" pitchFamily="18" charset="0"/>
              <a:ea typeface="+mn-ea"/>
              <a:cs typeface="Times New Roman" panose="02020603050405020304" pitchFamily="18" charset="0"/>
            </a:rPr>
            <a:t>The average ratio of customer satisfaction of Product B was 0.84, Which suggest that there is a significance difference in both the avergae ratio.</a:t>
          </a:r>
        </a:p>
        <a:p>
          <a:r>
            <a:rPr lang="en-IN" sz="1100" b="0" baseline="0">
              <a:solidFill>
                <a:schemeClr val="dk1"/>
              </a:solidFill>
              <a:latin typeface="Times New Roman" panose="02020603050405020304" pitchFamily="18" charset="0"/>
              <a:ea typeface="+mn-ea"/>
              <a:cs typeface="Times New Roman" panose="02020603050405020304" pitchFamily="18" charset="0"/>
            </a:rPr>
            <a:t>- The Z statistical is -2.142 which is higher than the Z critical which is 1.96(two tail). Hence, we reject the null hypothesis.</a:t>
          </a:r>
        </a:p>
        <a:p>
          <a:endParaRPr lang="en-IN" sz="1100">
            <a:latin typeface="Times New Roman" panose="02020603050405020304" pitchFamily="18" charset="0"/>
            <a:cs typeface="Times New Roman" panose="02020603050405020304" pitchFamily="18" charset="0"/>
          </a:endParaRPr>
        </a:p>
        <a:p>
          <a:pPr marL="0" indent="0"/>
          <a:r>
            <a:rPr lang="en-IN" sz="1100" b="1">
              <a:solidFill>
                <a:schemeClr val="dk1"/>
              </a:solidFill>
              <a:latin typeface="Times New Roman" panose="02020603050405020304" pitchFamily="18" charset="0"/>
              <a:ea typeface="+mn-ea"/>
              <a:cs typeface="Times New Roman" panose="02020603050405020304" pitchFamily="18" charset="0"/>
            </a:rPr>
            <a:t>4) Summary and Conclusions</a:t>
          </a:r>
        </a:p>
        <a:p>
          <a:endParaRPr lang="en-IN" sz="1100">
            <a:latin typeface="Times New Roman" panose="02020603050405020304" pitchFamily="18" charset="0"/>
            <a:cs typeface="Times New Roman" panose="02020603050405020304" pitchFamily="18" charset="0"/>
          </a:endParaRPr>
        </a:p>
        <a:p>
          <a:r>
            <a:rPr lang="en-IN" sz="1100" b="0" i="0">
              <a:solidFill>
                <a:schemeClr val="dk1"/>
              </a:solidFill>
              <a:effectLst/>
              <a:latin typeface="Times New Roman" panose="02020603050405020304" pitchFamily="18" charset="0"/>
              <a:ea typeface="+mn-ea"/>
              <a:cs typeface="Times New Roman" panose="02020603050405020304" pitchFamily="18" charset="0"/>
            </a:rPr>
            <a:t>- The results of the Two sample propertional test(Z-test)</a:t>
          </a:r>
          <a:r>
            <a:rPr lang="en-IN" sz="1100" b="0" i="0" baseline="0">
              <a:solidFill>
                <a:schemeClr val="dk1"/>
              </a:solidFill>
              <a:effectLst/>
              <a:latin typeface="Times New Roman" panose="02020603050405020304" pitchFamily="18" charset="0"/>
              <a:ea typeface="+mn-ea"/>
              <a:cs typeface="Times New Roman" panose="02020603050405020304" pitchFamily="18" charset="0"/>
            </a:rPr>
            <a:t> shows that there is clearlly a significance difference of customer satisfcation between two products.</a:t>
          </a:r>
        </a:p>
        <a:p>
          <a:r>
            <a:rPr lang="en-IN" sz="1100" b="0" i="0" baseline="0">
              <a:solidFill>
                <a:schemeClr val="dk1"/>
              </a:solidFill>
              <a:effectLst/>
              <a:latin typeface="Times New Roman" panose="02020603050405020304" pitchFamily="18" charset="0"/>
              <a:ea typeface="+mn-ea"/>
              <a:cs typeface="Times New Roman" panose="02020603050405020304" pitchFamily="18" charset="0"/>
            </a:rPr>
            <a:t>- Customer who has bought the product B are more satisfied then the customer who has bought Product A.</a:t>
          </a:r>
        </a:p>
        <a:p>
          <a:r>
            <a:rPr lang="en-IN" sz="1100" b="0" i="0" baseline="0">
              <a:solidFill>
                <a:schemeClr val="dk1"/>
              </a:solidFill>
              <a:effectLst/>
              <a:latin typeface="Times New Roman" panose="02020603050405020304" pitchFamily="18" charset="0"/>
              <a:ea typeface="+mn-ea"/>
              <a:cs typeface="Times New Roman" panose="02020603050405020304" pitchFamily="18" charset="0"/>
            </a:rPr>
            <a:t>- The average ratio is clearlly seen with Product B having 0.84 which is higher than of Product B 0.71.</a:t>
          </a:r>
          <a:endParaRPr lang="en-IN" sz="1100" b="0" i="0">
            <a:solidFill>
              <a:schemeClr val="dk1"/>
            </a:solidFill>
            <a:effectLst/>
            <a:latin typeface="Times New Roman" panose="02020603050405020304" pitchFamily="18" charset="0"/>
            <a:ea typeface="+mn-ea"/>
            <a:cs typeface="Times New Roman" panose="02020603050405020304" pitchFamily="18" charset="0"/>
          </a:endParaRPr>
        </a:p>
        <a:p>
          <a:endParaRPr lang="en-IN" sz="1100">
            <a:latin typeface="Times New Roman" panose="02020603050405020304" pitchFamily="18" charset="0"/>
            <a:cs typeface="Times New Roman" panose="02020603050405020304" pitchFamily="18" charset="0"/>
          </a:endParaRPr>
        </a:p>
        <a:p>
          <a:pPr marL="0" indent="0"/>
          <a:r>
            <a:rPr lang="en-IN" sz="1100" b="1">
              <a:solidFill>
                <a:schemeClr val="dk1"/>
              </a:solidFill>
              <a:latin typeface="Times New Roman" panose="02020603050405020304" pitchFamily="18" charset="0"/>
              <a:ea typeface="+mn-ea"/>
              <a:cs typeface="Times New Roman" panose="02020603050405020304" pitchFamily="18" charset="0"/>
            </a:rPr>
            <a:t>5) "What I Learned" Statements</a:t>
          </a:r>
        </a:p>
        <a:p>
          <a:endParaRPr lang="en-IN" sz="1100">
            <a:latin typeface="Times New Roman" panose="02020603050405020304" pitchFamily="18" charset="0"/>
            <a:cs typeface="Times New Roman" panose="02020603050405020304" pitchFamily="18" charset="0"/>
          </a:endParaRPr>
        </a:p>
        <a:p>
          <a:r>
            <a:rPr lang="en-IN" sz="1100">
              <a:latin typeface="Times New Roman" panose="02020603050405020304" pitchFamily="18" charset="0"/>
              <a:cs typeface="Times New Roman" panose="02020603050405020304" pitchFamily="18" charset="0"/>
            </a:rPr>
            <a:t>- Through this problem, I learned not only about the process of conducting hypothesis testing but also about the importance of clear hypothesis formulation and understanding the statistical techniques involved. One unexpected aspect was the intricacies of interpreting the results, especially when dealing with real-world data.</a:t>
          </a:r>
        </a:p>
        <a:p>
          <a:r>
            <a:rPr lang="en-IN" sz="1100">
              <a:latin typeface="Times New Roman" panose="02020603050405020304" pitchFamily="18" charset="0"/>
              <a:cs typeface="Times New Roman" panose="02020603050405020304" pitchFamily="18" charset="0"/>
            </a:rPr>
            <a:t>-</a:t>
          </a:r>
          <a:r>
            <a:rPr lang="en-IN" sz="1100" baseline="0">
              <a:latin typeface="Times New Roman" panose="02020603050405020304" pitchFamily="18" charset="0"/>
              <a:cs typeface="Times New Roman" panose="02020603050405020304" pitchFamily="18" charset="0"/>
            </a:rPr>
            <a:t> </a:t>
          </a:r>
          <a:r>
            <a:rPr lang="en-IN" sz="1100">
              <a:latin typeface="Times New Roman" panose="02020603050405020304" pitchFamily="18" charset="0"/>
              <a:cs typeface="Times New Roman" panose="02020603050405020304" pitchFamily="18" charset="0"/>
            </a:rPr>
            <a:t>Despite using tools like Excel's hypothesis testing functions, there were challenges in interpreting the outputs accurately, which highlighted the importance of not just relying on software but also understanding the underlying concepts.</a:t>
          </a:r>
        </a:p>
        <a:p>
          <a:r>
            <a:rPr lang="en-IN" sz="1100">
              <a:latin typeface="Times New Roman" panose="02020603050405020304" pitchFamily="18" charset="0"/>
              <a:cs typeface="Times New Roman" panose="02020603050405020304" pitchFamily="18" charset="0"/>
            </a:rPr>
            <a:t>- The problem also underscored the significance of sample size and variability in drawing meaningful conclusions from statistical tests. It was intriguing to observe how even subtle differences in satisfaction ratios could yield statistically significant results, prompting further exploration into the factors influencing customer satisfaction.</a:t>
          </a:r>
        </a:p>
        <a:p>
          <a:r>
            <a:rPr lang="en-IN" sz="1100">
              <a:latin typeface="Times New Roman" panose="02020603050405020304" pitchFamily="18" charset="0"/>
              <a:cs typeface="Times New Roman" panose="02020603050405020304" pitchFamily="18" charset="0"/>
            </a:rPr>
            <a:t>-</a:t>
          </a:r>
          <a:r>
            <a:rPr lang="en-IN" sz="1100" baseline="0">
              <a:latin typeface="Times New Roman" panose="02020603050405020304" pitchFamily="18" charset="0"/>
              <a:cs typeface="Times New Roman" panose="02020603050405020304" pitchFamily="18" charset="0"/>
            </a:rPr>
            <a:t> </a:t>
          </a:r>
          <a:r>
            <a:rPr lang="en-IN" sz="1100">
              <a:latin typeface="Times New Roman" panose="02020603050405020304" pitchFamily="18" charset="0"/>
              <a:cs typeface="Times New Roman" panose="02020603050405020304" pitchFamily="18" charset="0"/>
            </a:rPr>
            <a:t>Overall, the problem provided valuable insights into the complexities of hypothesis testing and its applications in real-world scenarios, fostering a deeper appreciation for the nuances of statistical analysis.</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64686D-FE18-4BA4-BE64-F15E6D8C3F53}">
  <dimension ref="A6:E51"/>
  <sheetViews>
    <sheetView workbookViewId="0">
      <selection activeCell="G8" sqref="G8"/>
    </sheetView>
  </sheetViews>
  <sheetFormatPr defaultRowHeight="15" x14ac:dyDescent="0.25"/>
  <cols>
    <col min="1" max="16384" width="9.140625" style="1"/>
  </cols>
  <sheetData>
    <row r="6" spans="1:5" x14ac:dyDescent="0.25">
      <c r="A6" s="18" t="s">
        <v>51</v>
      </c>
      <c r="B6" s="18" t="s">
        <v>54</v>
      </c>
      <c r="C6" s="18" t="s">
        <v>55</v>
      </c>
      <c r="D6" s="18" t="s">
        <v>56</v>
      </c>
      <c r="E6" s="21" t="s">
        <v>58</v>
      </c>
    </row>
    <row r="7" spans="1:5" x14ac:dyDescent="0.25">
      <c r="A7" s="18" t="s">
        <v>52</v>
      </c>
      <c r="B7" s="22">
        <v>50</v>
      </c>
      <c r="C7" s="22">
        <v>30</v>
      </c>
      <c r="D7" s="22">
        <v>20</v>
      </c>
      <c r="E7" s="18">
        <f>SUM(B7:D7)</f>
        <v>100</v>
      </c>
    </row>
    <row r="8" spans="1:5" x14ac:dyDescent="0.25">
      <c r="A8" s="18" t="s">
        <v>53</v>
      </c>
      <c r="B8" s="22">
        <v>40</v>
      </c>
      <c r="C8" s="22">
        <v>45</v>
      </c>
      <c r="D8" s="22">
        <v>35</v>
      </c>
      <c r="E8" s="18">
        <f>SUM(B8:D8)</f>
        <v>120</v>
      </c>
    </row>
    <row r="9" spans="1:5" x14ac:dyDescent="0.25">
      <c r="A9" s="21" t="s">
        <v>58</v>
      </c>
      <c r="B9" s="18">
        <f>SUM(B7:B8)</f>
        <v>90</v>
      </c>
      <c r="C9" s="18">
        <f>SUM(C7:C8)</f>
        <v>75</v>
      </c>
      <c r="D9" s="18">
        <f>SUM(D7:D8)</f>
        <v>55</v>
      </c>
      <c r="E9" s="23">
        <f>SUM(B7:D8)</f>
        <v>220</v>
      </c>
    </row>
    <row r="12" spans="1:5" x14ac:dyDescent="0.25">
      <c r="A12" s="1" t="s">
        <v>57</v>
      </c>
    </row>
    <row r="14" spans="1:5" x14ac:dyDescent="0.25">
      <c r="A14" s="1" t="s">
        <v>123</v>
      </c>
    </row>
    <row r="15" spans="1:5" x14ac:dyDescent="0.25">
      <c r="A15" s="1" t="s">
        <v>124</v>
      </c>
    </row>
    <row r="17" spans="1:3" x14ac:dyDescent="0.25">
      <c r="A17" s="1" t="s">
        <v>59</v>
      </c>
    </row>
    <row r="19" spans="1:3" x14ac:dyDescent="0.25">
      <c r="A19" s="1" t="s">
        <v>60</v>
      </c>
      <c r="C19" s="1">
        <f>((100*90)/220)</f>
        <v>40.909090909090907</v>
      </c>
    </row>
    <row r="20" spans="1:3" x14ac:dyDescent="0.25">
      <c r="A20" s="1" t="s">
        <v>61</v>
      </c>
      <c r="C20" s="1">
        <f>((120*90)/220)</f>
        <v>49.090909090909093</v>
      </c>
    </row>
    <row r="22" spans="1:3" x14ac:dyDescent="0.25">
      <c r="A22" s="1" t="s">
        <v>62</v>
      </c>
      <c r="C22" s="1">
        <f>((100*75)/220)</f>
        <v>34.090909090909093</v>
      </c>
    </row>
    <row r="23" spans="1:3" x14ac:dyDescent="0.25">
      <c r="A23" s="1" t="s">
        <v>63</v>
      </c>
      <c r="C23" s="1">
        <f>((120*75)/220)</f>
        <v>40.909090909090907</v>
      </c>
    </row>
    <row r="25" spans="1:3" x14ac:dyDescent="0.25">
      <c r="A25" s="1" t="s">
        <v>64</v>
      </c>
      <c r="C25" s="1">
        <f>((100*55)/220)</f>
        <v>25</v>
      </c>
    </row>
    <row r="26" spans="1:3" x14ac:dyDescent="0.25">
      <c r="A26" s="1" t="s">
        <v>65</v>
      </c>
      <c r="C26" s="1">
        <f>((120*55)/220)</f>
        <v>30</v>
      </c>
    </row>
    <row r="28" spans="1:3" x14ac:dyDescent="0.25">
      <c r="A28" s="1" t="s">
        <v>66</v>
      </c>
    </row>
    <row r="30" spans="1:3" x14ac:dyDescent="0.25">
      <c r="A30" s="1" t="s">
        <v>125</v>
      </c>
      <c r="C30" s="1">
        <f>(((50-40.9)^2)/40.9)</f>
        <v>2.0246943765281182</v>
      </c>
    </row>
    <row r="31" spans="1:3" x14ac:dyDescent="0.25">
      <c r="A31" s="1" t="s">
        <v>67</v>
      </c>
      <c r="C31" s="1">
        <f>(((40-49.09)^2)/49.09)</f>
        <v>1.6831961702994511</v>
      </c>
    </row>
    <row r="33" spans="1:4" x14ac:dyDescent="0.25">
      <c r="A33" s="1" t="s">
        <v>68</v>
      </c>
      <c r="C33" s="1">
        <f>(((30-34.09)^2)/34.09)</f>
        <v>0.49070401877383468</v>
      </c>
    </row>
    <row r="34" spans="1:4" x14ac:dyDescent="0.25">
      <c r="A34" s="1" t="s">
        <v>69</v>
      </c>
      <c r="C34" s="1">
        <f>(((45-40.9)^2)/40.9)</f>
        <v>0.41100244498777538</v>
      </c>
    </row>
    <row r="36" spans="1:4" x14ac:dyDescent="0.25">
      <c r="A36" s="1" t="s">
        <v>70</v>
      </c>
      <c r="C36" s="1">
        <f>(((20-25)^2)/25)</f>
        <v>1</v>
      </c>
    </row>
    <row r="37" spans="1:4" x14ac:dyDescent="0.25">
      <c r="A37" s="1" t="s">
        <v>71</v>
      </c>
      <c r="C37" s="1">
        <f>(((35-30)^2)/30)</f>
        <v>0.83333333333333337</v>
      </c>
    </row>
    <row r="39" spans="1:4" x14ac:dyDescent="0.25">
      <c r="A39" s="4" t="s">
        <v>76</v>
      </c>
      <c r="B39" s="4">
        <f>SUM(C30:C31,C33:C34,C36:C37)</f>
        <v>6.4429303439225123</v>
      </c>
    </row>
    <row r="41" spans="1:4" x14ac:dyDescent="0.25">
      <c r="A41" s="1" t="s">
        <v>72</v>
      </c>
      <c r="D41" s="1" t="s">
        <v>73</v>
      </c>
    </row>
    <row r="42" spans="1:4" x14ac:dyDescent="0.25">
      <c r="A42" s="4" t="s">
        <v>74</v>
      </c>
    </row>
    <row r="44" spans="1:4" x14ac:dyDescent="0.25">
      <c r="A44" s="1" t="s">
        <v>75</v>
      </c>
      <c r="D44" s="4">
        <v>5.9909999999999997</v>
      </c>
    </row>
    <row r="46" spans="1:4" x14ac:dyDescent="0.25">
      <c r="A46" s="1" t="s">
        <v>80</v>
      </c>
    </row>
    <row r="48" spans="1:4" x14ac:dyDescent="0.25">
      <c r="A48" s="1" t="s">
        <v>77</v>
      </c>
    </row>
    <row r="49" spans="1:2" x14ac:dyDescent="0.25">
      <c r="A49" s="4" t="s">
        <v>78</v>
      </c>
      <c r="B49" s="4">
        <f>_xlfn.CHISQ.DIST.RT(B39,2)</f>
        <v>3.9896560094981083E-2</v>
      </c>
    </row>
    <row r="51" spans="1:2" x14ac:dyDescent="0.25">
      <c r="A51" s="1" t="s">
        <v>79</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D9233D-C011-493F-B81F-4788B8773B41}">
  <dimension ref="A6:E57"/>
  <sheetViews>
    <sheetView zoomScaleNormal="100" workbookViewId="0">
      <selection activeCell="F9" sqref="F9"/>
    </sheetView>
  </sheetViews>
  <sheetFormatPr defaultRowHeight="15" x14ac:dyDescent="0.25"/>
  <cols>
    <col min="1" max="1" width="13.140625" style="1" customWidth="1"/>
    <col min="2" max="16384" width="9.140625" style="1"/>
  </cols>
  <sheetData>
    <row r="6" spans="1:5" x14ac:dyDescent="0.25">
      <c r="A6" s="18" t="s">
        <v>81</v>
      </c>
      <c r="B6" s="18" t="s">
        <v>82</v>
      </c>
      <c r="C6" s="18" t="s">
        <v>83</v>
      </c>
      <c r="D6" s="18" t="s">
        <v>84</v>
      </c>
      <c r="E6" s="21" t="s">
        <v>58</v>
      </c>
    </row>
    <row r="7" spans="1:5" x14ac:dyDescent="0.25">
      <c r="A7" s="18" t="s">
        <v>85</v>
      </c>
      <c r="B7" s="24">
        <v>20</v>
      </c>
      <c r="C7" s="24">
        <v>30</v>
      </c>
      <c r="D7" s="24">
        <v>10</v>
      </c>
      <c r="E7" s="18">
        <f>SUM(B7:D7)</f>
        <v>60</v>
      </c>
    </row>
    <row r="8" spans="1:5" x14ac:dyDescent="0.25">
      <c r="A8" s="18" t="s">
        <v>86</v>
      </c>
      <c r="B8" s="24">
        <v>15</v>
      </c>
      <c r="C8" s="24">
        <v>25</v>
      </c>
      <c r="D8" s="24">
        <v>20</v>
      </c>
      <c r="E8" s="18">
        <f>SUM(B8:D8)</f>
        <v>60</v>
      </c>
    </row>
    <row r="9" spans="1:5" x14ac:dyDescent="0.25">
      <c r="A9" s="18" t="s">
        <v>87</v>
      </c>
      <c r="B9" s="24">
        <v>10</v>
      </c>
      <c r="C9" s="24">
        <v>15</v>
      </c>
      <c r="D9" s="24">
        <v>30</v>
      </c>
      <c r="E9" s="18">
        <f>SUM(B9:D9)</f>
        <v>55</v>
      </c>
    </row>
    <row r="10" spans="1:5" x14ac:dyDescent="0.25">
      <c r="A10" s="21" t="s">
        <v>58</v>
      </c>
      <c r="B10" s="18">
        <f>SUM(B7:B9)</f>
        <v>45</v>
      </c>
      <c r="C10" s="18">
        <f>SUM(C7:C9)</f>
        <v>70</v>
      </c>
      <c r="D10" s="18">
        <f>SUM(D7:D9)</f>
        <v>60</v>
      </c>
      <c r="E10" s="23">
        <f>SUM(B7:D9)</f>
        <v>175</v>
      </c>
    </row>
    <row r="12" spans="1:5" x14ac:dyDescent="0.25">
      <c r="A12" s="1" t="s">
        <v>57</v>
      </c>
    </row>
    <row r="14" spans="1:5" x14ac:dyDescent="0.25">
      <c r="A14" s="1" t="s">
        <v>126</v>
      </c>
    </row>
    <row r="15" spans="1:5" x14ac:dyDescent="0.25">
      <c r="A15" s="1" t="s">
        <v>127</v>
      </c>
    </row>
    <row r="17" spans="1:3" x14ac:dyDescent="0.25">
      <c r="A17" s="1" t="s">
        <v>59</v>
      </c>
    </row>
    <row r="19" spans="1:3" x14ac:dyDescent="0.25">
      <c r="A19" s="1" t="s">
        <v>88</v>
      </c>
      <c r="C19" s="1">
        <f>((60*45)/175)</f>
        <v>15.428571428571429</v>
      </c>
    </row>
    <row r="20" spans="1:3" x14ac:dyDescent="0.25">
      <c r="A20" s="1" t="s">
        <v>89</v>
      </c>
      <c r="C20" s="1">
        <f>((60*45)/175)</f>
        <v>15.428571428571429</v>
      </c>
    </row>
    <row r="21" spans="1:3" x14ac:dyDescent="0.25">
      <c r="A21" s="1" t="s">
        <v>90</v>
      </c>
      <c r="C21" s="1">
        <f>((55*45)/175)</f>
        <v>14.142857142857142</v>
      </c>
    </row>
    <row r="23" spans="1:3" x14ac:dyDescent="0.25">
      <c r="A23" s="1" t="s">
        <v>101</v>
      </c>
      <c r="C23" s="1">
        <f>((60*70)/175)</f>
        <v>24</v>
      </c>
    </row>
    <row r="24" spans="1:3" x14ac:dyDescent="0.25">
      <c r="A24" s="1" t="s">
        <v>91</v>
      </c>
      <c r="C24" s="1">
        <f>((60*70)/175)</f>
        <v>24</v>
      </c>
    </row>
    <row r="25" spans="1:3" x14ac:dyDescent="0.25">
      <c r="A25" s="1" t="s">
        <v>92</v>
      </c>
      <c r="C25" s="1">
        <f>((55*70)/175)</f>
        <v>22</v>
      </c>
    </row>
    <row r="27" spans="1:3" x14ac:dyDescent="0.25">
      <c r="A27" s="1" t="s">
        <v>102</v>
      </c>
      <c r="C27" s="1">
        <f>((60*60)/175)</f>
        <v>20.571428571428573</v>
      </c>
    </row>
    <row r="28" spans="1:3" x14ac:dyDescent="0.25">
      <c r="A28" s="1" t="s">
        <v>93</v>
      </c>
      <c r="C28" s="1">
        <f>((60*60)/175)</f>
        <v>20.571428571428573</v>
      </c>
    </row>
    <row r="29" spans="1:3" x14ac:dyDescent="0.25">
      <c r="A29" s="1" t="s">
        <v>94</v>
      </c>
      <c r="C29" s="1">
        <f>((55*60)/175)</f>
        <v>18.857142857142858</v>
      </c>
    </row>
    <row r="31" spans="1:3" x14ac:dyDescent="0.25">
      <c r="A31" s="1" t="s">
        <v>66</v>
      </c>
    </row>
    <row r="33" spans="1:4" x14ac:dyDescent="0.25">
      <c r="A33" s="1" t="s">
        <v>128</v>
      </c>
      <c r="C33" s="1">
        <f>(((20-15.43)^2)/15.43)</f>
        <v>1.3535255994815296</v>
      </c>
    </row>
    <row r="34" spans="1:4" x14ac:dyDescent="0.25">
      <c r="A34" s="1" t="s">
        <v>95</v>
      </c>
      <c r="C34" s="1">
        <f>(((15-15.43)^2)/15.43)</f>
        <v>1.1983149708360322E-2</v>
      </c>
    </row>
    <row r="35" spans="1:4" x14ac:dyDescent="0.25">
      <c r="A35" s="1" t="s">
        <v>96</v>
      </c>
      <c r="C35" s="1">
        <f>(((10-14.12)^2)/14.14)</f>
        <v>1.2004526166902398</v>
      </c>
    </row>
    <row r="37" spans="1:4" x14ac:dyDescent="0.25">
      <c r="A37" s="1" t="s">
        <v>129</v>
      </c>
      <c r="C37" s="1">
        <f>(((30-24)^2)/24)</f>
        <v>1.5</v>
      </c>
    </row>
    <row r="38" spans="1:4" x14ac:dyDescent="0.25">
      <c r="A38" s="1" t="s">
        <v>97</v>
      </c>
      <c r="C38" s="1">
        <f>(((25-24)^2)/24)</f>
        <v>4.1666666666666664E-2</v>
      </c>
    </row>
    <row r="39" spans="1:4" x14ac:dyDescent="0.25">
      <c r="A39" s="1" t="s">
        <v>98</v>
      </c>
      <c r="C39" s="1">
        <f>(((15-22)^2)/22)</f>
        <v>2.2272727272727271</v>
      </c>
    </row>
    <row r="41" spans="1:4" x14ac:dyDescent="0.25">
      <c r="A41" s="1" t="s">
        <v>130</v>
      </c>
      <c r="C41" s="1">
        <f>(((10-20.57)^2)/20.57)</f>
        <v>5.4314487117160919</v>
      </c>
    </row>
    <row r="42" spans="1:4" x14ac:dyDescent="0.25">
      <c r="A42" s="1" t="s">
        <v>99</v>
      </c>
      <c r="C42" s="1">
        <f>(((20-20.57)^2)/20.57)</f>
        <v>1.5794846864365594E-2</v>
      </c>
    </row>
    <row r="43" spans="1:4" x14ac:dyDescent="0.25">
      <c r="A43" s="1" t="s">
        <v>100</v>
      </c>
      <c r="C43" s="1">
        <f>(((30-18.86)^2)/18.86)</f>
        <v>6.5800424178154833</v>
      </c>
    </row>
    <row r="45" spans="1:4" x14ac:dyDescent="0.25">
      <c r="A45" s="4" t="s">
        <v>76</v>
      </c>
      <c r="B45" s="4">
        <f>SUM(C33:C35,C37:C39,C41:C43)</f>
        <v>18.362186736215463</v>
      </c>
    </row>
    <row r="47" spans="1:4" x14ac:dyDescent="0.25">
      <c r="A47" s="1" t="s">
        <v>72</v>
      </c>
      <c r="D47" s="1" t="s">
        <v>103</v>
      </c>
    </row>
    <row r="48" spans="1:4" x14ac:dyDescent="0.25">
      <c r="A48" s="4" t="s">
        <v>104</v>
      </c>
    </row>
    <row r="50" spans="1:4" x14ac:dyDescent="0.25">
      <c r="A50" s="1" t="s">
        <v>75</v>
      </c>
      <c r="D50" s="4">
        <v>9.4879999999999995</v>
      </c>
    </row>
    <row r="52" spans="1:4" x14ac:dyDescent="0.25">
      <c r="A52" s="1" t="s">
        <v>80</v>
      </c>
    </row>
    <row r="54" spans="1:4" x14ac:dyDescent="0.25">
      <c r="A54" s="1" t="s">
        <v>77</v>
      </c>
    </row>
    <row r="55" spans="1:4" x14ac:dyDescent="0.25">
      <c r="A55" s="4" t="s">
        <v>78</v>
      </c>
      <c r="B55" s="4">
        <f>_xlfn.CHISQ.DIST.RT(B45,4)</f>
        <v>1.048325699703978E-3</v>
      </c>
    </row>
    <row r="57" spans="1:4" x14ac:dyDescent="0.25">
      <c r="A57" s="1" t="s">
        <v>79</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E7D1E1-8121-409F-8513-720E7702C537}">
  <dimension ref="B5:N45"/>
  <sheetViews>
    <sheetView workbookViewId="0">
      <selection activeCell="E7" sqref="E7"/>
    </sheetView>
  </sheetViews>
  <sheetFormatPr defaultRowHeight="15" x14ac:dyDescent="0.25"/>
  <cols>
    <col min="1" max="1" width="9.140625" style="1"/>
    <col min="2" max="4" width="9.28515625" style="1" bestFit="1" customWidth="1"/>
    <col min="5" max="6" width="9.140625" style="1"/>
    <col min="7" max="7" width="19.140625" style="1" bestFit="1" customWidth="1"/>
    <col min="8" max="11" width="9.28515625" style="1" bestFit="1" customWidth="1"/>
    <col min="12" max="12" width="12.42578125" style="1" bestFit="1" customWidth="1"/>
    <col min="13" max="13" width="9.28515625" style="1" bestFit="1" customWidth="1"/>
    <col min="14" max="16384" width="9.140625" style="1"/>
  </cols>
  <sheetData>
    <row r="5" spans="2:14" x14ac:dyDescent="0.25">
      <c r="B5" s="19" t="s">
        <v>0</v>
      </c>
      <c r="C5" s="19" t="s">
        <v>1</v>
      </c>
      <c r="D5" s="19" t="s">
        <v>119</v>
      </c>
    </row>
    <row r="6" spans="2:14" x14ac:dyDescent="0.25">
      <c r="B6" s="19">
        <v>80</v>
      </c>
      <c r="C6" s="19">
        <v>85</v>
      </c>
      <c r="D6" s="19">
        <v>78</v>
      </c>
      <c r="E6" s="5"/>
      <c r="F6" s="5"/>
      <c r="G6" s="5"/>
      <c r="H6" s="5"/>
      <c r="I6" s="5"/>
      <c r="J6" s="5"/>
      <c r="K6" s="5"/>
      <c r="L6" s="5"/>
      <c r="M6" s="5"/>
      <c r="N6" s="5"/>
    </row>
    <row r="7" spans="2:14" x14ac:dyDescent="0.25">
      <c r="B7" s="19">
        <v>86</v>
      </c>
      <c r="C7" s="19">
        <v>90</v>
      </c>
      <c r="D7" s="19">
        <v>82</v>
      </c>
      <c r="E7" s="5"/>
      <c r="F7" s="5"/>
      <c r="G7" s="2" t="s">
        <v>105</v>
      </c>
      <c r="N7" s="5"/>
    </row>
    <row r="8" spans="2:14" x14ac:dyDescent="0.25">
      <c r="B8" s="19">
        <v>83</v>
      </c>
      <c r="C8" s="19">
        <v>84</v>
      </c>
      <c r="D8" s="19">
        <v>79</v>
      </c>
      <c r="E8" s="5"/>
      <c r="F8" s="5"/>
      <c r="N8" s="5"/>
    </row>
    <row r="9" spans="2:14" ht="15.75" thickBot="1" x14ac:dyDescent="0.3">
      <c r="B9" s="19">
        <v>82</v>
      </c>
      <c r="C9" s="19">
        <v>89</v>
      </c>
      <c r="D9" s="19">
        <v>80</v>
      </c>
      <c r="E9" s="5"/>
      <c r="F9" s="5"/>
      <c r="G9" s="1" t="s">
        <v>106</v>
      </c>
      <c r="N9" s="5"/>
    </row>
    <row r="10" spans="2:14" x14ac:dyDescent="0.25">
      <c r="B10" s="19">
        <v>78</v>
      </c>
      <c r="C10" s="19">
        <v>87</v>
      </c>
      <c r="D10" s="19">
        <v>81</v>
      </c>
      <c r="E10" s="5"/>
      <c r="F10" s="5"/>
      <c r="G10" s="6" t="s">
        <v>107</v>
      </c>
      <c r="H10" s="6" t="s">
        <v>108</v>
      </c>
      <c r="I10" s="6" t="s">
        <v>109</v>
      </c>
      <c r="J10" s="6" t="s">
        <v>110</v>
      </c>
      <c r="K10" s="6" t="s">
        <v>11</v>
      </c>
      <c r="N10" s="5"/>
    </row>
    <row r="11" spans="2:14" x14ac:dyDescent="0.25">
      <c r="B11" s="19">
        <v>86</v>
      </c>
      <c r="C11" s="19">
        <v>88</v>
      </c>
      <c r="D11" s="19">
        <v>83</v>
      </c>
      <c r="E11" s="5"/>
      <c r="F11" s="5"/>
      <c r="G11" s="7" t="s">
        <v>0</v>
      </c>
      <c r="H11" s="7">
        <v>40</v>
      </c>
      <c r="I11" s="7">
        <v>3291</v>
      </c>
      <c r="J11" s="7">
        <v>82.275000000000006</v>
      </c>
      <c r="K11" s="7">
        <v>5.4352564102564092</v>
      </c>
      <c r="N11" s="5"/>
    </row>
    <row r="12" spans="2:14" x14ac:dyDescent="0.25">
      <c r="B12" s="19">
        <v>79</v>
      </c>
      <c r="C12" s="19">
        <v>85</v>
      </c>
      <c r="D12" s="19">
        <v>79</v>
      </c>
      <c r="E12" s="5"/>
      <c r="F12" s="5"/>
      <c r="G12" s="7" t="s">
        <v>1</v>
      </c>
      <c r="H12" s="7">
        <v>40</v>
      </c>
      <c r="I12" s="7">
        <v>3492</v>
      </c>
      <c r="J12" s="7">
        <v>87.3</v>
      </c>
      <c r="K12" s="7">
        <v>3.5487179487179517</v>
      </c>
      <c r="N12" s="5"/>
    </row>
    <row r="13" spans="2:14" ht="15.75" thickBot="1" x14ac:dyDescent="0.3">
      <c r="B13" s="19">
        <v>82</v>
      </c>
      <c r="C13" s="19">
        <v>86</v>
      </c>
      <c r="D13" s="19">
        <v>80</v>
      </c>
      <c r="E13" s="5"/>
      <c r="F13" s="5"/>
      <c r="G13" s="8" t="s">
        <v>119</v>
      </c>
      <c r="H13" s="8">
        <v>40</v>
      </c>
      <c r="I13" s="8">
        <v>3233</v>
      </c>
      <c r="J13" s="8">
        <v>80.825000000000003</v>
      </c>
      <c r="K13" s="8">
        <v>3.3275641025641036</v>
      </c>
      <c r="N13" s="5"/>
    </row>
    <row r="14" spans="2:14" x14ac:dyDescent="0.25">
      <c r="B14" s="19">
        <v>84</v>
      </c>
      <c r="C14" s="19">
        <v>91</v>
      </c>
      <c r="D14" s="19">
        <v>81</v>
      </c>
      <c r="E14" s="5"/>
      <c r="F14" s="5"/>
      <c r="N14" s="5"/>
    </row>
    <row r="15" spans="2:14" x14ac:dyDescent="0.25">
      <c r="B15" s="19">
        <v>82</v>
      </c>
      <c r="C15" s="19">
        <v>89</v>
      </c>
      <c r="D15" s="19">
        <v>83</v>
      </c>
      <c r="E15" s="5"/>
      <c r="F15" s="5"/>
      <c r="N15" s="5"/>
    </row>
    <row r="16" spans="2:14" ht="15.75" thickBot="1" x14ac:dyDescent="0.3">
      <c r="B16" s="19">
        <v>80</v>
      </c>
      <c r="C16" s="19">
        <v>87</v>
      </c>
      <c r="D16" s="19">
        <v>79</v>
      </c>
      <c r="E16" s="5"/>
      <c r="F16" s="5"/>
      <c r="G16" s="1" t="s">
        <v>111</v>
      </c>
      <c r="N16" s="5"/>
    </row>
    <row r="17" spans="2:14" x14ac:dyDescent="0.25">
      <c r="B17" s="19">
        <v>81</v>
      </c>
      <c r="C17" s="19">
        <v>88</v>
      </c>
      <c r="D17" s="19">
        <v>80</v>
      </c>
      <c r="E17" s="5"/>
      <c r="F17" s="5"/>
      <c r="G17" s="6" t="s">
        <v>112</v>
      </c>
      <c r="H17" s="6" t="s">
        <v>113</v>
      </c>
      <c r="I17" s="6" t="s">
        <v>13</v>
      </c>
      <c r="J17" s="6" t="s">
        <v>114</v>
      </c>
      <c r="K17" s="6" t="s">
        <v>42</v>
      </c>
      <c r="L17" s="6" t="s">
        <v>115</v>
      </c>
      <c r="M17" s="6" t="s">
        <v>116</v>
      </c>
      <c r="N17" s="5"/>
    </row>
    <row r="18" spans="2:14" x14ac:dyDescent="0.25">
      <c r="B18" s="19">
        <v>79</v>
      </c>
      <c r="C18" s="19">
        <v>86</v>
      </c>
      <c r="D18" s="19">
        <v>81</v>
      </c>
      <c r="E18" s="5"/>
      <c r="F18" s="5"/>
      <c r="G18" s="7" t="s">
        <v>117</v>
      </c>
      <c r="H18" s="7">
        <v>923.71666666666783</v>
      </c>
      <c r="I18" s="7">
        <v>2</v>
      </c>
      <c r="J18" s="7">
        <v>461.85833333333392</v>
      </c>
      <c r="K18" s="7">
        <v>112.54279912527346</v>
      </c>
      <c r="L18" s="9">
        <v>5.5206173750889996E-28</v>
      </c>
      <c r="M18" s="7">
        <v>3.0737629044497101</v>
      </c>
      <c r="N18" s="5"/>
    </row>
    <row r="19" spans="2:14" x14ac:dyDescent="0.25">
      <c r="B19" s="19">
        <v>84</v>
      </c>
      <c r="C19" s="19">
        <v>84</v>
      </c>
      <c r="D19" s="19">
        <v>83</v>
      </c>
      <c r="E19" s="5"/>
      <c r="F19" s="5"/>
      <c r="G19" s="7" t="s">
        <v>118</v>
      </c>
      <c r="H19" s="7">
        <v>480.15000000000015</v>
      </c>
      <c r="I19" s="7">
        <v>117</v>
      </c>
      <c r="J19" s="7">
        <v>4.1038461538461553</v>
      </c>
      <c r="K19" s="7"/>
      <c r="L19" s="7"/>
      <c r="M19" s="7"/>
      <c r="N19" s="5"/>
    </row>
    <row r="20" spans="2:14" x14ac:dyDescent="0.25">
      <c r="B20" s="19">
        <v>82</v>
      </c>
      <c r="C20" s="19">
        <v>89</v>
      </c>
      <c r="D20" s="19">
        <v>79</v>
      </c>
      <c r="E20" s="5"/>
      <c r="F20" s="5"/>
      <c r="G20" s="7"/>
      <c r="H20" s="7"/>
      <c r="I20" s="7"/>
      <c r="J20" s="7"/>
      <c r="K20" s="7"/>
      <c r="L20" s="7"/>
      <c r="M20" s="7"/>
      <c r="N20" s="5"/>
    </row>
    <row r="21" spans="2:14" ht="15.75" thickBot="1" x14ac:dyDescent="0.3">
      <c r="B21" s="19">
        <v>84</v>
      </c>
      <c r="C21" s="19">
        <v>87</v>
      </c>
      <c r="D21" s="19">
        <v>80</v>
      </c>
      <c r="E21" s="5"/>
      <c r="F21" s="5"/>
      <c r="G21" s="8" t="s">
        <v>58</v>
      </c>
      <c r="H21" s="8">
        <v>1403.8666666666679</v>
      </c>
      <c r="I21" s="8">
        <v>119</v>
      </c>
      <c r="J21" s="8"/>
      <c r="K21" s="8"/>
      <c r="L21" s="8"/>
      <c r="M21" s="8"/>
      <c r="N21" s="5"/>
    </row>
    <row r="22" spans="2:14" x14ac:dyDescent="0.25">
      <c r="B22" s="19">
        <v>85</v>
      </c>
      <c r="C22" s="19">
        <v>90</v>
      </c>
      <c r="D22" s="19">
        <v>81</v>
      </c>
      <c r="E22" s="5"/>
      <c r="F22" s="5"/>
      <c r="G22" s="5"/>
      <c r="H22" s="5"/>
      <c r="I22" s="5"/>
      <c r="J22" s="5"/>
      <c r="K22" s="5"/>
      <c r="L22" s="5"/>
      <c r="M22" s="5"/>
      <c r="N22" s="5"/>
    </row>
    <row r="23" spans="2:14" x14ac:dyDescent="0.25">
      <c r="B23" s="19">
        <v>79</v>
      </c>
      <c r="C23" s="19">
        <v>85</v>
      </c>
      <c r="D23" s="19">
        <v>83</v>
      </c>
    </row>
    <row r="24" spans="2:14" x14ac:dyDescent="0.25">
      <c r="B24" s="19">
        <v>83</v>
      </c>
      <c r="C24" s="19">
        <v>88</v>
      </c>
      <c r="D24" s="19">
        <v>79</v>
      </c>
    </row>
    <row r="25" spans="2:14" x14ac:dyDescent="0.25">
      <c r="B25" s="19">
        <v>81</v>
      </c>
      <c r="C25" s="19">
        <v>86</v>
      </c>
      <c r="D25" s="19">
        <v>80</v>
      </c>
    </row>
    <row r="26" spans="2:14" x14ac:dyDescent="0.25">
      <c r="B26" s="19">
        <v>87</v>
      </c>
      <c r="C26" s="19">
        <v>89</v>
      </c>
      <c r="D26" s="19">
        <v>81</v>
      </c>
    </row>
    <row r="27" spans="2:14" x14ac:dyDescent="0.25">
      <c r="B27" s="19">
        <v>79</v>
      </c>
      <c r="C27" s="19">
        <v>87</v>
      </c>
      <c r="D27" s="19">
        <v>83</v>
      </c>
    </row>
    <row r="28" spans="2:14" x14ac:dyDescent="0.25">
      <c r="B28" s="19">
        <v>85</v>
      </c>
      <c r="C28" s="19">
        <v>90</v>
      </c>
      <c r="D28" s="19">
        <v>79</v>
      </c>
    </row>
    <row r="29" spans="2:14" x14ac:dyDescent="0.25">
      <c r="B29" s="19">
        <v>81</v>
      </c>
      <c r="C29" s="19">
        <v>86</v>
      </c>
      <c r="D29" s="19">
        <v>80</v>
      </c>
    </row>
    <row r="30" spans="2:14" x14ac:dyDescent="0.25">
      <c r="B30" s="19">
        <v>85</v>
      </c>
      <c r="C30" s="19">
        <v>89</v>
      </c>
      <c r="D30" s="19">
        <v>81</v>
      </c>
    </row>
    <row r="31" spans="2:14" x14ac:dyDescent="0.25">
      <c r="B31" s="19">
        <v>82</v>
      </c>
      <c r="C31" s="19">
        <v>87</v>
      </c>
      <c r="D31" s="19">
        <v>83</v>
      </c>
    </row>
    <row r="32" spans="2:14" x14ac:dyDescent="0.25">
      <c r="B32" s="19">
        <v>81</v>
      </c>
      <c r="C32" s="19">
        <v>85</v>
      </c>
      <c r="D32" s="19">
        <v>79</v>
      </c>
    </row>
    <row r="33" spans="2:4" x14ac:dyDescent="0.25">
      <c r="B33" s="19">
        <v>84</v>
      </c>
      <c r="C33" s="19">
        <v>88</v>
      </c>
      <c r="D33" s="19">
        <v>80</v>
      </c>
    </row>
    <row r="34" spans="2:4" x14ac:dyDescent="0.25">
      <c r="B34" s="19">
        <v>80</v>
      </c>
      <c r="C34" s="19">
        <v>86</v>
      </c>
      <c r="D34" s="19">
        <v>81</v>
      </c>
    </row>
    <row r="35" spans="2:4" x14ac:dyDescent="0.25">
      <c r="B35" s="19">
        <v>83</v>
      </c>
      <c r="C35" s="19">
        <v>89</v>
      </c>
      <c r="D35" s="19">
        <v>83</v>
      </c>
    </row>
    <row r="36" spans="2:4" x14ac:dyDescent="0.25">
      <c r="B36" s="19">
        <v>80</v>
      </c>
      <c r="C36" s="19">
        <v>87</v>
      </c>
      <c r="D36" s="19">
        <v>79</v>
      </c>
    </row>
    <row r="37" spans="2:4" x14ac:dyDescent="0.25">
      <c r="B37" s="19">
        <v>86</v>
      </c>
      <c r="C37" s="19">
        <v>85</v>
      </c>
      <c r="D37" s="19">
        <v>80</v>
      </c>
    </row>
    <row r="38" spans="2:4" x14ac:dyDescent="0.25">
      <c r="B38" s="19">
        <v>83</v>
      </c>
      <c r="C38" s="19">
        <v>90</v>
      </c>
      <c r="D38" s="19">
        <v>81</v>
      </c>
    </row>
    <row r="39" spans="2:4" x14ac:dyDescent="0.25">
      <c r="B39" s="19">
        <v>80</v>
      </c>
      <c r="C39" s="19">
        <v>84</v>
      </c>
      <c r="D39" s="19">
        <v>83</v>
      </c>
    </row>
    <row r="40" spans="2:4" x14ac:dyDescent="0.25">
      <c r="B40" s="19">
        <v>85</v>
      </c>
      <c r="C40" s="19">
        <v>89</v>
      </c>
      <c r="D40" s="19">
        <v>79</v>
      </c>
    </row>
    <row r="41" spans="2:4" x14ac:dyDescent="0.25">
      <c r="B41" s="19">
        <v>82</v>
      </c>
      <c r="C41" s="19">
        <v>87</v>
      </c>
      <c r="D41" s="19">
        <v>80</v>
      </c>
    </row>
    <row r="42" spans="2:4" x14ac:dyDescent="0.25">
      <c r="B42" s="19">
        <v>84</v>
      </c>
      <c r="C42" s="19">
        <v>88</v>
      </c>
      <c r="D42" s="19">
        <v>81</v>
      </c>
    </row>
    <row r="43" spans="2:4" x14ac:dyDescent="0.25">
      <c r="B43" s="19">
        <v>80</v>
      </c>
      <c r="C43" s="19">
        <v>86</v>
      </c>
      <c r="D43" s="19">
        <v>83</v>
      </c>
    </row>
    <row r="44" spans="2:4" x14ac:dyDescent="0.25">
      <c r="B44" s="19">
        <v>83</v>
      </c>
      <c r="C44" s="19">
        <v>89</v>
      </c>
      <c r="D44" s="19">
        <v>79</v>
      </c>
    </row>
    <row r="45" spans="2:4" x14ac:dyDescent="0.25">
      <c r="B45" s="19">
        <v>81</v>
      </c>
      <c r="C45" s="19">
        <v>87</v>
      </c>
      <c r="D45" s="19">
        <v>87</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2905D4-9D06-4765-ABEE-E926836B7992}">
  <dimension ref="B6:M31"/>
  <sheetViews>
    <sheetView workbookViewId="0">
      <selection activeCell="E8" sqref="E8"/>
    </sheetView>
  </sheetViews>
  <sheetFormatPr defaultRowHeight="15" x14ac:dyDescent="0.25"/>
  <cols>
    <col min="1" max="1" width="9.140625" style="1"/>
    <col min="2" max="2" width="10.7109375" style="1" bestFit="1" customWidth="1"/>
    <col min="3" max="4" width="10.5703125" style="1" bestFit="1" customWidth="1"/>
    <col min="5" max="6" width="9.140625" style="1"/>
    <col min="7" max="7" width="20.85546875" style="1" bestFit="1" customWidth="1"/>
    <col min="8" max="10" width="9.28515625" style="1" bestFit="1" customWidth="1"/>
    <col min="11" max="11" width="12" style="1" bestFit="1" customWidth="1"/>
    <col min="12" max="12" width="12.42578125" style="1" bestFit="1" customWidth="1"/>
    <col min="13" max="13" width="9.28515625" style="1" bestFit="1" customWidth="1"/>
    <col min="14" max="16384" width="9.140625" style="1"/>
  </cols>
  <sheetData>
    <row r="6" spans="2:11" x14ac:dyDescent="0.25">
      <c r="B6" s="19" t="s">
        <v>120</v>
      </c>
      <c r="C6" s="19" t="s">
        <v>121</v>
      </c>
      <c r="D6" s="19" t="s">
        <v>122</v>
      </c>
    </row>
    <row r="7" spans="2:11" x14ac:dyDescent="0.25">
      <c r="B7" s="19">
        <v>45</v>
      </c>
      <c r="C7" s="19">
        <v>50</v>
      </c>
      <c r="D7" s="19">
        <v>48</v>
      </c>
      <c r="G7" s="2" t="s">
        <v>105</v>
      </c>
    </row>
    <row r="8" spans="2:11" x14ac:dyDescent="0.25">
      <c r="B8" s="19">
        <v>47</v>
      </c>
      <c r="C8" s="19">
        <v>52</v>
      </c>
      <c r="D8" s="19">
        <v>50</v>
      </c>
    </row>
    <row r="9" spans="2:11" ht="15.75" thickBot="1" x14ac:dyDescent="0.3">
      <c r="B9" s="19">
        <v>44</v>
      </c>
      <c r="C9" s="19">
        <v>51</v>
      </c>
      <c r="D9" s="19">
        <v>49</v>
      </c>
      <c r="G9" s="1" t="s">
        <v>106</v>
      </c>
    </row>
    <row r="10" spans="2:11" x14ac:dyDescent="0.25">
      <c r="B10" s="19">
        <v>48</v>
      </c>
      <c r="C10" s="19">
        <v>53</v>
      </c>
      <c r="D10" s="19">
        <v>47</v>
      </c>
      <c r="G10" s="6" t="s">
        <v>107</v>
      </c>
      <c r="H10" s="6" t="s">
        <v>108</v>
      </c>
      <c r="I10" s="6" t="s">
        <v>109</v>
      </c>
      <c r="J10" s="6" t="s">
        <v>110</v>
      </c>
      <c r="K10" s="6" t="s">
        <v>11</v>
      </c>
    </row>
    <row r="11" spans="2:11" x14ac:dyDescent="0.25">
      <c r="B11" s="19">
        <v>46</v>
      </c>
      <c r="C11" s="19">
        <v>50</v>
      </c>
      <c r="D11" s="19">
        <v>50</v>
      </c>
      <c r="G11" s="7" t="s">
        <v>120</v>
      </c>
      <c r="H11" s="7">
        <v>25</v>
      </c>
      <c r="I11" s="7">
        <v>1158</v>
      </c>
      <c r="J11" s="10">
        <v>46.32</v>
      </c>
      <c r="K11" s="10">
        <v>1.8933333333333338</v>
      </c>
    </row>
    <row r="12" spans="2:11" x14ac:dyDescent="0.25">
      <c r="B12" s="19">
        <v>45</v>
      </c>
      <c r="C12" s="19">
        <v>52</v>
      </c>
      <c r="D12" s="19">
        <v>48</v>
      </c>
      <c r="G12" s="7" t="s">
        <v>121</v>
      </c>
      <c r="H12" s="7">
        <v>25</v>
      </c>
      <c r="I12" s="7">
        <v>1274</v>
      </c>
      <c r="J12" s="10">
        <v>50.96</v>
      </c>
      <c r="K12" s="10">
        <v>1.5400000000000003</v>
      </c>
    </row>
    <row r="13" spans="2:11" ht="15.75" thickBot="1" x14ac:dyDescent="0.3">
      <c r="B13" s="19">
        <v>49</v>
      </c>
      <c r="C13" s="19">
        <v>49</v>
      </c>
      <c r="D13" s="19">
        <v>51</v>
      </c>
      <c r="G13" s="8" t="s">
        <v>122</v>
      </c>
      <c r="H13" s="8">
        <v>25</v>
      </c>
      <c r="I13" s="8">
        <v>1224</v>
      </c>
      <c r="J13" s="11">
        <v>48.96</v>
      </c>
      <c r="K13" s="11">
        <v>1.5400000000000003</v>
      </c>
    </row>
    <row r="14" spans="2:11" x14ac:dyDescent="0.25">
      <c r="B14" s="19">
        <v>46</v>
      </c>
      <c r="C14" s="19">
        <v>51</v>
      </c>
      <c r="D14" s="19">
        <v>49</v>
      </c>
    </row>
    <row r="15" spans="2:11" x14ac:dyDescent="0.25">
      <c r="B15" s="19">
        <v>47</v>
      </c>
      <c r="C15" s="19">
        <v>50</v>
      </c>
      <c r="D15" s="19">
        <v>48</v>
      </c>
    </row>
    <row r="16" spans="2:11" ht="15.75" thickBot="1" x14ac:dyDescent="0.3">
      <c r="B16" s="19">
        <v>45</v>
      </c>
      <c r="C16" s="19">
        <v>52</v>
      </c>
      <c r="D16" s="19">
        <v>50</v>
      </c>
      <c r="G16" s="1" t="s">
        <v>111</v>
      </c>
    </row>
    <row r="17" spans="2:13" x14ac:dyDescent="0.25">
      <c r="B17" s="19">
        <v>48</v>
      </c>
      <c r="C17" s="19">
        <v>51</v>
      </c>
      <c r="D17" s="19">
        <v>49</v>
      </c>
      <c r="G17" s="6" t="s">
        <v>112</v>
      </c>
      <c r="H17" s="6" t="s">
        <v>113</v>
      </c>
      <c r="I17" s="6" t="s">
        <v>13</v>
      </c>
      <c r="J17" s="6" t="s">
        <v>114</v>
      </c>
      <c r="K17" s="6" t="s">
        <v>42</v>
      </c>
      <c r="L17" s="6" t="s">
        <v>115</v>
      </c>
      <c r="M17" s="6" t="s">
        <v>116</v>
      </c>
    </row>
    <row r="18" spans="2:13" x14ac:dyDescent="0.25">
      <c r="B18" s="19">
        <v>47</v>
      </c>
      <c r="C18" s="19">
        <v>53</v>
      </c>
      <c r="D18" s="19">
        <v>47</v>
      </c>
      <c r="G18" s="7" t="s">
        <v>117</v>
      </c>
      <c r="H18" s="10">
        <v>270.82666666666711</v>
      </c>
      <c r="I18" s="10">
        <v>2</v>
      </c>
      <c r="J18" s="10">
        <v>135.41333333333355</v>
      </c>
      <c r="K18" s="10">
        <v>81.683646112600641</v>
      </c>
      <c r="L18" s="10">
        <v>3.0276793163903401E-19</v>
      </c>
      <c r="M18" s="10">
        <v>3.1239074485457761</v>
      </c>
    </row>
    <row r="19" spans="2:13" x14ac:dyDescent="0.25">
      <c r="B19" s="19">
        <v>45</v>
      </c>
      <c r="C19" s="19">
        <v>50</v>
      </c>
      <c r="D19" s="19">
        <v>50</v>
      </c>
      <c r="G19" s="7" t="s">
        <v>118</v>
      </c>
      <c r="H19" s="10">
        <v>119.36000000000003</v>
      </c>
      <c r="I19" s="10">
        <v>72</v>
      </c>
      <c r="J19" s="10">
        <v>1.6577777777777782</v>
      </c>
      <c r="K19" s="10"/>
      <c r="L19" s="10"/>
      <c r="M19" s="10"/>
    </row>
    <row r="20" spans="2:13" x14ac:dyDescent="0.25">
      <c r="B20" s="19">
        <v>46</v>
      </c>
      <c r="C20" s="19">
        <v>52</v>
      </c>
      <c r="D20" s="19">
        <v>48</v>
      </c>
      <c r="G20" s="7"/>
      <c r="H20" s="10"/>
      <c r="I20" s="10"/>
      <c r="J20" s="10"/>
      <c r="K20" s="10"/>
      <c r="L20" s="10"/>
      <c r="M20" s="10"/>
    </row>
    <row r="21" spans="2:13" ht="15.75" thickBot="1" x14ac:dyDescent="0.3">
      <c r="B21" s="19">
        <v>48</v>
      </c>
      <c r="C21" s="19">
        <v>49</v>
      </c>
      <c r="D21" s="19">
        <v>51</v>
      </c>
      <c r="G21" s="8" t="s">
        <v>58</v>
      </c>
      <c r="H21" s="11">
        <v>390.18666666666712</v>
      </c>
      <c r="I21" s="11">
        <v>74</v>
      </c>
      <c r="J21" s="11"/>
      <c r="K21" s="11"/>
      <c r="L21" s="11"/>
      <c r="M21" s="11"/>
    </row>
    <row r="22" spans="2:13" x14ac:dyDescent="0.25">
      <c r="B22" s="19">
        <v>45</v>
      </c>
      <c r="C22" s="19">
        <v>51</v>
      </c>
      <c r="D22" s="19">
        <v>49</v>
      </c>
    </row>
    <row r="23" spans="2:13" x14ac:dyDescent="0.25">
      <c r="B23" s="19">
        <v>46</v>
      </c>
      <c r="C23" s="19">
        <v>50</v>
      </c>
      <c r="D23" s="19">
        <v>48</v>
      </c>
    </row>
    <row r="24" spans="2:13" x14ac:dyDescent="0.25">
      <c r="B24" s="19">
        <v>44</v>
      </c>
      <c r="C24" s="19">
        <v>52</v>
      </c>
      <c r="D24" s="19">
        <v>50</v>
      </c>
    </row>
    <row r="25" spans="2:13" x14ac:dyDescent="0.25">
      <c r="B25" s="19">
        <v>47</v>
      </c>
      <c r="C25" s="19">
        <v>51</v>
      </c>
      <c r="D25" s="19">
        <v>49</v>
      </c>
    </row>
    <row r="26" spans="2:13" x14ac:dyDescent="0.25">
      <c r="B26" s="19">
        <v>46</v>
      </c>
      <c r="C26" s="19">
        <v>53</v>
      </c>
      <c r="D26" s="19">
        <v>47</v>
      </c>
    </row>
    <row r="27" spans="2:13" x14ac:dyDescent="0.25">
      <c r="B27" s="19">
        <v>48</v>
      </c>
      <c r="C27" s="19">
        <v>50</v>
      </c>
      <c r="D27" s="19">
        <v>50</v>
      </c>
    </row>
    <row r="28" spans="2:13" x14ac:dyDescent="0.25">
      <c r="B28" s="19">
        <v>45</v>
      </c>
      <c r="C28" s="19">
        <v>52</v>
      </c>
      <c r="D28" s="19">
        <v>48</v>
      </c>
    </row>
    <row r="29" spans="2:13" x14ac:dyDescent="0.25">
      <c r="B29" s="19">
        <v>47</v>
      </c>
      <c r="C29" s="19">
        <v>49</v>
      </c>
      <c r="D29" s="19">
        <v>51</v>
      </c>
    </row>
    <row r="30" spans="2:13" x14ac:dyDescent="0.25">
      <c r="B30" s="19">
        <v>46</v>
      </c>
      <c r="C30" s="19">
        <v>51</v>
      </c>
      <c r="D30" s="19">
        <v>49</v>
      </c>
    </row>
    <row r="31" spans="2:13" x14ac:dyDescent="0.25">
      <c r="B31" s="19">
        <v>48</v>
      </c>
      <c r="C31" s="19">
        <v>50</v>
      </c>
      <c r="D31" s="19">
        <v>48</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4:K71"/>
  <sheetViews>
    <sheetView zoomScaleNormal="100" workbookViewId="0">
      <selection activeCell="I6" sqref="I6"/>
    </sheetView>
  </sheetViews>
  <sheetFormatPr defaultRowHeight="15" x14ac:dyDescent="0.25"/>
  <cols>
    <col min="1" max="1" width="12.42578125" style="1" customWidth="1"/>
    <col min="2" max="3" width="11" style="1" customWidth="1"/>
    <col min="4" max="6" width="9.140625" style="1"/>
    <col min="7" max="7" width="35.5703125" style="1" bestFit="1" customWidth="1"/>
    <col min="8" max="8" width="12.85546875" style="1" bestFit="1" customWidth="1"/>
    <col min="9" max="9" width="12.28515625" style="1" bestFit="1" customWidth="1"/>
    <col min="10" max="16384" width="9.140625" style="1"/>
  </cols>
  <sheetData>
    <row r="4" spans="2:11" x14ac:dyDescent="0.25">
      <c r="B4" s="19" t="s">
        <v>0</v>
      </c>
      <c r="C4" s="19" t="s">
        <v>1</v>
      </c>
      <c r="F4" s="5"/>
      <c r="G4" s="5"/>
      <c r="H4" s="5"/>
      <c r="I4" s="5"/>
      <c r="J4" s="5"/>
      <c r="K4" s="5"/>
    </row>
    <row r="5" spans="2:11" ht="15.75" x14ac:dyDescent="0.25">
      <c r="B5" s="19">
        <v>73</v>
      </c>
      <c r="C5" s="19">
        <v>80</v>
      </c>
      <c r="D5" s="12"/>
      <c r="F5" s="5"/>
      <c r="G5" s="5"/>
      <c r="H5" s="5"/>
      <c r="I5" s="5"/>
      <c r="J5" s="5"/>
      <c r="K5" s="5"/>
    </row>
    <row r="6" spans="2:11" x14ac:dyDescent="0.25">
      <c r="B6" s="19">
        <v>80</v>
      </c>
      <c r="C6" s="19">
        <v>77</v>
      </c>
      <c r="F6" s="5"/>
      <c r="G6" s="5"/>
      <c r="H6" s="5"/>
      <c r="I6" s="5"/>
      <c r="J6" s="5"/>
      <c r="K6" s="5"/>
    </row>
    <row r="7" spans="2:11" x14ac:dyDescent="0.25">
      <c r="B7" s="19">
        <v>78</v>
      </c>
      <c r="C7" s="19">
        <v>82</v>
      </c>
      <c r="F7" s="5"/>
      <c r="G7" s="2" t="s">
        <v>10</v>
      </c>
      <c r="J7" s="5"/>
      <c r="K7" s="5"/>
    </row>
    <row r="8" spans="2:11" ht="15.75" thickBot="1" x14ac:dyDescent="0.3">
      <c r="B8" s="19">
        <v>85</v>
      </c>
      <c r="C8" s="19">
        <v>75</v>
      </c>
      <c r="F8" s="5"/>
      <c r="J8" s="5"/>
      <c r="K8" s="5"/>
    </row>
    <row r="9" spans="2:11" x14ac:dyDescent="0.25">
      <c r="B9" s="19">
        <v>79</v>
      </c>
      <c r="C9" s="19">
        <v>78</v>
      </c>
      <c r="F9" s="5"/>
      <c r="G9" s="6"/>
      <c r="H9" s="6" t="s">
        <v>2</v>
      </c>
      <c r="I9" s="6" t="s">
        <v>3</v>
      </c>
      <c r="J9" s="5"/>
      <c r="K9" s="5"/>
    </row>
    <row r="10" spans="2:11" x14ac:dyDescent="0.25">
      <c r="B10" s="19">
        <v>82</v>
      </c>
      <c r="C10" s="19">
        <v>76</v>
      </c>
      <c r="F10" s="5"/>
      <c r="G10" s="7" t="s">
        <v>4</v>
      </c>
      <c r="H10" s="7">
        <v>78.900000000000006</v>
      </c>
      <c r="I10" s="7">
        <v>78.966666666666669</v>
      </c>
      <c r="J10" s="5"/>
      <c r="K10" s="5"/>
    </row>
    <row r="11" spans="2:11" x14ac:dyDescent="0.25">
      <c r="B11" s="19">
        <v>77</v>
      </c>
      <c r="C11" s="19">
        <v>81</v>
      </c>
      <c r="F11" s="5"/>
      <c r="G11" s="7" t="s">
        <v>11</v>
      </c>
      <c r="H11" s="7">
        <v>9.3344827586206858</v>
      </c>
      <c r="I11" s="7">
        <v>6.8609195402298813</v>
      </c>
      <c r="J11" s="5"/>
      <c r="K11" s="5"/>
    </row>
    <row r="12" spans="2:11" x14ac:dyDescent="0.25">
      <c r="B12" s="19">
        <v>75</v>
      </c>
      <c r="C12" s="19">
        <v>79</v>
      </c>
      <c r="F12" s="5"/>
      <c r="G12" s="7" t="s">
        <v>5</v>
      </c>
      <c r="H12" s="7">
        <v>30</v>
      </c>
      <c r="I12" s="7">
        <v>30</v>
      </c>
      <c r="J12" s="5"/>
      <c r="K12" s="5"/>
    </row>
    <row r="13" spans="2:11" x14ac:dyDescent="0.25">
      <c r="B13" s="19">
        <v>81</v>
      </c>
      <c r="C13" s="19">
        <v>83</v>
      </c>
      <c r="F13" s="5"/>
      <c r="G13" s="7" t="s">
        <v>12</v>
      </c>
      <c r="H13" s="7">
        <v>-7.7990963365581034E-2</v>
      </c>
      <c r="I13" s="7"/>
      <c r="J13" s="5"/>
      <c r="K13" s="5"/>
    </row>
    <row r="14" spans="2:11" x14ac:dyDescent="0.25">
      <c r="B14" s="19">
        <v>76</v>
      </c>
      <c r="C14" s="19">
        <v>77</v>
      </c>
      <c r="F14" s="5"/>
      <c r="G14" s="7" t="s">
        <v>6</v>
      </c>
      <c r="H14" s="7">
        <v>0</v>
      </c>
      <c r="I14" s="7"/>
      <c r="J14" s="5"/>
      <c r="K14" s="5"/>
    </row>
    <row r="15" spans="2:11" x14ac:dyDescent="0.25">
      <c r="B15" s="19">
        <v>74</v>
      </c>
      <c r="C15" s="19">
        <v>75</v>
      </c>
      <c r="F15" s="5"/>
      <c r="G15" s="7" t="s">
        <v>13</v>
      </c>
      <c r="H15" s="7">
        <v>29</v>
      </c>
      <c r="I15" s="7"/>
      <c r="J15" s="5"/>
      <c r="K15" s="5"/>
    </row>
    <row r="16" spans="2:11" x14ac:dyDescent="0.25">
      <c r="B16" s="19">
        <v>79</v>
      </c>
      <c r="C16" s="19">
        <v>82</v>
      </c>
      <c r="F16" s="5"/>
      <c r="G16" s="7" t="s">
        <v>14</v>
      </c>
      <c r="H16" s="7">
        <v>-8.7427958142976658E-2</v>
      </c>
      <c r="I16" s="7"/>
      <c r="J16" s="5"/>
      <c r="K16" s="5"/>
    </row>
    <row r="17" spans="2:11" x14ac:dyDescent="0.25">
      <c r="B17" s="19">
        <v>83</v>
      </c>
      <c r="C17" s="19">
        <v>78</v>
      </c>
      <c r="F17" s="5"/>
      <c r="G17" s="7" t="s">
        <v>15</v>
      </c>
      <c r="H17" s="7">
        <v>0.46546613177723833</v>
      </c>
      <c r="I17" s="7"/>
      <c r="J17" s="5"/>
      <c r="K17" s="5"/>
    </row>
    <row r="18" spans="2:11" x14ac:dyDescent="0.25">
      <c r="B18" s="19">
        <v>76</v>
      </c>
      <c r="C18" s="19">
        <v>80</v>
      </c>
      <c r="F18" s="5"/>
      <c r="G18" s="7" t="s">
        <v>16</v>
      </c>
      <c r="H18" s="7">
        <v>1.6991270265334986</v>
      </c>
      <c r="I18" s="7"/>
      <c r="J18" s="5"/>
      <c r="K18" s="5"/>
    </row>
    <row r="19" spans="2:11" x14ac:dyDescent="0.25">
      <c r="B19" s="19">
        <v>80</v>
      </c>
      <c r="C19" s="19">
        <v>76</v>
      </c>
      <c r="F19" s="5"/>
      <c r="G19" s="7" t="s">
        <v>17</v>
      </c>
      <c r="H19" s="7">
        <v>0.93093226355447667</v>
      </c>
      <c r="I19" s="7"/>
      <c r="J19" s="5"/>
      <c r="K19" s="5"/>
    </row>
    <row r="20" spans="2:11" ht="15.75" thickBot="1" x14ac:dyDescent="0.3">
      <c r="B20" s="19">
        <v>78</v>
      </c>
      <c r="C20" s="19">
        <v>79</v>
      </c>
      <c r="F20" s="5"/>
      <c r="G20" s="8" t="s">
        <v>18</v>
      </c>
      <c r="H20" s="8">
        <v>2.0452296421327048</v>
      </c>
      <c r="I20" s="8"/>
      <c r="J20" s="5"/>
      <c r="K20" s="5"/>
    </row>
    <row r="21" spans="2:11" x14ac:dyDescent="0.25">
      <c r="B21" s="19">
        <v>84</v>
      </c>
      <c r="C21" s="19">
        <v>84</v>
      </c>
    </row>
    <row r="22" spans="2:11" x14ac:dyDescent="0.25">
      <c r="B22" s="19">
        <v>79</v>
      </c>
      <c r="C22" s="19">
        <v>77</v>
      </c>
    </row>
    <row r="23" spans="2:11" x14ac:dyDescent="0.25">
      <c r="B23" s="19">
        <v>77</v>
      </c>
      <c r="C23" s="19">
        <v>81</v>
      </c>
      <c r="G23" s="5"/>
      <c r="H23" s="5"/>
      <c r="I23" s="5"/>
    </row>
    <row r="24" spans="2:11" x14ac:dyDescent="0.25">
      <c r="B24" s="19">
        <v>82</v>
      </c>
      <c r="C24" s="19">
        <v>78</v>
      </c>
      <c r="G24" s="5"/>
      <c r="H24" s="5"/>
      <c r="I24" s="5"/>
    </row>
    <row r="25" spans="2:11" x14ac:dyDescent="0.25">
      <c r="B25" s="19">
        <v>75</v>
      </c>
      <c r="C25" s="19">
        <v>83</v>
      </c>
      <c r="G25" s="13"/>
      <c r="H25" s="13"/>
      <c r="I25" s="13"/>
    </row>
    <row r="26" spans="2:11" x14ac:dyDescent="0.25">
      <c r="B26" s="19">
        <v>79</v>
      </c>
      <c r="C26" s="19">
        <v>76</v>
      </c>
      <c r="G26" s="7"/>
      <c r="H26" s="7"/>
      <c r="I26" s="7"/>
    </row>
    <row r="27" spans="2:11" x14ac:dyDescent="0.25">
      <c r="B27" s="19">
        <v>81</v>
      </c>
      <c r="C27" s="19">
        <v>79</v>
      </c>
      <c r="G27" s="7"/>
      <c r="H27" s="7"/>
      <c r="I27" s="7"/>
    </row>
    <row r="28" spans="2:11" x14ac:dyDescent="0.25">
      <c r="B28" s="19">
        <v>76</v>
      </c>
      <c r="C28" s="19">
        <v>82</v>
      </c>
      <c r="G28" s="7"/>
      <c r="H28" s="7"/>
      <c r="I28" s="7"/>
    </row>
    <row r="29" spans="2:11" x14ac:dyDescent="0.25">
      <c r="B29" s="19">
        <v>78</v>
      </c>
      <c r="C29" s="19">
        <v>75</v>
      </c>
      <c r="G29" s="7"/>
      <c r="H29" s="7"/>
      <c r="I29" s="7"/>
    </row>
    <row r="30" spans="2:11" x14ac:dyDescent="0.25">
      <c r="B30" s="19">
        <v>80</v>
      </c>
      <c r="C30" s="19">
        <v>78</v>
      </c>
      <c r="G30" s="7"/>
      <c r="H30" s="7"/>
      <c r="I30" s="7"/>
    </row>
    <row r="31" spans="2:11" x14ac:dyDescent="0.25">
      <c r="B31" s="19">
        <v>83</v>
      </c>
      <c r="C31" s="19">
        <v>80</v>
      </c>
      <c r="G31" s="7"/>
      <c r="H31" s="7"/>
      <c r="I31" s="7"/>
    </row>
    <row r="32" spans="2:11" x14ac:dyDescent="0.25">
      <c r="B32" s="19">
        <v>76</v>
      </c>
      <c r="C32" s="19">
        <v>77</v>
      </c>
      <c r="G32" s="7"/>
      <c r="H32" s="7"/>
      <c r="I32" s="7"/>
    </row>
    <row r="33" spans="1:9" x14ac:dyDescent="0.25">
      <c r="B33" s="19">
        <v>79</v>
      </c>
      <c r="C33" s="19">
        <v>82</v>
      </c>
      <c r="G33" s="7"/>
      <c r="H33" s="7"/>
      <c r="I33" s="7"/>
    </row>
    <row r="34" spans="1:9" x14ac:dyDescent="0.25">
      <c r="B34" s="19">
        <v>82</v>
      </c>
      <c r="C34" s="19">
        <v>79</v>
      </c>
      <c r="G34" s="7"/>
      <c r="H34" s="7"/>
      <c r="I34" s="7"/>
    </row>
    <row r="35" spans="1:9" x14ac:dyDescent="0.25">
      <c r="A35" s="1" t="s">
        <v>9</v>
      </c>
      <c r="B35" s="14">
        <f>AVERAGE(B5:B34)</f>
        <v>78.900000000000006</v>
      </c>
      <c r="C35" s="14">
        <f>AVERAGE(C5:C34)</f>
        <v>78.966666666666669</v>
      </c>
      <c r="G35" s="7"/>
      <c r="H35" s="7"/>
      <c r="I35" s="7"/>
    </row>
    <row r="36" spans="1:9" x14ac:dyDescent="0.25">
      <c r="G36" s="7"/>
      <c r="H36" s="7"/>
      <c r="I36" s="7"/>
    </row>
    <row r="37" spans="1:9" x14ac:dyDescent="0.25">
      <c r="A37" s="1" t="s">
        <v>19</v>
      </c>
    </row>
    <row r="38" spans="1:9" x14ac:dyDescent="0.25">
      <c r="A38" s="1" t="s">
        <v>131</v>
      </c>
    </row>
    <row r="39" spans="1:9" x14ac:dyDescent="0.25">
      <c r="A39" s="1" t="s">
        <v>20</v>
      </c>
    </row>
    <row r="41" spans="1:9" x14ac:dyDescent="0.25">
      <c r="A41" s="1" t="s">
        <v>21</v>
      </c>
    </row>
    <row r="45" spans="1:9" x14ac:dyDescent="0.25">
      <c r="A45" s="1" t="s">
        <v>22</v>
      </c>
    </row>
    <row r="49" spans="1:5" x14ac:dyDescent="0.25">
      <c r="A49" s="1" t="s">
        <v>23</v>
      </c>
    </row>
    <row r="50" spans="1:5" x14ac:dyDescent="0.25">
      <c r="A50" s="1" t="s">
        <v>24</v>
      </c>
    </row>
    <row r="51" spans="1:5" x14ac:dyDescent="0.25">
      <c r="A51" s="1" t="s">
        <v>25</v>
      </c>
    </row>
    <row r="52" spans="1:5" x14ac:dyDescent="0.25">
      <c r="A52" s="1" t="s">
        <v>26</v>
      </c>
      <c r="B52" s="15">
        <f>_xlfn.VAR.S(B5:B34)</f>
        <v>9.3344827586206858</v>
      </c>
    </row>
    <row r="53" spans="1:5" x14ac:dyDescent="0.25">
      <c r="A53" s="1" t="s">
        <v>27</v>
      </c>
      <c r="B53" s="15">
        <f>_xlfn.VAR.S(C5:C34)</f>
        <v>6.8609195402298813</v>
      </c>
    </row>
    <row r="54" spans="1:5" x14ac:dyDescent="0.25">
      <c r="B54" s="15"/>
    </row>
    <row r="55" spans="1:5" x14ac:dyDescent="0.25">
      <c r="A55" s="3" t="s">
        <v>28</v>
      </c>
      <c r="B55" s="16">
        <f>29*B52^2</f>
        <v>2526.8444827586186</v>
      </c>
      <c r="C55" s="3" t="s">
        <v>31</v>
      </c>
      <c r="D55" s="16">
        <f>(B55+B56)/B57</f>
        <v>67.102392654247524</v>
      </c>
    </row>
    <row r="56" spans="1:5" x14ac:dyDescent="0.25">
      <c r="A56" s="3" t="s">
        <v>29</v>
      </c>
      <c r="B56" s="16">
        <f>29*B53^2</f>
        <v>1365.0942911877378</v>
      </c>
      <c r="C56" s="3" t="s">
        <v>32</v>
      </c>
      <c r="D56" s="16">
        <f>SQRT(D55)</f>
        <v>8.191605010878364</v>
      </c>
    </row>
    <row r="57" spans="1:5" x14ac:dyDescent="0.25">
      <c r="A57" s="3" t="s">
        <v>30</v>
      </c>
      <c r="B57" s="3">
        <f>30+30-2</f>
        <v>58</v>
      </c>
      <c r="C57" s="3"/>
      <c r="D57" s="3"/>
    </row>
    <row r="59" spans="1:5" x14ac:dyDescent="0.25">
      <c r="A59" s="4" t="s">
        <v>33</v>
      </c>
    </row>
    <row r="61" spans="1:5" x14ac:dyDescent="0.25">
      <c r="A61" s="1" t="s">
        <v>34</v>
      </c>
      <c r="C61" s="3"/>
      <c r="D61" s="3">
        <f>1/30</f>
        <v>3.3333333333333333E-2</v>
      </c>
      <c r="E61" s="3">
        <f>1/30</f>
        <v>3.3333333333333333E-2</v>
      </c>
    </row>
    <row r="62" spans="1:5" x14ac:dyDescent="0.25">
      <c r="A62" s="15"/>
      <c r="C62" s="16">
        <f>B35-C35</f>
        <v>-6.6666666666662877E-2</v>
      </c>
      <c r="D62" s="3">
        <f>D61+E61</f>
        <v>6.6666666666666666E-2</v>
      </c>
      <c r="E62" s="3"/>
    </row>
    <row r="63" spans="1:5" x14ac:dyDescent="0.25">
      <c r="C63" s="3"/>
      <c r="D63" s="3">
        <f>SQRT(D62)</f>
        <v>0.2581988897471611</v>
      </c>
      <c r="E63" s="3">
        <f>D63*D56</f>
        <v>2.115063319056075</v>
      </c>
    </row>
    <row r="65" spans="1:2" x14ac:dyDescent="0.25">
      <c r="A65" s="4" t="s">
        <v>35</v>
      </c>
      <c r="B65" s="17">
        <f>C62/E63</f>
        <v>-3.1519938938005566E-2</v>
      </c>
    </row>
    <row r="68" spans="1:2" x14ac:dyDescent="0.25">
      <c r="A68" s="4" t="s">
        <v>36</v>
      </c>
      <c r="B68" s="14">
        <f>_xlfn.T.TEST(B5:B34,C5:C34,1,3)</f>
        <v>0.46401164643007842</v>
      </c>
    </row>
    <row r="69" spans="1:2" x14ac:dyDescent="0.25">
      <c r="A69" s="4" t="s">
        <v>37</v>
      </c>
      <c r="B69" s="14">
        <f>_xlfn.T.TEST(B5:B34,C5:C34,2,3)</f>
        <v>0.92802329286015683</v>
      </c>
    </row>
    <row r="71" spans="1:2" x14ac:dyDescent="0.25">
      <c r="A71" s="1" t="s">
        <v>38</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97A91B-D189-4CD1-BB80-4D66C6E43DC2}">
  <dimension ref="B4:I33"/>
  <sheetViews>
    <sheetView workbookViewId="0">
      <selection activeCell="J7" sqref="J7"/>
    </sheetView>
  </sheetViews>
  <sheetFormatPr defaultRowHeight="15" x14ac:dyDescent="0.25"/>
  <cols>
    <col min="1" max="5" width="9.140625" style="1"/>
    <col min="6" max="6" width="29" style="1" bestFit="1" customWidth="1"/>
    <col min="7" max="7" width="12.7109375" style="1" bestFit="1" customWidth="1"/>
    <col min="8" max="8" width="10.28515625" style="1" bestFit="1" customWidth="1"/>
    <col min="9" max="16384" width="9.140625" style="1"/>
  </cols>
  <sheetData>
    <row r="4" spans="2:9" x14ac:dyDescent="0.25">
      <c r="B4" s="19" t="s">
        <v>7</v>
      </c>
      <c r="C4" s="19" t="s">
        <v>8</v>
      </c>
    </row>
    <row r="5" spans="2:9" x14ac:dyDescent="0.25">
      <c r="B5" s="19">
        <v>14.5</v>
      </c>
      <c r="C5" s="19">
        <v>16.100000000000001</v>
      </c>
      <c r="F5" s="2" t="s">
        <v>10</v>
      </c>
    </row>
    <row r="6" spans="2:9" ht="15.75" thickBot="1" x14ac:dyDescent="0.3">
      <c r="B6" s="19">
        <v>15.2</v>
      </c>
      <c r="C6" s="19">
        <v>14.9</v>
      </c>
      <c r="I6" s="5"/>
    </row>
    <row r="7" spans="2:9" x14ac:dyDescent="0.25">
      <c r="B7" s="19">
        <v>12.8</v>
      </c>
      <c r="C7" s="19">
        <v>15.2</v>
      </c>
      <c r="F7" s="6"/>
      <c r="G7" s="6" t="s">
        <v>2</v>
      </c>
      <c r="H7" s="6" t="s">
        <v>3</v>
      </c>
      <c r="I7" s="5"/>
    </row>
    <row r="8" spans="2:9" x14ac:dyDescent="0.25">
      <c r="B8" s="19">
        <v>13.6</v>
      </c>
      <c r="C8" s="19">
        <v>16.5</v>
      </c>
      <c r="F8" s="7" t="s">
        <v>4</v>
      </c>
      <c r="G8" s="7">
        <v>14.015999999999998</v>
      </c>
      <c r="H8" s="7">
        <v>15.056000000000001</v>
      </c>
      <c r="I8" s="5"/>
    </row>
    <row r="9" spans="2:9" x14ac:dyDescent="0.25">
      <c r="B9" s="19">
        <v>14.9</v>
      </c>
      <c r="C9" s="19">
        <v>13.8</v>
      </c>
      <c r="F9" s="7" t="s">
        <v>11</v>
      </c>
      <c r="G9" s="7">
        <v>0.98973333333333324</v>
      </c>
      <c r="H9" s="7">
        <v>0.73590000000000011</v>
      </c>
      <c r="I9" s="5"/>
    </row>
    <row r="10" spans="2:9" x14ac:dyDescent="0.25">
      <c r="B10" s="19">
        <v>13.2</v>
      </c>
      <c r="C10" s="19">
        <v>15.6</v>
      </c>
      <c r="F10" s="7" t="s">
        <v>5</v>
      </c>
      <c r="G10" s="7">
        <v>25</v>
      </c>
      <c r="H10" s="7">
        <v>25</v>
      </c>
      <c r="I10" s="5"/>
    </row>
    <row r="11" spans="2:9" x14ac:dyDescent="0.25">
      <c r="B11" s="19">
        <v>15.8</v>
      </c>
      <c r="C11" s="19">
        <v>14.3</v>
      </c>
      <c r="F11" s="7" t="s">
        <v>12</v>
      </c>
      <c r="G11" s="7">
        <v>-0.35652162443198354</v>
      </c>
      <c r="H11" s="7"/>
      <c r="I11" s="5"/>
    </row>
    <row r="12" spans="2:9" x14ac:dyDescent="0.25">
      <c r="B12" s="19">
        <v>14.4</v>
      </c>
      <c r="C12" s="19">
        <v>15.9</v>
      </c>
      <c r="F12" s="7" t="s">
        <v>6</v>
      </c>
      <c r="G12" s="7">
        <v>0</v>
      </c>
      <c r="H12" s="7"/>
      <c r="I12" s="5"/>
    </row>
    <row r="13" spans="2:9" x14ac:dyDescent="0.25">
      <c r="B13" s="19">
        <v>12.6</v>
      </c>
      <c r="C13" s="19">
        <v>14.7</v>
      </c>
      <c r="F13" s="7" t="s">
        <v>13</v>
      </c>
      <c r="G13" s="7">
        <v>24</v>
      </c>
      <c r="H13" s="7"/>
      <c r="I13" s="5"/>
    </row>
    <row r="14" spans="2:9" x14ac:dyDescent="0.25">
      <c r="B14" s="19">
        <v>13.9</v>
      </c>
      <c r="C14" s="19">
        <v>16.2</v>
      </c>
      <c r="F14" s="7" t="s">
        <v>14</v>
      </c>
      <c r="G14" s="7">
        <v>-3.4035913577672074</v>
      </c>
      <c r="H14" s="7"/>
      <c r="I14" s="5"/>
    </row>
    <row r="15" spans="2:9" x14ac:dyDescent="0.25">
      <c r="B15" s="19">
        <v>15.6</v>
      </c>
      <c r="C15" s="19">
        <v>13.5</v>
      </c>
      <c r="F15" s="7" t="s">
        <v>15</v>
      </c>
      <c r="G15" s="7">
        <v>1.1684358546271421E-3</v>
      </c>
      <c r="H15" s="7"/>
      <c r="I15" s="5"/>
    </row>
    <row r="16" spans="2:9" x14ac:dyDescent="0.25">
      <c r="B16" s="19">
        <v>13.8</v>
      </c>
      <c r="C16" s="19">
        <v>14.8</v>
      </c>
      <c r="F16" s="7" t="s">
        <v>16</v>
      </c>
      <c r="G16" s="7">
        <v>1.7108820799094284</v>
      </c>
      <c r="H16" s="7"/>
      <c r="I16" s="5"/>
    </row>
    <row r="17" spans="2:9" x14ac:dyDescent="0.25">
      <c r="B17" s="19">
        <v>12.4</v>
      </c>
      <c r="C17" s="19">
        <v>15.4</v>
      </c>
      <c r="F17" s="7" t="s">
        <v>17</v>
      </c>
      <c r="G17" s="7">
        <v>2.3368717092542841E-3</v>
      </c>
      <c r="H17" s="7"/>
      <c r="I17" s="5"/>
    </row>
    <row r="18" spans="2:9" ht="15.75" thickBot="1" x14ac:dyDescent="0.3">
      <c r="B18" s="19">
        <v>14.1</v>
      </c>
      <c r="C18" s="19">
        <v>14.2</v>
      </c>
      <c r="F18" s="8" t="s">
        <v>18</v>
      </c>
      <c r="G18" s="8">
        <v>2.0638985616280254</v>
      </c>
      <c r="H18" s="8"/>
    </row>
    <row r="19" spans="2:9" x14ac:dyDescent="0.25">
      <c r="B19" s="19">
        <v>13.7</v>
      </c>
      <c r="C19" s="19">
        <v>15.7</v>
      </c>
    </row>
    <row r="20" spans="2:9" x14ac:dyDescent="0.25">
      <c r="B20" s="19">
        <v>15.3</v>
      </c>
      <c r="C20" s="19">
        <v>13.9</v>
      </c>
      <c r="F20" s="5"/>
      <c r="G20" s="5"/>
      <c r="H20" s="5"/>
    </row>
    <row r="21" spans="2:9" x14ac:dyDescent="0.25">
      <c r="B21" s="19">
        <v>14</v>
      </c>
      <c r="C21" s="19">
        <v>16</v>
      </c>
      <c r="F21" s="5"/>
      <c r="G21" s="5"/>
      <c r="H21" s="5"/>
    </row>
    <row r="22" spans="2:9" x14ac:dyDescent="0.25">
      <c r="B22" s="19">
        <v>13.5</v>
      </c>
      <c r="C22" s="19">
        <v>14.6</v>
      </c>
      <c r="F22" s="13"/>
      <c r="G22" s="13"/>
      <c r="H22" s="13"/>
    </row>
    <row r="23" spans="2:9" x14ac:dyDescent="0.25">
      <c r="B23" s="19">
        <v>15.1</v>
      </c>
      <c r="C23" s="19">
        <v>15.1</v>
      </c>
      <c r="F23" s="7"/>
      <c r="G23" s="7"/>
      <c r="H23" s="7"/>
    </row>
    <row r="24" spans="2:9" x14ac:dyDescent="0.25">
      <c r="B24" s="19">
        <v>12.9</v>
      </c>
      <c r="C24" s="19">
        <v>14.5</v>
      </c>
      <c r="F24" s="7"/>
      <c r="G24" s="7"/>
      <c r="H24" s="7"/>
    </row>
    <row r="25" spans="2:9" x14ac:dyDescent="0.25">
      <c r="B25" s="19">
        <v>13.4</v>
      </c>
      <c r="C25" s="19">
        <v>16.3</v>
      </c>
      <c r="F25" s="7"/>
      <c r="G25" s="7"/>
      <c r="H25" s="7"/>
    </row>
    <row r="26" spans="2:9" x14ac:dyDescent="0.25">
      <c r="B26" s="19">
        <v>14.7</v>
      </c>
      <c r="C26" s="19">
        <v>14.4</v>
      </c>
      <c r="F26" s="7"/>
      <c r="G26" s="7"/>
      <c r="H26" s="7"/>
    </row>
    <row r="27" spans="2:9" x14ac:dyDescent="0.25">
      <c r="B27" s="19">
        <v>15</v>
      </c>
      <c r="C27" s="19">
        <v>15.3</v>
      </c>
      <c r="F27" s="7"/>
      <c r="G27" s="7"/>
      <c r="H27" s="7"/>
    </row>
    <row r="28" spans="2:9" x14ac:dyDescent="0.25">
      <c r="B28" s="19">
        <v>13.3</v>
      </c>
      <c r="C28" s="19">
        <v>14</v>
      </c>
      <c r="F28" s="7"/>
      <c r="G28" s="7"/>
      <c r="H28" s="7"/>
    </row>
    <row r="29" spans="2:9" x14ac:dyDescent="0.25">
      <c r="B29" s="19">
        <v>12.7</v>
      </c>
      <c r="C29" s="19">
        <v>15.5</v>
      </c>
      <c r="F29" s="7"/>
      <c r="G29" s="7"/>
      <c r="H29" s="7"/>
    </row>
    <row r="30" spans="2:9" x14ac:dyDescent="0.25">
      <c r="F30" s="7"/>
      <c r="G30" s="7"/>
      <c r="H30" s="7"/>
    </row>
    <row r="31" spans="2:9" x14ac:dyDescent="0.25">
      <c r="F31" s="7"/>
      <c r="G31" s="7"/>
      <c r="H31" s="7"/>
    </row>
    <row r="32" spans="2:9" x14ac:dyDescent="0.25">
      <c r="F32" s="7"/>
      <c r="G32" s="7"/>
      <c r="H32" s="7"/>
    </row>
    <row r="33" spans="6:8" x14ac:dyDescent="0.25">
      <c r="F33" s="7"/>
      <c r="G33" s="7"/>
      <c r="H33" s="7"/>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6AFDFA-42BD-404B-9F97-526CD8663225}">
  <dimension ref="B6:I46"/>
  <sheetViews>
    <sheetView topLeftCell="A7" zoomScaleNormal="100" workbookViewId="0">
      <selection activeCell="K13" sqref="K13"/>
    </sheetView>
  </sheetViews>
  <sheetFormatPr defaultRowHeight="15" x14ac:dyDescent="0.25"/>
  <cols>
    <col min="1" max="1" width="9.140625" style="1"/>
    <col min="2" max="3" width="12" style="1" bestFit="1" customWidth="1"/>
    <col min="4" max="5" width="9.140625" style="1"/>
    <col min="6" max="6" width="33.85546875" style="1" bestFit="1" customWidth="1"/>
    <col min="7" max="8" width="14.85546875" style="1" bestFit="1" customWidth="1"/>
    <col min="9" max="16384" width="9.140625" style="1"/>
  </cols>
  <sheetData>
    <row r="6" spans="2:9" x14ac:dyDescent="0.25">
      <c r="B6" s="25" t="s">
        <v>39</v>
      </c>
      <c r="C6" s="25" t="s">
        <v>40</v>
      </c>
    </row>
    <row r="7" spans="2:9" x14ac:dyDescent="0.25">
      <c r="B7" s="25">
        <v>68</v>
      </c>
      <c r="C7" s="25">
        <v>72</v>
      </c>
    </row>
    <row r="8" spans="2:9" x14ac:dyDescent="0.25">
      <c r="B8" s="25">
        <v>70</v>
      </c>
      <c r="C8" s="25">
        <v>68</v>
      </c>
      <c r="F8" s="2" t="s">
        <v>41</v>
      </c>
      <c r="I8" s="5"/>
    </row>
    <row r="9" spans="2:9" ht="15.75" thickBot="1" x14ac:dyDescent="0.3">
      <c r="B9" s="25">
        <v>67</v>
      </c>
      <c r="C9" s="25">
        <v>70</v>
      </c>
      <c r="I9" s="5"/>
    </row>
    <row r="10" spans="2:9" x14ac:dyDescent="0.25">
      <c r="B10" s="25">
        <v>72</v>
      </c>
      <c r="C10" s="25">
        <v>66</v>
      </c>
      <c r="F10" s="6"/>
      <c r="G10" s="6" t="s">
        <v>2</v>
      </c>
      <c r="H10" s="6" t="s">
        <v>3</v>
      </c>
      <c r="I10" s="5"/>
    </row>
    <row r="11" spans="2:9" x14ac:dyDescent="0.25">
      <c r="B11" s="25">
        <v>69</v>
      </c>
      <c r="C11" s="25">
        <v>67</v>
      </c>
      <c r="F11" s="7" t="s">
        <v>4</v>
      </c>
      <c r="G11" s="7">
        <v>68.575000000000003</v>
      </c>
      <c r="H11" s="7">
        <v>68.275000000000006</v>
      </c>
      <c r="I11" s="5"/>
    </row>
    <row r="12" spans="2:9" x14ac:dyDescent="0.25">
      <c r="B12" s="25">
        <v>71</v>
      </c>
      <c r="C12" s="25">
        <v>69</v>
      </c>
      <c r="F12" s="7" t="s">
        <v>11</v>
      </c>
      <c r="G12" s="7">
        <v>4.4557692307692269</v>
      </c>
      <c r="H12" s="7">
        <v>4.7173076923076911</v>
      </c>
      <c r="I12" s="5"/>
    </row>
    <row r="13" spans="2:9" x14ac:dyDescent="0.25">
      <c r="B13" s="25">
        <v>66</v>
      </c>
      <c r="C13" s="25">
        <v>65</v>
      </c>
      <c r="F13" s="7" t="s">
        <v>5</v>
      </c>
      <c r="G13" s="7">
        <v>40</v>
      </c>
      <c r="H13" s="7">
        <v>40</v>
      </c>
      <c r="I13" s="5"/>
    </row>
    <row r="14" spans="2:9" x14ac:dyDescent="0.25">
      <c r="B14" s="25">
        <v>73</v>
      </c>
      <c r="C14" s="25">
        <v>71</v>
      </c>
      <c r="F14" s="7" t="s">
        <v>13</v>
      </c>
      <c r="G14" s="7">
        <v>39</v>
      </c>
      <c r="H14" s="7">
        <v>39</v>
      </c>
      <c r="I14" s="5"/>
    </row>
    <row r="15" spans="2:9" x14ac:dyDescent="0.25">
      <c r="B15" s="25">
        <v>68</v>
      </c>
      <c r="C15" s="25">
        <v>68</v>
      </c>
      <c r="F15" s="7" t="s">
        <v>42</v>
      </c>
      <c r="G15" s="7">
        <v>0.94455768446799782</v>
      </c>
      <c r="H15" s="7"/>
      <c r="I15" s="5"/>
    </row>
    <row r="16" spans="2:9" x14ac:dyDescent="0.25">
      <c r="B16" s="25">
        <v>70</v>
      </c>
      <c r="C16" s="25">
        <v>70</v>
      </c>
      <c r="F16" s="7" t="s">
        <v>43</v>
      </c>
      <c r="G16" s="7">
        <v>0.42977269373234606</v>
      </c>
      <c r="H16" s="7"/>
      <c r="I16" s="5"/>
    </row>
    <row r="17" spans="2:9" ht="15.75" thickBot="1" x14ac:dyDescent="0.3">
      <c r="B17" s="25">
        <v>67</v>
      </c>
      <c r="C17" s="25">
        <v>65</v>
      </c>
      <c r="F17" s="8" t="s">
        <v>44</v>
      </c>
      <c r="G17" s="8">
        <v>0.58669433554477302</v>
      </c>
      <c r="H17" s="8"/>
      <c r="I17" s="5"/>
    </row>
    <row r="18" spans="2:9" x14ac:dyDescent="0.25">
      <c r="B18" s="25">
        <v>65</v>
      </c>
      <c r="C18" s="25">
        <v>70</v>
      </c>
      <c r="F18" s="5"/>
      <c r="G18" s="5"/>
      <c r="H18" s="5"/>
      <c r="I18" s="5"/>
    </row>
    <row r="19" spans="2:9" x14ac:dyDescent="0.25">
      <c r="B19" s="25">
        <v>69</v>
      </c>
      <c r="C19" s="25">
        <v>67</v>
      </c>
      <c r="F19" s="5"/>
      <c r="G19" s="5"/>
      <c r="H19" s="5"/>
      <c r="I19" s="5"/>
    </row>
    <row r="20" spans="2:9" x14ac:dyDescent="0.25">
      <c r="B20" s="25">
        <v>67</v>
      </c>
      <c r="C20" s="25">
        <v>72</v>
      </c>
    </row>
    <row r="21" spans="2:9" x14ac:dyDescent="0.25">
      <c r="B21" s="25">
        <v>72</v>
      </c>
      <c r="C21" s="25">
        <v>68</v>
      </c>
    </row>
    <row r="22" spans="2:9" x14ac:dyDescent="0.25">
      <c r="B22" s="25">
        <v>68</v>
      </c>
      <c r="C22" s="25">
        <v>70</v>
      </c>
    </row>
    <row r="23" spans="2:9" x14ac:dyDescent="0.25">
      <c r="B23" s="25">
        <v>70</v>
      </c>
      <c r="C23" s="25">
        <v>66</v>
      </c>
    </row>
    <row r="24" spans="2:9" x14ac:dyDescent="0.25">
      <c r="B24" s="25">
        <v>66</v>
      </c>
      <c r="C24" s="25">
        <v>71</v>
      </c>
    </row>
    <row r="25" spans="2:9" x14ac:dyDescent="0.25">
      <c r="B25" s="25">
        <v>71</v>
      </c>
      <c r="C25" s="25">
        <v>69</v>
      </c>
    </row>
    <row r="26" spans="2:9" x14ac:dyDescent="0.25">
      <c r="B26" s="25">
        <v>68</v>
      </c>
      <c r="C26" s="25">
        <v>67</v>
      </c>
    </row>
    <row r="27" spans="2:9" x14ac:dyDescent="0.25">
      <c r="B27" s="25">
        <v>69</v>
      </c>
      <c r="C27" s="25">
        <v>68</v>
      </c>
    </row>
    <row r="28" spans="2:9" x14ac:dyDescent="0.25">
      <c r="B28" s="25">
        <v>67</v>
      </c>
      <c r="C28" s="25">
        <v>64</v>
      </c>
    </row>
    <row r="29" spans="2:9" x14ac:dyDescent="0.25">
      <c r="B29" s="25">
        <v>70</v>
      </c>
      <c r="C29" s="25">
        <v>69</v>
      </c>
    </row>
    <row r="30" spans="2:9" x14ac:dyDescent="0.25">
      <c r="B30" s="25">
        <v>68</v>
      </c>
      <c r="C30" s="25">
        <v>65</v>
      </c>
    </row>
    <row r="31" spans="2:9" x14ac:dyDescent="0.25">
      <c r="B31" s="25">
        <v>66</v>
      </c>
      <c r="C31" s="25">
        <v>70</v>
      </c>
    </row>
    <row r="32" spans="2:9" x14ac:dyDescent="0.25">
      <c r="B32" s="25">
        <v>65</v>
      </c>
      <c r="C32" s="25">
        <v>72</v>
      </c>
    </row>
    <row r="33" spans="2:3" x14ac:dyDescent="0.25">
      <c r="B33" s="25">
        <v>71</v>
      </c>
      <c r="C33" s="25">
        <v>68</v>
      </c>
    </row>
    <row r="34" spans="2:3" x14ac:dyDescent="0.25">
      <c r="B34" s="25">
        <v>69</v>
      </c>
      <c r="C34" s="25">
        <v>66</v>
      </c>
    </row>
    <row r="35" spans="2:3" x14ac:dyDescent="0.25">
      <c r="B35" s="25">
        <v>67</v>
      </c>
      <c r="C35" s="25">
        <v>71</v>
      </c>
    </row>
    <row r="36" spans="2:3" x14ac:dyDescent="0.25">
      <c r="B36" s="25">
        <v>68</v>
      </c>
      <c r="C36" s="25">
        <v>67</v>
      </c>
    </row>
    <row r="37" spans="2:3" x14ac:dyDescent="0.25">
      <c r="B37" s="25">
        <v>72</v>
      </c>
      <c r="C37" s="25">
        <v>69</v>
      </c>
    </row>
    <row r="38" spans="2:3" x14ac:dyDescent="0.25">
      <c r="B38" s="25">
        <v>68</v>
      </c>
      <c r="C38" s="25">
        <v>67</v>
      </c>
    </row>
    <row r="39" spans="2:3" x14ac:dyDescent="0.25">
      <c r="B39" s="25">
        <v>70</v>
      </c>
      <c r="C39" s="25">
        <v>70</v>
      </c>
    </row>
    <row r="40" spans="2:3" x14ac:dyDescent="0.25">
      <c r="B40" s="25">
        <v>66</v>
      </c>
      <c r="C40" s="25">
        <v>68</v>
      </c>
    </row>
    <row r="41" spans="2:3" x14ac:dyDescent="0.25">
      <c r="B41" s="25">
        <v>67</v>
      </c>
      <c r="C41" s="25">
        <v>66</v>
      </c>
    </row>
    <row r="42" spans="2:3" x14ac:dyDescent="0.25">
      <c r="B42" s="25">
        <v>69</v>
      </c>
      <c r="C42" s="25">
        <v>65</v>
      </c>
    </row>
    <row r="43" spans="2:3" x14ac:dyDescent="0.25">
      <c r="B43" s="25">
        <v>65</v>
      </c>
      <c r="C43" s="25">
        <v>71</v>
      </c>
    </row>
    <row r="44" spans="2:3" x14ac:dyDescent="0.25">
      <c r="B44" s="25">
        <v>71</v>
      </c>
      <c r="C44" s="25">
        <v>69</v>
      </c>
    </row>
    <row r="45" spans="2:3" x14ac:dyDescent="0.25">
      <c r="B45" s="25">
        <v>68</v>
      </c>
      <c r="C45" s="25">
        <v>67</v>
      </c>
    </row>
    <row r="46" spans="2:3" x14ac:dyDescent="0.25">
      <c r="B46" s="25">
        <v>70</v>
      </c>
      <c r="C46" s="25">
        <v>68</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F33CD4-1D8E-47C4-B353-13A2D6D11ED5}">
  <dimension ref="A6:H36"/>
  <sheetViews>
    <sheetView tabSelected="1" zoomScale="115" zoomScaleNormal="115" workbookViewId="0">
      <selection activeCell="C76" sqref="C76"/>
    </sheetView>
  </sheetViews>
  <sheetFormatPr defaultRowHeight="15" x14ac:dyDescent="0.25"/>
  <cols>
    <col min="1" max="1" width="11.5703125" style="26" customWidth="1"/>
    <col min="2" max="2" width="30.140625" style="26" customWidth="1"/>
    <col min="3" max="3" width="32.140625" style="26" bestFit="1" customWidth="1"/>
    <col min="4" max="4" width="11.42578125" style="26" customWidth="1"/>
    <col min="5" max="16384" width="9.140625" style="26"/>
  </cols>
  <sheetData>
    <row r="6" spans="1:3" x14ac:dyDescent="0.25">
      <c r="B6" s="25" t="s">
        <v>49</v>
      </c>
      <c r="C6" s="25" t="s">
        <v>50</v>
      </c>
    </row>
    <row r="7" spans="1:3" x14ac:dyDescent="0.25">
      <c r="B7" s="25" t="s">
        <v>45</v>
      </c>
      <c r="C7" s="25" t="s">
        <v>46</v>
      </c>
    </row>
    <row r="8" spans="1:3" x14ac:dyDescent="0.25">
      <c r="B8" s="25" t="s">
        <v>47</v>
      </c>
      <c r="C8" s="25" t="s">
        <v>48</v>
      </c>
    </row>
    <row r="10" spans="1:3" x14ac:dyDescent="0.25">
      <c r="B10" s="26" t="s">
        <v>134</v>
      </c>
      <c r="C10" s="26">
        <v>100</v>
      </c>
    </row>
    <row r="11" spans="1:3" x14ac:dyDescent="0.25">
      <c r="B11" s="26" t="s">
        <v>135</v>
      </c>
      <c r="C11" s="26">
        <v>100</v>
      </c>
    </row>
    <row r="13" spans="1:3" ht="30" x14ac:dyDescent="0.25">
      <c r="B13" s="28" t="s">
        <v>132</v>
      </c>
      <c r="C13" s="20">
        <f>((70/100)+(72/100))/2</f>
        <v>0.71</v>
      </c>
    </row>
    <row r="14" spans="1:3" ht="30" x14ac:dyDescent="0.25">
      <c r="B14" s="28" t="s">
        <v>133</v>
      </c>
      <c r="C14" s="29">
        <f>((85/100)+(82/100))/2</f>
        <v>0.83499999999999996</v>
      </c>
    </row>
    <row r="16" spans="1:3" x14ac:dyDescent="0.25">
      <c r="A16" s="26" t="s">
        <v>143</v>
      </c>
      <c r="B16" s="1"/>
      <c r="C16" s="1"/>
    </row>
    <row r="17" spans="1:8" x14ac:dyDescent="0.25">
      <c r="B17" s="1"/>
      <c r="C17" s="1"/>
    </row>
    <row r="18" spans="1:8" x14ac:dyDescent="0.25">
      <c r="A18" s="26" t="s">
        <v>136</v>
      </c>
      <c r="B18" s="1"/>
      <c r="C18" s="1"/>
    </row>
    <row r="19" spans="1:8" x14ac:dyDescent="0.25">
      <c r="B19" s="1"/>
      <c r="C19" s="1"/>
    </row>
    <row r="20" spans="1:8" x14ac:dyDescent="0.25">
      <c r="H20" s="27"/>
    </row>
    <row r="23" spans="1:8" x14ac:dyDescent="0.25">
      <c r="B23" s="1">
        <f>(0.71*(1-0.71))/100</f>
        <v>2.0590000000000001E-3</v>
      </c>
      <c r="C23" s="1">
        <f>(0.84*(1-0.84))/100</f>
        <v>1.3440000000000001E-3</v>
      </c>
    </row>
    <row r="24" spans="1:8" x14ac:dyDescent="0.25">
      <c r="A24" s="26" t="s">
        <v>137</v>
      </c>
      <c r="B24" s="26">
        <f>SQRT(B23+C23)</f>
        <v>5.8335238064140961E-2</v>
      </c>
    </row>
    <row r="25" spans="1:8" x14ac:dyDescent="0.25">
      <c r="A25" s="1" t="s">
        <v>138</v>
      </c>
      <c r="B25" s="1">
        <v>0.05</v>
      </c>
    </row>
    <row r="27" spans="1:8" x14ac:dyDescent="0.25">
      <c r="A27" s="26" t="s">
        <v>139</v>
      </c>
    </row>
    <row r="32" spans="1:8" x14ac:dyDescent="0.25">
      <c r="A32" s="26" t="s">
        <v>141</v>
      </c>
      <c r="B32" s="30">
        <f>(C13-C14)/B24</f>
        <v>-2.1427871754386185</v>
      </c>
    </row>
    <row r="34" spans="1:2" x14ac:dyDescent="0.25">
      <c r="A34" s="26" t="s">
        <v>142</v>
      </c>
    </row>
    <row r="36" spans="1:2" x14ac:dyDescent="0.25">
      <c r="A36" s="26" t="s">
        <v>140</v>
      </c>
      <c r="B36" s="30">
        <v>1.96</v>
      </c>
    </row>
  </sheetData>
  <phoneticPr fontId="1"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Sec I-1)</vt:lpstr>
      <vt:lpstr>Sec I-2)</vt:lpstr>
      <vt:lpstr>Sec I-3)</vt:lpstr>
      <vt:lpstr>Sec I-4)</vt:lpstr>
      <vt:lpstr>Sec II-1)</vt:lpstr>
      <vt:lpstr>Sec II-2)</vt:lpstr>
      <vt:lpstr>Sec II-3)</vt:lpstr>
      <vt:lpstr>Sec II-4)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Abhishek</dc:creator>
  <cp:lastModifiedBy>Abhishek Satija</cp:lastModifiedBy>
  <dcterms:created xsi:type="dcterms:W3CDTF">2015-06-05T18:17:20Z</dcterms:created>
  <dcterms:modified xsi:type="dcterms:W3CDTF">2024-05-21T14:44:44Z</dcterms:modified>
</cp:coreProperties>
</file>