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bhishek.Gupta\Documents\Audience Explorer Document\OmniQA_Automation\All 27 audiences\result\"/>
    </mc:Choice>
  </mc:AlternateContent>
  <xr:revisionPtr revIDLastSave="0" documentId="13_ncr:1_{87A0768D-88D7-4993-A3F9-B4524907D211}" xr6:coauthVersionLast="44" xr6:coauthVersionMax="44" xr10:uidLastSave="{00000000-0000-0000-0000-000000000000}"/>
  <bookViews>
    <workbookView xWindow="-120" yWindow="-120" windowWidth="20730" windowHeight="11160" firstSheet="10" activeTab="16" xr2:uid="{00000000-000D-0000-FFFF-FFFF00000000}"/>
  </bookViews>
  <sheets>
    <sheet name="Individual_Count" sheetId="1" r:id="rId1"/>
    <sheet name="Advanced Audience Data" sheetId="2" r:id="rId2"/>
    <sheet name="Purchase Behavior" sheetId="3" r:id="rId3"/>
    <sheet name="Location Data" sheetId="4" r:id="rId4"/>
    <sheet name="TV - Series" sheetId="5" r:id="rId5"/>
    <sheet name="TV - Network" sheetId="6" r:id="rId6"/>
    <sheet name="TV - Category" sheetId="7" r:id="rId7"/>
    <sheet name=" Age" sheetId="8" r:id="rId8"/>
    <sheet name="Gender" sheetId="9" r:id="rId9"/>
    <sheet name="Ethnicity" sheetId="10" r:id="rId10"/>
    <sheet name="Marital Status" sheetId="11" r:id="rId11"/>
    <sheet name="No. of Children" sheetId="12" r:id="rId12"/>
    <sheet name="Education" sheetId="13" r:id="rId13"/>
    <sheet name="Income" sheetId="14" r:id="rId14"/>
    <sheet name="Location" sheetId="15" r:id="rId15"/>
    <sheet name="Interest" sheetId="16" r:id="rId16"/>
    <sheet name="Media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11" i="17" l="1"/>
  <c r="AL10" i="17"/>
  <c r="AL9" i="17"/>
  <c r="AL8" i="17"/>
  <c r="AL7" i="17"/>
  <c r="AL6" i="17"/>
  <c r="AM11" i="17" s="1"/>
  <c r="AN11" i="17" s="1"/>
  <c r="AL5" i="17"/>
  <c r="AL4" i="17"/>
  <c r="AM3" i="17"/>
  <c r="AN3" i="17" s="1"/>
  <c r="AL3" i="17"/>
  <c r="AL2" i="17"/>
  <c r="AM8" i="17" s="1"/>
  <c r="AN8" i="17" s="1"/>
  <c r="AB11" i="17"/>
  <c r="AB10" i="17"/>
  <c r="AB9" i="17"/>
  <c r="AB8" i="17"/>
  <c r="AB7" i="17"/>
  <c r="AB6" i="17"/>
  <c r="AB5" i="17"/>
  <c r="AB4" i="17"/>
  <c r="AB3" i="17"/>
  <c r="AB2" i="17"/>
  <c r="R11" i="17"/>
  <c r="R10" i="17"/>
  <c r="R9" i="17"/>
  <c r="R8" i="17"/>
  <c r="R7" i="17"/>
  <c r="R6" i="17"/>
  <c r="R5" i="17"/>
  <c r="R4" i="17"/>
  <c r="S3" i="17" s="1"/>
  <c r="T3" i="17" s="1"/>
  <c r="R3" i="17"/>
  <c r="R2" i="17"/>
  <c r="S6" i="17" s="1"/>
  <c r="T6" i="17" s="1"/>
  <c r="H11" i="17"/>
  <c r="H10" i="17"/>
  <c r="H9" i="17"/>
  <c r="H8" i="17"/>
  <c r="H7" i="17"/>
  <c r="H6" i="17"/>
  <c r="H5" i="17"/>
  <c r="H4" i="17"/>
  <c r="H3" i="17"/>
  <c r="H2" i="17"/>
  <c r="AL11" i="16"/>
  <c r="AL10" i="16"/>
  <c r="AL9" i="16"/>
  <c r="AL8" i="16"/>
  <c r="AL7" i="16"/>
  <c r="AL6" i="16"/>
  <c r="AL5" i="16"/>
  <c r="AL4" i="16"/>
  <c r="AM3" i="16"/>
  <c r="AN3" i="16" s="1"/>
  <c r="AL3" i="16"/>
  <c r="AL2" i="16"/>
  <c r="AM6" i="16" s="1"/>
  <c r="AN6" i="16" s="1"/>
  <c r="AB11" i="16"/>
  <c r="AB10" i="16"/>
  <c r="AB9" i="16"/>
  <c r="AB8" i="16"/>
  <c r="AB7" i="16"/>
  <c r="AB6" i="16"/>
  <c r="AB5" i="16"/>
  <c r="AB4" i="16"/>
  <c r="AB3" i="16"/>
  <c r="AB2" i="16"/>
  <c r="R11" i="16"/>
  <c r="R10" i="16"/>
  <c r="R9" i="16"/>
  <c r="R8" i="16"/>
  <c r="R7" i="16"/>
  <c r="R6" i="16"/>
  <c r="R5" i="16"/>
  <c r="R4" i="16"/>
  <c r="R3" i="16"/>
  <c r="R2" i="16"/>
  <c r="S6" i="16" s="1"/>
  <c r="T6" i="16" s="1"/>
  <c r="H11" i="16"/>
  <c r="H10" i="16"/>
  <c r="H9" i="16"/>
  <c r="H8" i="16"/>
  <c r="H7" i="16"/>
  <c r="H6" i="16"/>
  <c r="H5" i="16"/>
  <c r="H4" i="16"/>
  <c r="H3" i="16"/>
  <c r="H2" i="16"/>
  <c r="AL11" i="15"/>
  <c r="AL10" i="15"/>
  <c r="AL9" i="15"/>
  <c r="AL8" i="15"/>
  <c r="AL7" i="15"/>
  <c r="AL6" i="15"/>
  <c r="AL5" i="15"/>
  <c r="AL4" i="15"/>
  <c r="AM9" i="15" s="1"/>
  <c r="AN9" i="15" s="1"/>
  <c r="AM3" i="15"/>
  <c r="AN3" i="15" s="1"/>
  <c r="AL3" i="15"/>
  <c r="AM2" i="15"/>
  <c r="AN2" i="15" s="1"/>
  <c r="AL2" i="15"/>
  <c r="AM6" i="15" s="1"/>
  <c r="AN6" i="15" s="1"/>
  <c r="AB11" i="15"/>
  <c r="AB10" i="15"/>
  <c r="AB9" i="15"/>
  <c r="AB8" i="15"/>
  <c r="AB7" i="15"/>
  <c r="AB6" i="15"/>
  <c r="AB5" i="15"/>
  <c r="AB4" i="15"/>
  <c r="AB3" i="15"/>
  <c r="AB2" i="15"/>
  <c r="R11" i="15"/>
  <c r="R10" i="15"/>
  <c r="R9" i="15"/>
  <c r="R8" i="15"/>
  <c r="R7" i="15"/>
  <c r="R6" i="15"/>
  <c r="R5" i="15"/>
  <c r="S4" i="15"/>
  <c r="T4" i="15" s="1"/>
  <c r="R4" i="15"/>
  <c r="R3" i="15"/>
  <c r="R2" i="15"/>
  <c r="S6" i="15" s="1"/>
  <c r="T6" i="15" s="1"/>
  <c r="H11" i="15"/>
  <c r="H10" i="15"/>
  <c r="H9" i="15"/>
  <c r="H8" i="15"/>
  <c r="H7" i="15"/>
  <c r="H6" i="15"/>
  <c r="H5" i="15"/>
  <c r="H4" i="15"/>
  <c r="H3" i="15"/>
  <c r="H2" i="15"/>
  <c r="AM11" i="7"/>
  <c r="AN11" i="7" s="1"/>
  <c r="AL11" i="7"/>
  <c r="AL10" i="7"/>
  <c r="AL9" i="7"/>
  <c r="AL8" i="7"/>
  <c r="AL7" i="7"/>
  <c r="AL6" i="7"/>
  <c r="AM3" i="7" s="1"/>
  <c r="AN3" i="7" s="1"/>
  <c r="AL5" i="7"/>
  <c r="AL4" i="7"/>
  <c r="AL3" i="7"/>
  <c r="AL2" i="7"/>
  <c r="AM8" i="7" s="1"/>
  <c r="AN8" i="7" s="1"/>
  <c r="AB11" i="7"/>
  <c r="AB10" i="7"/>
  <c r="AB9" i="7"/>
  <c r="AB8" i="7"/>
  <c r="AB7" i="7"/>
  <c r="AB6" i="7"/>
  <c r="AB5" i="7"/>
  <c r="AB4" i="7"/>
  <c r="AB3" i="7"/>
  <c r="AB2" i="7"/>
  <c r="R11" i="7"/>
  <c r="R10" i="7"/>
  <c r="R9" i="7"/>
  <c r="R8" i="7"/>
  <c r="R7" i="7"/>
  <c r="R6" i="7"/>
  <c r="R5" i="7"/>
  <c r="R4" i="7"/>
  <c r="R3" i="7"/>
  <c r="S8" i="7" s="1"/>
  <c r="T8" i="7" s="1"/>
  <c r="R2" i="7"/>
  <c r="S6" i="7" s="1"/>
  <c r="T6" i="7" s="1"/>
  <c r="H11" i="7"/>
  <c r="H10" i="7"/>
  <c r="H9" i="7"/>
  <c r="H8" i="7"/>
  <c r="H7" i="7"/>
  <c r="H6" i="7"/>
  <c r="H5" i="7"/>
  <c r="H4" i="7"/>
  <c r="H3" i="7"/>
  <c r="H2" i="7"/>
  <c r="AK3" i="6"/>
  <c r="AK4" i="6"/>
  <c r="AK5" i="6"/>
  <c r="AK6" i="6"/>
  <c r="AK7" i="6"/>
  <c r="AK8" i="6"/>
  <c r="AK9" i="6"/>
  <c r="AK10" i="6"/>
  <c r="AK11" i="6"/>
  <c r="AK2" i="6"/>
  <c r="AJ3" i="6"/>
  <c r="AJ4" i="6"/>
  <c r="AJ5" i="6"/>
  <c r="AJ6" i="6"/>
  <c r="AJ7" i="6"/>
  <c r="AJ8" i="6"/>
  <c r="AJ9" i="6"/>
  <c r="AJ10" i="6"/>
  <c r="AJ11" i="6"/>
  <c r="AJ2" i="6"/>
  <c r="AI11" i="6"/>
  <c r="AI10" i="6"/>
  <c r="AI9" i="6"/>
  <c r="AI8" i="6"/>
  <c r="AI7" i="6"/>
  <c r="AI6" i="6"/>
  <c r="AI5" i="6"/>
  <c r="AI4" i="6"/>
  <c r="AI3" i="6"/>
  <c r="AI2" i="6"/>
  <c r="R3" i="6"/>
  <c r="R4" i="6"/>
  <c r="R5" i="6"/>
  <c r="R6" i="6"/>
  <c r="R7" i="6"/>
  <c r="R8" i="6"/>
  <c r="R9" i="6"/>
  <c r="R10" i="6"/>
  <c r="R11" i="6"/>
  <c r="R2" i="6"/>
  <c r="Q3" i="6"/>
  <c r="Q4" i="6"/>
  <c r="Q5" i="6"/>
  <c r="Q6" i="6"/>
  <c r="Q7" i="6"/>
  <c r="Q8" i="6"/>
  <c r="Q9" i="6"/>
  <c r="Q10" i="6"/>
  <c r="Q11" i="6"/>
  <c r="Q2" i="6"/>
  <c r="P11" i="6"/>
  <c r="P10" i="6"/>
  <c r="P9" i="6"/>
  <c r="P8" i="6"/>
  <c r="P7" i="6"/>
  <c r="P6" i="6"/>
  <c r="P5" i="6"/>
  <c r="P4" i="6"/>
  <c r="P3" i="6"/>
  <c r="P2" i="6"/>
  <c r="Z3" i="6"/>
  <c r="Z4" i="6"/>
  <c r="Z5" i="6"/>
  <c r="Z6" i="6"/>
  <c r="Z7" i="6"/>
  <c r="Z8" i="6"/>
  <c r="Z9" i="6"/>
  <c r="Z10" i="6"/>
  <c r="Z11" i="6"/>
  <c r="Z2" i="6"/>
  <c r="G3" i="6"/>
  <c r="G4" i="6"/>
  <c r="G5" i="6"/>
  <c r="G6" i="6"/>
  <c r="G7" i="6"/>
  <c r="G8" i="6"/>
  <c r="G9" i="6"/>
  <c r="G10" i="6"/>
  <c r="G11" i="6"/>
  <c r="G2" i="6"/>
  <c r="AX11" i="5"/>
  <c r="AX10" i="5"/>
  <c r="AX9" i="5"/>
  <c r="AX8" i="5"/>
  <c r="AX7" i="5"/>
  <c r="AX6" i="5"/>
  <c r="AY3" i="5" s="1"/>
  <c r="AZ3" i="5" s="1"/>
  <c r="AX5" i="5"/>
  <c r="AX4" i="5"/>
  <c r="AX3" i="5"/>
  <c r="AX2" i="5"/>
  <c r="AY8" i="5" s="1"/>
  <c r="AZ8" i="5" s="1"/>
  <c r="AL11" i="5"/>
  <c r="AL10" i="5"/>
  <c r="AL9" i="5"/>
  <c r="AL8" i="5"/>
  <c r="AL7" i="5"/>
  <c r="AL6" i="5"/>
  <c r="AL5" i="5"/>
  <c r="AL4" i="5"/>
  <c r="AL3" i="5"/>
  <c r="AL2" i="5"/>
  <c r="Y11" i="5"/>
  <c r="Y10" i="5"/>
  <c r="Y9" i="5"/>
  <c r="AA8" i="5"/>
  <c r="Z8" i="5"/>
  <c r="Y8" i="5"/>
  <c r="Y7" i="5"/>
  <c r="Z3" i="5" s="1"/>
  <c r="AA3" i="5" s="1"/>
  <c r="Y6" i="5"/>
  <c r="Y5" i="5"/>
  <c r="Z4" i="5"/>
  <c r="AA4" i="5" s="1"/>
  <c r="Y4" i="5"/>
  <c r="Y3" i="5"/>
  <c r="Y2" i="5"/>
  <c r="Z2" i="5" s="1"/>
  <c r="AA2" i="5" s="1"/>
  <c r="K11" i="5"/>
  <c r="K10" i="5"/>
  <c r="K9" i="5"/>
  <c r="K8" i="5"/>
  <c r="K7" i="5"/>
  <c r="K6" i="5"/>
  <c r="K5" i="5"/>
  <c r="K4" i="5"/>
  <c r="K3" i="5"/>
  <c r="K2" i="5"/>
  <c r="AK11" i="4"/>
  <c r="AK10" i="4"/>
  <c r="AK9" i="4"/>
  <c r="AK8" i="4"/>
  <c r="AK7" i="4"/>
  <c r="AL3" i="4" s="1"/>
  <c r="AM3" i="4" s="1"/>
  <c r="AK6" i="4"/>
  <c r="AK5" i="4"/>
  <c r="AL4" i="4"/>
  <c r="AM4" i="4" s="1"/>
  <c r="AK4" i="4"/>
  <c r="AK3" i="4"/>
  <c r="AK2" i="4"/>
  <c r="AL6" i="4" s="1"/>
  <c r="AM6" i="4" s="1"/>
  <c r="AA11" i="4"/>
  <c r="AA10" i="4"/>
  <c r="AA9" i="4"/>
  <c r="AA8" i="4"/>
  <c r="AA7" i="4"/>
  <c r="AA6" i="4"/>
  <c r="AA5" i="4"/>
  <c r="AA4" i="4"/>
  <c r="AA3" i="4"/>
  <c r="AA2" i="4"/>
  <c r="Q11" i="4"/>
  <c r="Q10" i="4"/>
  <c r="Q9" i="4"/>
  <c r="Q8" i="4"/>
  <c r="Q7" i="4"/>
  <c r="Q6" i="4"/>
  <c r="Q5" i="4"/>
  <c r="Q4" i="4"/>
  <c r="Q3" i="4"/>
  <c r="Q2" i="4"/>
  <c r="R8" i="4" s="1"/>
  <c r="S8" i="4" s="1"/>
  <c r="G11" i="4"/>
  <c r="G10" i="4"/>
  <c r="G9" i="4"/>
  <c r="G8" i="4"/>
  <c r="G7" i="4"/>
  <c r="G6" i="4"/>
  <c r="G5" i="4"/>
  <c r="G4" i="4"/>
  <c r="G3" i="4"/>
  <c r="R3" i="4" s="1"/>
  <c r="S3" i="4" s="1"/>
  <c r="G2" i="4"/>
  <c r="AM11" i="3"/>
  <c r="AN11" i="3" s="1"/>
  <c r="AL11" i="3"/>
  <c r="AL10" i="3"/>
  <c r="AL9" i="3"/>
  <c r="AL8" i="3"/>
  <c r="AL7" i="3"/>
  <c r="AM6" i="3"/>
  <c r="AN6" i="3" s="1"/>
  <c r="AL6" i="3"/>
  <c r="AL5" i="3"/>
  <c r="AL4" i="3"/>
  <c r="AM3" i="3"/>
  <c r="AN3" i="3" s="1"/>
  <c r="AL3" i="3"/>
  <c r="AL2" i="3"/>
  <c r="AM8" i="3" s="1"/>
  <c r="AN8" i="3" s="1"/>
  <c r="AB11" i="3"/>
  <c r="AB10" i="3"/>
  <c r="AB9" i="3"/>
  <c r="AB8" i="3"/>
  <c r="AB7" i="3"/>
  <c r="AB6" i="3"/>
  <c r="AB5" i="3"/>
  <c r="AB4" i="3"/>
  <c r="AB3" i="3"/>
  <c r="AB2" i="3"/>
  <c r="R11" i="3"/>
  <c r="R10" i="3"/>
  <c r="R9" i="3"/>
  <c r="R8" i="3"/>
  <c r="R7" i="3"/>
  <c r="S6" i="3"/>
  <c r="T6" i="3" s="1"/>
  <c r="R6" i="3"/>
  <c r="R5" i="3"/>
  <c r="R4" i="3"/>
  <c r="S9" i="3" s="1"/>
  <c r="T9" i="3" s="1"/>
  <c r="T3" i="3"/>
  <c r="S3" i="3"/>
  <c r="R3" i="3"/>
  <c r="S2" i="3"/>
  <c r="T2" i="3" s="1"/>
  <c r="R2" i="3"/>
  <c r="S11" i="3" s="1"/>
  <c r="T11" i="3" s="1"/>
  <c r="H11" i="3"/>
  <c r="H10" i="3"/>
  <c r="H9" i="3"/>
  <c r="H8" i="3"/>
  <c r="H7" i="3"/>
  <c r="H6" i="3"/>
  <c r="H5" i="3"/>
  <c r="H4" i="3"/>
  <c r="H3" i="3"/>
  <c r="H2" i="3"/>
  <c r="AL11" i="2"/>
  <c r="AL10" i="2"/>
  <c r="AL9" i="2"/>
  <c r="AL8" i="2"/>
  <c r="AL7" i="2"/>
  <c r="AL6" i="2"/>
  <c r="AL5" i="2"/>
  <c r="AM5" i="2" s="1"/>
  <c r="AN5" i="2" s="1"/>
  <c r="AL4" i="2"/>
  <c r="AM3" i="2"/>
  <c r="AN3" i="2" s="1"/>
  <c r="AL3" i="2"/>
  <c r="AM2" i="2"/>
  <c r="AN2" i="2" s="1"/>
  <c r="AL2" i="2"/>
  <c r="AM8" i="2" s="1"/>
  <c r="AN8" i="2" s="1"/>
  <c r="AB11" i="2"/>
  <c r="AB10" i="2"/>
  <c r="AB9" i="2"/>
  <c r="AB8" i="2"/>
  <c r="AB7" i="2"/>
  <c r="AB6" i="2"/>
  <c r="AB5" i="2"/>
  <c r="AB4" i="2"/>
  <c r="AB3" i="2"/>
  <c r="AB2" i="2"/>
  <c r="R11" i="2"/>
  <c r="R10" i="2"/>
  <c r="R9" i="2"/>
  <c r="R8" i="2"/>
  <c r="S7" i="2"/>
  <c r="T7" i="2" s="1"/>
  <c r="R7" i="2"/>
  <c r="R6" i="2"/>
  <c r="R5" i="2"/>
  <c r="S4" i="2"/>
  <c r="T4" i="2" s="1"/>
  <c r="R4" i="2"/>
  <c r="R3" i="2"/>
  <c r="R2" i="2"/>
  <c r="S6" i="2" s="1"/>
  <c r="T6" i="2" s="1"/>
  <c r="H11" i="2"/>
  <c r="H10" i="2"/>
  <c r="H9" i="2"/>
  <c r="H8" i="2"/>
  <c r="H7" i="2"/>
  <c r="H6" i="2"/>
  <c r="H5" i="2"/>
  <c r="H4" i="2"/>
  <c r="H3" i="2"/>
  <c r="H2" i="2"/>
  <c r="AM6" i="17" l="1"/>
  <c r="AN6" i="17" s="1"/>
  <c r="AM9" i="17"/>
  <c r="AN9" i="17" s="1"/>
  <c r="AM4" i="17"/>
  <c r="AN4" i="17" s="1"/>
  <c r="AM7" i="17"/>
  <c r="AN7" i="17" s="1"/>
  <c r="AM10" i="17"/>
  <c r="AN10" i="17" s="1"/>
  <c r="AM5" i="17"/>
  <c r="AN5" i="17" s="1"/>
  <c r="AM2" i="17"/>
  <c r="AN2" i="17" s="1"/>
  <c r="S9" i="17"/>
  <c r="T9" i="17" s="1"/>
  <c r="S4" i="17"/>
  <c r="T4" i="17" s="1"/>
  <c r="S7" i="17"/>
  <c r="T7" i="17" s="1"/>
  <c r="S2" i="17"/>
  <c r="T2" i="17" s="1"/>
  <c r="S10" i="17"/>
  <c r="T10" i="17" s="1"/>
  <c r="S5" i="17"/>
  <c r="T5" i="17" s="1"/>
  <c r="S8" i="17"/>
  <c r="T8" i="17" s="1"/>
  <c r="S11" i="17"/>
  <c r="T11" i="17" s="1"/>
  <c r="AM9" i="16"/>
  <c r="AN9" i="16" s="1"/>
  <c r="AM4" i="16"/>
  <c r="AN4" i="16" s="1"/>
  <c r="AM2" i="16"/>
  <c r="AN2" i="16" s="1"/>
  <c r="AM10" i="16"/>
  <c r="AN10" i="16" s="1"/>
  <c r="AM7" i="16"/>
  <c r="AN7" i="16" s="1"/>
  <c r="AM5" i="16"/>
  <c r="AN5" i="16" s="1"/>
  <c r="AM8" i="16"/>
  <c r="AN8" i="16" s="1"/>
  <c r="AM11" i="16"/>
  <c r="AN11" i="16" s="1"/>
  <c r="S9" i="16"/>
  <c r="T9" i="16" s="1"/>
  <c r="S4" i="16"/>
  <c r="T4" i="16" s="1"/>
  <c r="S7" i="16"/>
  <c r="T7" i="16" s="1"/>
  <c r="S2" i="16"/>
  <c r="T2" i="16" s="1"/>
  <c r="S10" i="16"/>
  <c r="T10" i="16" s="1"/>
  <c r="S5" i="16"/>
  <c r="T5" i="16" s="1"/>
  <c r="S8" i="16"/>
  <c r="T8" i="16" s="1"/>
  <c r="S11" i="16"/>
  <c r="T11" i="16" s="1"/>
  <c r="S3" i="16"/>
  <c r="T3" i="16" s="1"/>
  <c r="AM7" i="15"/>
  <c r="AN7" i="15" s="1"/>
  <c r="AM10" i="15"/>
  <c r="AN10" i="15" s="1"/>
  <c r="AM5" i="15"/>
  <c r="AN5" i="15" s="1"/>
  <c r="AM4" i="15"/>
  <c r="AN4" i="15" s="1"/>
  <c r="AM8" i="15"/>
  <c r="AN8" i="15" s="1"/>
  <c r="AM11" i="15"/>
  <c r="AN11" i="15" s="1"/>
  <c r="S9" i="15"/>
  <c r="T9" i="15" s="1"/>
  <c r="S7" i="15"/>
  <c r="T7" i="15" s="1"/>
  <c r="S2" i="15"/>
  <c r="T2" i="15" s="1"/>
  <c r="S10" i="15"/>
  <c r="T10" i="15" s="1"/>
  <c r="S5" i="15"/>
  <c r="T5" i="15" s="1"/>
  <c r="S8" i="15"/>
  <c r="T8" i="15" s="1"/>
  <c r="S3" i="15"/>
  <c r="T3" i="15" s="1"/>
  <c r="S11" i="15"/>
  <c r="T11" i="15" s="1"/>
  <c r="AM6" i="7"/>
  <c r="AN6" i="7" s="1"/>
  <c r="AM9" i="7"/>
  <c r="AN9" i="7" s="1"/>
  <c r="AM4" i="7"/>
  <c r="AN4" i="7" s="1"/>
  <c r="AM7" i="7"/>
  <c r="AN7" i="7" s="1"/>
  <c r="AM10" i="7"/>
  <c r="AN10" i="7" s="1"/>
  <c r="AM5" i="7"/>
  <c r="AN5" i="7" s="1"/>
  <c r="AM2" i="7"/>
  <c r="AN2" i="7" s="1"/>
  <c r="S9" i="7"/>
  <c r="T9" i="7" s="1"/>
  <c r="S4" i="7"/>
  <c r="T4" i="7" s="1"/>
  <c r="S7" i="7"/>
  <c r="T7" i="7" s="1"/>
  <c r="S2" i="7"/>
  <c r="T2" i="7" s="1"/>
  <c r="S10" i="7"/>
  <c r="T10" i="7" s="1"/>
  <c r="S5" i="7"/>
  <c r="T5" i="7" s="1"/>
  <c r="S11" i="7"/>
  <c r="T11" i="7" s="1"/>
  <c r="S3" i="7"/>
  <c r="T3" i="7" s="1"/>
  <c r="AY11" i="5"/>
  <c r="AZ11" i="5" s="1"/>
  <c r="AY6" i="5"/>
  <c r="AZ6" i="5" s="1"/>
  <c r="AY9" i="5"/>
  <c r="AZ9" i="5" s="1"/>
  <c r="AY4" i="5"/>
  <c r="AZ4" i="5" s="1"/>
  <c r="AY7" i="5"/>
  <c r="AZ7" i="5" s="1"/>
  <c r="AY10" i="5"/>
  <c r="AZ10" i="5" s="1"/>
  <c r="AY5" i="5"/>
  <c r="AZ5" i="5" s="1"/>
  <c r="AY2" i="5"/>
  <c r="AZ2" i="5" s="1"/>
  <c r="Z11" i="5"/>
  <c r="AA11" i="5" s="1"/>
  <c r="Z6" i="5"/>
  <c r="AA6" i="5" s="1"/>
  <c r="Z9" i="5"/>
  <c r="AA9" i="5" s="1"/>
  <c r="Z10" i="5"/>
  <c r="AA10" i="5" s="1"/>
  <c r="Z5" i="5"/>
  <c r="AA5" i="5" s="1"/>
  <c r="Z7" i="5"/>
  <c r="AA7" i="5" s="1"/>
  <c r="AL9" i="4"/>
  <c r="AM9" i="4" s="1"/>
  <c r="AL7" i="4"/>
  <c r="AM7" i="4" s="1"/>
  <c r="AL2" i="4"/>
  <c r="AM2" i="4" s="1"/>
  <c r="AL10" i="4"/>
  <c r="AM10" i="4" s="1"/>
  <c r="AL5" i="4"/>
  <c r="AM5" i="4" s="1"/>
  <c r="AL8" i="4"/>
  <c r="AM8" i="4" s="1"/>
  <c r="AL11" i="4"/>
  <c r="AM11" i="4" s="1"/>
  <c r="R11" i="4"/>
  <c r="S11" i="4" s="1"/>
  <c r="R6" i="4"/>
  <c r="S6" i="4" s="1"/>
  <c r="R9" i="4"/>
  <c r="S9" i="4" s="1"/>
  <c r="R4" i="4"/>
  <c r="S4" i="4" s="1"/>
  <c r="R2" i="4"/>
  <c r="S2" i="4" s="1"/>
  <c r="R10" i="4"/>
  <c r="S10" i="4" s="1"/>
  <c r="R7" i="4"/>
  <c r="S7" i="4" s="1"/>
  <c r="R5" i="4"/>
  <c r="S5" i="4" s="1"/>
  <c r="AM9" i="3"/>
  <c r="AN9" i="3" s="1"/>
  <c r="AM4" i="3"/>
  <c r="AN4" i="3" s="1"/>
  <c r="AM7" i="3"/>
  <c r="AN7" i="3" s="1"/>
  <c r="AM2" i="3"/>
  <c r="AN2" i="3" s="1"/>
  <c r="AM10" i="3"/>
  <c r="AN10" i="3" s="1"/>
  <c r="AM5" i="3"/>
  <c r="AN5" i="3" s="1"/>
  <c r="S4" i="3"/>
  <c r="T4" i="3" s="1"/>
  <c r="S7" i="3"/>
  <c r="T7" i="3" s="1"/>
  <c r="S10" i="3"/>
  <c r="T10" i="3" s="1"/>
  <c r="S5" i="3"/>
  <c r="T5" i="3" s="1"/>
  <c r="S8" i="3"/>
  <c r="T8" i="3" s="1"/>
  <c r="AM11" i="2"/>
  <c r="AN11" i="2" s="1"/>
  <c r="AM9" i="2"/>
  <c r="AN9" i="2" s="1"/>
  <c r="AM4" i="2"/>
  <c r="AN4" i="2" s="1"/>
  <c r="AM10" i="2"/>
  <c r="AN10" i="2" s="1"/>
  <c r="AM6" i="2"/>
  <c r="AN6" i="2" s="1"/>
  <c r="AM7" i="2"/>
  <c r="AN7" i="2" s="1"/>
  <c r="S9" i="2"/>
  <c r="T9" i="2" s="1"/>
  <c r="S10" i="2"/>
  <c r="T10" i="2" s="1"/>
  <c r="S2" i="2"/>
  <c r="T2" i="2" s="1"/>
  <c r="S5" i="2"/>
  <c r="T5" i="2" s="1"/>
  <c r="S8" i="2"/>
  <c r="T8" i="2" s="1"/>
  <c r="S11" i="2"/>
  <c r="T11" i="2" s="1"/>
  <c r="S3" i="2"/>
  <c r="T3" i="2" s="1"/>
</calcChain>
</file>

<file path=xl/sharedStrings.xml><?xml version="1.0" encoding="utf-8"?>
<sst xmlns="http://schemas.openxmlformats.org/spreadsheetml/2006/main" count="2020" uniqueCount="442">
  <si>
    <t>Individuals</t>
  </si>
  <si>
    <t>5.31M</t>
  </si>
  <si>
    <t>Category</t>
  </si>
  <si>
    <t>Subcategory</t>
  </si>
  <si>
    <t>Attribute Description</t>
  </si>
  <si>
    <t>Target %</t>
  </si>
  <si>
    <t>Index</t>
  </si>
  <si>
    <t>Entertainment</t>
  </si>
  <si>
    <t>Games</t>
  </si>
  <si>
    <t>Entertainment - Games - Purchase Board Games/Puzzles (Factual)</t>
  </si>
  <si>
    <t>Technology</t>
  </si>
  <si>
    <t>Electronics</t>
  </si>
  <si>
    <t>Technology - Electronics - Interest in Consumer Electronics (Factual)</t>
  </si>
  <si>
    <t>Sports/Outdoors</t>
  </si>
  <si>
    <t>Water Sports</t>
  </si>
  <si>
    <t>Sports/Outdoors - Water Sports - Interest in Water Sports (Factual)</t>
  </si>
  <si>
    <t>Gaming</t>
  </si>
  <si>
    <t>Entertainment - Gaming - Interest in Computer Games (Factual)</t>
  </si>
  <si>
    <t>Computing</t>
  </si>
  <si>
    <t>Technology - Computing - Interest in Computers/Electronics (Factual)</t>
  </si>
  <si>
    <t>Financial</t>
  </si>
  <si>
    <t>Credit Card</t>
  </si>
  <si>
    <t>Financial - Credit Card - Card Holder in Household - Other Credit Card (Factual)</t>
  </si>
  <si>
    <t>Retail</t>
  </si>
  <si>
    <t>Channel</t>
  </si>
  <si>
    <t>Retail - Channel - Mail Order Responder (Factual)</t>
  </si>
  <si>
    <t>Spectator Sports</t>
  </si>
  <si>
    <t>Sports/Outdoors - Spectator Sports - Interest in Watching Soccer (Factual)</t>
  </si>
  <si>
    <t>Sports/Outdoors - Spectator Sports - Interest in Watching Tennis (Factual)</t>
  </si>
  <si>
    <t>Mail Order</t>
  </si>
  <si>
    <t>Retail - Mail Order - Mail Order Buyer (Factual)</t>
  </si>
  <si>
    <t>Hobbies/Interests</t>
  </si>
  <si>
    <t>General Knowledge Topic</t>
  </si>
  <si>
    <t>Hobbies/Interests - General Knowledge Topic - Interest in Strange and Unusual (Factual)</t>
  </si>
  <si>
    <t>Demographic</t>
  </si>
  <si>
    <t>Gender</t>
  </si>
  <si>
    <t>Demographic - Gender - Gender - Input Individual - Male</t>
  </si>
  <si>
    <t>Entertainment - Gaming - Interest in Video Games (Factual)</t>
  </si>
  <si>
    <t>Reading</t>
  </si>
  <si>
    <t>Entertainment - Reading - Interest in Reading (Factual)</t>
  </si>
  <si>
    <t>Entertainment - Reading - Interest in Reading Magazines (Factual)</t>
  </si>
  <si>
    <t>Food</t>
  </si>
  <si>
    <t>Specialty Foods</t>
  </si>
  <si>
    <t>Food - Specialty Foods - Interest in Vegetarian Foods (Factual)</t>
  </si>
  <si>
    <t>Technology - Computing - Interest in Computers (Factual)</t>
  </si>
  <si>
    <t>Lifestyle</t>
  </si>
  <si>
    <t>Hobbies/Interests - Lifestyle - Cultural/Artistic Living (Factual)</t>
  </si>
  <si>
    <t>Internet</t>
  </si>
  <si>
    <t>Technology - Internet - PC Modem in Household (Factual)</t>
  </si>
  <si>
    <t>Occupation</t>
  </si>
  <si>
    <t>Demographic - Occupation - Occupation Category - Head of Household - Student</t>
  </si>
  <si>
    <t>Sum and sorted by Target% of original</t>
  </si>
  <si>
    <t>Sum and sorted by Target% of clone</t>
  </si>
  <si>
    <t>Sum and sorted by Index of original</t>
  </si>
  <si>
    <t>Sum and sorted by Index of clone</t>
  </si>
  <si>
    <t>Avg and sorted by Target% of original</t>
  </si>
  <si>
    <t>Avg and sorted by Target% of clone</t>
  </si>
  <si>
    <t>Avg and sorted by Index of original</t>
  </si>
  <si>
    <t>Avg and sorted by Index of clone</t>
  </si>
  <si>
    <t>Product Name</t>
  </si>
  <si>
    <t>RFG FRESH EGGS</t>
  </si>
  <si>
    <t>FRESH EGGS</t>
  </si>
  <si>
    <t>PRIVATE LABEL</t>
  </si>
  <si>
    <t>TOTAL CHOCOLATE CANDY</t>
  </si>
  <si>
    <t>CHOCOLATE CANDY BOX/BAG/BAR &lt; 3.5OZ</t>
  </si>
  <si>
    <t>GHIRARDELLI</t>
  </si>
  <si>
    <t>SPICES/SEASONINGS</t>
  </si>
  <si>
    <t>SPICE/SEASONING-NO SALT/PEPPER II</t>
  </si>
  <si>
    <t>LIEBERS</t>
  </si>
  <si>
    <t>NATURAL CHEESE</t>
  </si>
  <si>
    <t>NATURAL SHREDDED CHEESE</t>
  </si>
  <si>
    <t>BOTTLED WATER</t>
  </si>
  <si>
    <t>CONVENIENCE/PET STILL WATER</t>
  </si>
  <si>
    <t>GLACIER</t>
  </si>
  <si>
    <t>COOKIES</t>
  </si>
  <si>
    <t>COOKIES IV</t>
  </si>
  <si>
    <t>HARRY &amp; DAVID</t>
  </si>
  <si>
    <t>FRESH BREAD &amp; ROLLS</t>
  </si>
  <si>
    <t>FRESH BREAD I</t>
  </si>
  <si>
    <t>FZ POTATOES/ONIONS</t>
  </si>
  <si>
    <t>FZ PLAIN POTATOES/FRIES/HASHBROWNS</t>
  </si>
  <si>
    <t>MR DEES</t>
  </si>
  <si>
    <t>HAMBURGER AND HOT DOG BUNS</t>
  </si>
  <si>
    <t>CALISE &amp; SONS BAKERY</t>
  </si>
  <si>
    <t>MILK</t>
  </si>
  <si>
    <t>RFG SKIM/LOWFAT MILK</t>
  </si>
  <si>
    <t>SEASONAL CHOCOLATE EASTER CANDY</t>
  </si>
  <si>
    <t>NESTLE BUTTERFINGER NESTEGGS</t>
  </si>
  <si>
    <t>OFFICE PRODUCTS</t>
  </si>
  <si>
    <t>HOUSEHOLD TAPE</t>
  </si>
  <si>
    <t>PAINTERS MATE GREEN</t>
  </si>
  <si>
    <t>BUTTER/BUTTER BLENDS</t>
  </si>
  <si>
    <t>RFG BUTTER</t>
  </si>
  <si>
    <t>PICKLES/RELISH/OLIVES</t>
  </si>
  <si>
    <t>PICKLES</t>
  </si>
  <si>
    <t>MILWAUKEES</t>
  </si>
  <si>
    <t>ADHESIVES - ALL TYPES GLUE</t>
  </si>
  <si>
    <t>LIQUID NAILS FUZE IT</t>
  </si>
  <si>
    <t>RFG SALAD/COLESLAW</t>
  </si>
  <si>
    <t>FRESH CUT SALAD</t>
  </si>
  <si>
    <t>REESES REESTER BUNNIES</t>
  </si>
  <si>
    <t>LUNCHEON MEATS</t>
  </si>
  <si>
    <t>RFG NON-SLICED LUNCHMEAT</t>
  </si>
  <si>
    <t>KLEMENTS</t>
  </si>
  <si>
    <t>COOKIES III</t>
  </si>
  <si>
    <t>COOKIES I</t>
  </si>
  <si>
    <t>DARE</t>
  </si>
  <si>
    <t>DINNER SAUSAGE</t>
  </si>
  <si>
    <t>RFG DINNER SAUSAGE</t>
  </si>
  <si>
    <t>ROMA</t>
  </si>
  <si>
    <t>FZ POT PIES</t>
  </si>
  <si>
    <t>BELLISIO FOODS BOSTON MARKET</t>
  </si>
  <si>
    <t>PET TREATS</t>
  </si>
  <si>
    <t>CAT SNACKS/BEVERAGES</t>
  </si>
  <si>
    <t>MULTIPET CATNIP GARDEN</t>
  </si>
  <si>
    <t>SNACK NUTS/SEEDS/CORN NUTS</t>
  </si>
  <si>
    <t>SNACK NUTS</t>
  </si>
  <si>
    <t>ROLO</t>
  </si>
  <si>
    <t>FZ PASTA</t>
  </si>
  <si>
    <t>FZ TORTELLINI/TORTELLONI</t>
  </si>
  <si>
    <t>ROSETTO</t>
  </si>
  <si>
    <t>PASTA</t>
  </si>
  <si>
    <t>SPAGHETTI/MACARONI/PASTA (NO NOODLES)</t>
  </si>
  <si>
    <t>SS DINNERS</t>
  </si>
  <si>
    <t>SS PREPARED DINNERS/ENTREES</t>
  </si>
  <si>
    <t>SWEET SUE</t>
  </si>
  <si>
    <t>CANNED/BOTTLED FRUIT</t>
  </si>
  <si>
    <t>CRANBERRY SAUCE</t>
  </si>
  <si>
    <t>RUBYKIST</t>
  </si>
  <si>
    <t>Brand</t>
  </si>
  <si>
    <t>Bars</t>
  </si>
  <si>
    <t>Hotels</t>
  </si>
  <si>
    <t>Radisson</t>
  </si>
  <si>
    <t>CountryInnandSuites</t>
  </si>
  <si>
    <t>Restaurants</t>
  </si>
  <si>
    <t>Subway</t>
  </si>
  <si>
    <t>IntercontinentalHotels</t>
  </si>
  <si>
    <t>KnightsInn</t>
  </si>
  <si>
    <t>SportingGoods</t>
  </si>
  <si>
    <t>IndependentSportingGoods</t>
  </si>
  <si>
    <t>ConvenienceStores</t>
  </si>
  <si>
    <t>Kwiktrip</t>
  </si>
  <si>
    <t>BaymontInnandSuites</t>
  </si>
  <si>
    <t>MexicanRestaurants</t>
  </si>
  <si>
    <t>ApparelAccessories</t>
  </si>
  <si>
    <t>DuluthTrading</t>
  </si>
  <si>
    <t>Clarion</t>
  </si>
  <si>
    <t>Banks</t>
  </si>
  <si>
    <t>FifthThirdBank</t>
  </si>
  <si>
    <t>EconoLodge</t>
  </si>
  <si>
    <t>McDonalds</t>
  </si>
  <si>
    <t>Coffee</t>
  </si>
  <si>
    <t>TimHortons</t>
  </si>
  <si>
    <t>HowardJohnson</t>
  </si>
  <si>
    <t>Starbucks</t>
  </si>
  <si>
    <t>Friendlys</t>
  </si>
  <si>
    <t>ProfessionalSportsVenues</t>
  </si>
  <si>
    <t>NHLArenas</t>
  </si>
  <si>
    <t>Malls</t>
  </si>
  <si>
    <t>AllMalls</t>
  </si>
  <si>
    <t>AutomotiveDealerships</t>
  </si>
  <si>
    <t>Audi</t>
  </si>
  <si>
    <t>RedRoofInn</t>
  </si>
  <si>
    <t>TaxPreparation</t>
  </si>
  <si>
    <t>HRBlock</t>
  </si>
  <si>
    <t>HuddleHouse</t>
  </si>
  <si>
    <t>ShippingStores</t>
  </si>
  <si>
    <t>PostOffice</t>
  </si>
  <si>
    <t>Porsche</t>
  </si>
  <si>
    <t>SleepInn</t>
  </si>
  <si>
    <t>Index Type</t>
  </si>
  <si>
    <t>Network</t>
  </si>
  <si>
    <t>Series</t>
  </si>
  <si>
    <t>Program Type</t>
  </si>
  <si>
    <t>ABC, BIG10HD, CBS, CBSSN, CW, CWPLUS, ESPN, ESPN2, ESPNU, ESPNWHD, FOX, FS1, FS2, NBC, NBCSN, PAC12, SEC</t>
  </si>
  <si>
    <t>College Basketball</t>
  </si>
  <si>
    <t>Sports event</t>
  </si>
  <si>
    <t>Basketball</t>
  </si>
  <si>
    <t>NBC, FOX, ABC, CBS, ESPN, NFLNET, NBCSN</t>
  </si>
  <si>
    <t>NFL Football</t>
  </si>
  <si>
    <t>Football</t>
  </si>
  <si>
    <t>DSC</t>
  </si>
  <si>
    <t>Epic Mancave Builds</t>
  </si>
  <si>
    <t>Reality</t>
  </si>
  <si>
    <t>BIG10HD</t>
  </si>
  <si>
    <t>B1G Basketball Postgame 2019-2020</t>
  </si>
  <si>
    <t>Sports non-event</t>
  </si>
  <si>
    <t>ABC, CBS, ESPN, FOX, NBC, NBCSN, NFLNET</t>
  </si>
  <si>
    <t>BIG10HD, CW, ESPN, PAC12, CBSSN, NBCSN, ESPNWHD, FOX, CWPLUS, ESPNU, FS1, ABC, ESPN2, FS2, SEC, CBS, NBC</t>
  </si>
  <si>
    <t>ABC, NBC</t>
  </si>
  <si>
    <t>News 9 at Six</t>
  </si>
  <si>
    <t>News</t>
  </si>
  <si>
    <t>FOX</t>
  </si>
  <si>
    <t>NFL on FOX Postgame</t>
  </si>
  <si>
    <t>NBC</t>
  </si>
  <si>
    <t>NBC Nightly News With Lester Holt</t>
  </si>
  <si>
    <t>FOX, NFLNET, FXDEP</t>
  </si>
  <si>
    <t>Super Bowl LIV</t>
  </si>
  <si>
    <t>News 9 Tonight</t>
  </si>
  <si>
    <t>FS1</t>
  </si>
  <si>
    <t>NASCAR Presents</t>
  </si>
  <si>
    <t>Auto racing</t>
  </si>
  <si>
    <t>ABC</t>
  </si>
  <si>
    <t>Good Morning America</t>
  </si>
  <si>
    <t>Talk</t>
  </si>
  <si>
    <t>News 9 at Five</t>
  </si>
  <si>
    <t>Super Bowl LIV Postgame</t>
  </si>
  <si>
    <t>Special</t>
  </si>
  <si>
    <t>ABC, CW</t>
  </si>
  <si>
    <t>ABC World News Tonight With David Muir</t>
  </si>
  <si>
    <t>TNT, ESPN, CBS, NBATV, ABC, ESPN2, CW</t>
  </si>
  <si>
    <t>NBA Basketball</t>
  </si>
  <si>
    <t>RFDTV</t>
  </si>
  <si>
    <t>The American Rancher</t>
  </si>
  <si>
    <t>Agriculture</t>
  </si>
  <si>
    <t>Super Bowl LIV Pregame</t>
  </si>
  <si>
    <t>ABC, CBS, CW, FOX, NBC</t>
  </si>
  <si>
    <t>Wheel of Fortune</t>
  </si>
  <si>
    <t>Game show</t>
  </si>
  <si>
    <t>FS1, FS2</t>
  </si>
  <si>
    <t>Beyond the Wheel</t>
  </si>
  <si>
    <t>ABC, AETV, AMC, BEINS1, BET, BRAVO, CBS, CNBC, COMEDY, COOK, CW, CWPLUS, DIY, FBN, FOOD, FOX, FREFMHD, FX, FXX, FYISD, GAC, GALA, GOLF, GSN, HGTV, HISTORY, ION, LIFE, LMN, NBC, NBCSN, NGC, NGWILD, NHLHD, PAR, REELZ, RFDTV, SYFY, TELE, TENNIS, TRAV, TRUTV, TVLAND, TVONE, UNI, UNIMAS, UP, USA, VICE, WE, WGNA</t>
  </si>
  <si>
    <t>Paid Programming</t>
  </si>
  <si>
    <t>Consumer</t>
  </si>
  <si>
    <t>ABC, CBS, CW, FOX</t>
  </si>
  <si>
    <t>Made in Hollywood: Teen Edition</t>
  </si>
  <si>
    <t>Newsmagazine</t>
  </si>
  <si>
    <t>NASCAR Race Hub Weekend Edition</t>
  </si>
  <si>
    <t>FOX, FXDEP, NFLNET</t>
  </si>
  <si>
    <t>GOLF, CBS, NBC</t>
  </si>
  <si>
    <t>PGA Tour Golf</t>
  </si>
  <si>
    <t>Golf</t>
  </si>
  <si>
    <t>TCM</t>
  </si>
  <si>
    <t>Dark Passage</t>
  </si>
  <si>
    <t>Feature Film</t>
  </si>
  <si>
    <t>Mystery</t>
  </si>
  <si>
    <t>NFLNET</t>
  </si>
  <si>
    <t>NFL Free Agency Frenzy</t>
  </si>
  <si>
    <t>CW, CWPLUS, FOX, ION, NBC, USA</t>
  </si>
  <si>
    <t>Law &amp; Order: Special Victims Unit</t>
  </si>
  <si>
    <t>Crime drama</t>
  </si>
  <si>
    <t>CBSSN, ESPNU, FS2, NFLNET, PAC12, ABC, NBC, ESPN2, FS1, CBS, ESPN, SEC</t>
  </si>
  <si>
    <t>College Football</t>
  </si>
  <si>
    <t>LMN</t>
  </si>
  <si>
    <t>Watch Your Back</t>
  </si>
  <si>
    <t>TV Movie</t>
  </si>
  <si>
    <t>Suspense</t>
  </si>
  <si>
    <t>ESPN</t>
  </si>
  <si>
    <t>College Football Bowl Game Pre/Post Studio</t>
  </si>
  <si>
    <t>Today</t>
  </si>
  <si>
    <t>FS2, CW, ESPN, FOX, FS1, ABC, ESPN2, CWPLUS</t>
  </si>
  <si>
    <t>XFL Football</t>
  </si>
  <si>
    <t>KTVU Mornings on 2 at 5am</t>
  </si>
  <si>
    <t>GOLF</t>
  </si>
  <si>
    <t>2020 Players Championship</t>
  </si>
  <si>
    <t>FXDEP</t>
  </si>
  <si>
    <t>FYISD</t>
  </si>
  <si>
    <t>POPSD</t>
  </si>
  <si>
    <t>NHLHD</t>
  </si>
  <si>
    <t>CBS</t>
  </si>
  <si>
    <t>WEATH</t>
  </si>
  <si>
    <t>CMTVHD</t>
  </si>
  <si>
    <t>TNT</t>
  </si>
  <si>
    <t>GAC</t>
  </si>
  <si>
    <t>ESPNU</t>
  </si>
  <si>
    <t>INSP</t>
  </si>
  <si>
    <t>WGNA</t>
  </si>
  <si>
    <t>TBS</t>
  </si>
  <si>
    <t>ESPNWHD</t>
  </si>
  <si>
    <t>CBSSN</t>
  </si>
  <si>
    <t>FX</t>
  </si>
  <si>
    <t>AMC</t>
  </si>
  <si>
    <t>DIY</t>
  </si>
  <si>
    <t>FS2</t>
  </si>
  <si>
    <t>OXYGEN</t>
  </si>
  <si>
    <t>PAR</t>
  </si>
  <si>
    <t>CW</t>
  </si>
  <si>
    <t>AHCHD</t>
  </si>
  <si>
    <t>Bicycle racing</t>
  </si>
  <si>
    <t>Variety</t>
  </si>
  <si>
    <t>Wrestling</t>
  </si>
  <si>
    <t>All</t>
  </si>
  <si>
    <t>Skateboarding</t>
  </si>
  <si>
    <t>Drag racing</t>
  </si>
  <si>
    <t>Drama</t>
  </si>
  <si>
    <t>Collectibles</t>
  </si>
  <si>
    <t>Sitcom</t>
  </si>
  <si>
    <t>Equestrian</t>
  </si>
  <si>
    <t>Sports talk</t>
  </si>
  <si>
    <t>Exercise</t>
  </si>
  <si>
    <t>Baseball</t>
  </si>
  <si>
    <t>Comedy</t>
  </si>
  <si>
    <t>Rodeo</t>
  </si>
  <si>
    <t>Hockey</t>
  </si>
  <si>
    <t>Auction</t>
  </si>
  <si>
    <t>Curling</t>
  </si>
  <si>
    <t>Att Type</t>
  </si>
  <si>
    <t>Attribute Value</t>
  </si>
  <si>
    <t>No Filter | Target %</t>
  </si>
  <si>
    <t>No Filter | Index</t>
  </si>
  <si>
    <t>age</t>
  </si>
  <si>
    <t>Demographics</t>
  </si>
  <si>
    <t>66+</t>
  </si>
  <si>
    <t>18-25</t>
  </si>
  <si>
    <t>56-65</t>
  </si>
  <si>
    <t>26-35</t>
  </si>
  <si>
    <t>46-55</t>
  </si>
  <si>
    <t>36-45</t>
  </si>
  <si>
    <t>gender</t>
  </si>
  <si>
    <t>M</t>
  </si>
  <si>
    <t>F</t>
  </si>
  <si>
    <t>ethnicity</t>
  </si>
  <si>
    <t>White/Other</t>
  </si>
  <si>
    <t>African American</t>
  </si>
  <si>
    <t>Asian</t>
  </si>
  <si>
    <t>Hispanic</t>
  </si>
  <si>
    <t>marital</t>
  </si>
  <si>
    <t>Married</t>
  </si>
  <si>
    <t>Single</t>
  </si>
  <si>
    <t>children</t>
  </si>
  <si>
    <t>0</t>
  </si>
  <si>
    <t>1</t>
  </si>
  <si>
    <t>2</t>
  </si>
  <si>
    <t>3</t>
  </si>
  <si>
    <t>4</t>
  </si>
  <si>
    <t>5+</t>
  </si>
  <si>
    <t>education</t>
  </si>
  <si>
    <t>High School</t>
  </si>
  <si>
    <t>College</t>
  </si>
  <si>
    <t>Grad School</t>
  </si>
  <si>
    <t>Vocational</t>
  </si>
  <si>
    <t>income</t>
  </si>
  <si>
    <t>50K-75K</t>
  </si>
  <si>
    <t>100K-125K</t>
  </si>
  <si>
    <t>75K-100K</t>
  </si>
  <si>
    <t>15K-20K</t>
  </si>
  <si>
    <t>&gt; 125K</t>
  </si>
  <si>
    <t>20K-30K</t>
  </si>
  <si>
    <t>40K-50K</t>
  </si>
  <si>
    <t>30K-40K</t>
  </si>
  <si>
    <t>&lt; 15K</t>
  </si>
  <si>
    <t>state</t>
  </si>
  <si>
    <t>California</t>
  </si>
  <si>
    <t>Alabama</t>
  </si>
  <si>
    <t>New York</t>
  </si>
  <si>
    <t>Ohio</t>
  </si>
  <si>
    <t>Alaska</t>
  </si>
  <si>
    <t>Florida</t>
  </si>
  <si>
    <t>Arizona</t>
  </si>
  <si>
    <t>Texas</t>
  </si>
  <si>
    <t>Arkansas</t>
  </si>
  <si>
    <t>Pennsylvania</t>
  </si>
  <si>
    <t>Colorado</t>
  </si>
  <si>
    <t>Michigan</t>
  </si>
  <si>
    <t>Connecticut</t>
  </si>
  <si>
    <t>Illinois</t>
  </si>
  <si>
    <t>Delaware</t>
  </si>
  <si>
    <t>Wisconsin</t>
  </si>
  <si>
    <t>District of Columbia</t>
  </si>
  <si>
    <t>District Of Columbia</t>
  </si>
  <si>
    <t>Indiana</t>
  </si>
  <si>
    <t>New Jersey</t>
  </si>
  <si>
    <t>interests</t>
  </si>
  <si>
    <t>Interest in Reading (Factual)</t>
  </si>
  <si>
    <t>technology</t>
  </si>
  <si>
    <t>Purchase Desktop Computer - Likely</t>
  </si>
  <si>
    <t>African-American Lifestyle (Factual)</t>
  </si>
  <si>
    <t>food</t>
  </si>
  <si>
    <t>Bakery Snack Shop - Likely</t>
  </si>
  <si>
    <t>Home</t>
  </si>
  <si>
    <t>Interest in Home Decor/Furnishings (Factual)</t>
  </si>
  <si>
    <t>auto</t>
  </si>
  <si>
    <t>Currently Drive Minivan - Likely</t>
  </si>
  <si>
    <t>Baking - Likely</t>
  </si>
  <si>
    <t>Interest in Outdoors Activities (Factual)</t>
  </si>
  <si>
    <t>Family-Style Restaurant - Likely</t>
  </si>
  <si>
    <t>Barbecuing - Likely</t>
  </si>
  <si>
    <t>Interest in Gardening (Factual)</t>
  </si>
  <si>
    <t>Midscale Italian Restaurant - Likely</t>
  </si>
  <si>
    <t>Castual Ethnic Restaurant - Likely</t>
  </si>
  <si>
    <t>Interest in Cooking (Factual)</t>
  </si>
  <si>
    <t>Midscale Seafood Restaurant - Likely</t>
  </si>
  <si>
    <t>Broader Living (Factual)</t>
  </si>
  <si>
    <t>Casual Asian Restaurant - Likely</t>
  </si>
  <si>
    <t>Purchase Home Furnishings (Factual)</t>
  </si>
  <si>
    <t>Currently Drive Regular Pick-Up Truck - Likely</t>
  </si>
  <si>
    <t>Career Focus (Factual)</t>
  </si>
  <si>
    <t>Casual Bar &amp; Grill Restaurant - Likely</t>
  </si>
  <si>
    <t>Interest in Computer Games (Factual)</t>
  </si>
  <si>
    <t>Casual Steak/Rib Restaurant - Likely</t>
  </si>
  <si>
    <t>Career Improvement (Factual)</t>
  </si>
  <si>
    <t>Casual Italian Restaurant - Likely</t>
  </si>
  <si>
    <t>Interest in Music - Avid Listener (Factual)</t>
  </si>
  <si>
    <t>Casual Seafood Restaurant - Likely</t>
  </si>
  <si>
    <t>Casual Mexican Restaurant - Likely</t>
  </si>
  <si>
    <t>Casual Pizza Restaurant - Likely</t>
  </si>
  <si>
    <t>Auto</t>
  </si>
  <si>
    <t>Technology Adoption Segment: Apprentices - Likely</t>
  </si>
  <si>
    <t>media</t>
  </si>
  <si>
    <t>Newspapers</t>
  </si>
  <si>
    <t>Read Newspaper Daily - Likely</t>
  </si>
  <si>
    <t>tv channel</t>
  </si>
  <si>
    <t>Fx - Likely</t>
  </si>
  <si>
    <t>TV Channel</t>
  </si>
  <si>
    <t>A&amp;E - Likely</t>
  </si>
  <si>
    <t>tv event</t>
  </si>
  <si>
    <t>Academy Of Country Music Awards - Likely</t>
  </si>
  <si>
    <t>Magazines</t>
  </si>
  <si>
    <t>Read Home Service Magazines - Likely</t>
  </si>
  <si>
    <t>E! - Likely</t>
  </si>
  <si>
    <t>AMC - Likely</t>
  </si>
  <si>
    <t>Adult Swim - Likely</t>
  </si>
  <si>
    <t>Weekday Paper - Read Sports - Likely</t>
  </si>
  <si>
    <t>tv pay-per-view</t>
  </si>
  <si>
    <t>Watch Pay-Per-View Movies - Likely</t>
  </si>
  <si>
    <t>TV Event</t>
  </si>
  <si>
    <t>Academy of Country Music Awards - Likely</t>
  </si>
  <si>
    <t>tv genre</t>
  </si>
  <si>
    <t>Adventure - Likely</t>
  </si>
  <si>
    <t>Weekend Paper - Read Local News - Likely</t>
  </si>
  <si>
    <t>newspapers</t>
  </si>
  <si>
    <t>Amc - Likely</t>
  </si>
  <si>
    <t>Weekday Paper - Read Other Content - Likely</t>
  </si>
  <si>
    <t>TV Genre</t>
  </si>
  <si>
    <t>Animal - Likely</t>
  </si>
  <si>
    <t>Weekend Paper - Read Home &amp; Garden - Likely</t>
  </si>
  <si>
    <t>Animal Planet - Likely</t>
  </si>
  <si>
    <t>Weekend Paper - Read Other Content - Likely</t>
  </si>
  <si>
    <t>Auto - Likely</t>
  </si>
  <si>
    <t>Weekday Paper - Read Comics - Likely</t>
  </si>
  <si>
    <t>magazines</t>
  </si>
  <si>
    <t>Bbc America - Likely</t>
  </si>
  <si>
    <t>Weekday Paper - Read Circulars/Inserts - Likely</t>
  </si>
  <si>
    <t>Weekday Paper - Read Food/Cooking - Likely</t>
  </si>
  <si>
    <t>BBC America - Likely</t>
  </si>
  <si>
    <t>tv</t>
  </si>
  <si>
    <t>Binge Watcher - Likely</t>
  </si>
  <si>
    <t>BET - Likely</t>
  </si>
  <si>
    <t>Biography - Likely</t>
  </si>
  <si>
    <t>Rank</t>
  </si>
  <si>
    <t>Diff</t>
  </si>
  <si>
    <t>Concate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</si>
</sst>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"/>
  <sheetViews>
    <sheetView workbookViewId="0"/>
  </sheetViews>
  <sheetFormatPr defaultRowHeight="15" x14ac:dyDescent="0.25"/>
  <sheetData>
    <row r="1" spans="2:4" x14ac:dyDescent="0.25">
      <c r="B1" s="1" t="s">
        <v>0</v>
      </c>
      <c r="D1" s="2" t="s">
        <v>0</v>
      </c>
    </row>
    <row r="2" spans="2:4" x14ac:dyDescent="0.25">
      <c r="B2" t="s">
        <v>1</v>
      </c>
      <c r="D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K7"/>
  <sheetViews>
    <sheetView workbookViewId="0"/>
  </sheetViews>
  <sheetFormatPr defaultRowHeight="15" x14ac:dyDescent="0.25"/>
  <sheetData>
    <row r="1" spans="2:37" x14ac:dyDescent="0.25">
      <c r="C1" s="2" t="s">
        <v>296</v>
      </c>
      <c r="D1" s="2" t="s">
        <v>2</v>
      </c>
      <c r="E1" s="2" t="s">
        <v>297</v>
      </c>
      <c r="F1" s="2" t="s">
        <v>298</v>
      </c>
      <c r="G1" s="2" t="s">
        <v>299</v>
      </c>
      <c r="M1" s="2" t="s">
        <v>296</v>
      </c>
      <c r="N1" s="2" t="s">
        <v>2</v>
      </c>
      <c r="O1" s="2" t="s">
        <v>297</v>
      </c>
      <c r="P1" s="2" t="s">
        <v>298</v>
      </c>
      <c r="Q1" s="2" t="s">
        <v>299</v>
      </c>
      <c r="W1" s="2" t="s">
        <v>296</v>
      </c>
      <c r="X1" s="2" t="s">
        <v>2</v>
      </c>
      <c r="Y1" s="2" t="s">
        <v>297</v>
      </c>
      <c r="Z1" s="2" t="s">
        <v>298</v>
      </c>
      <c r="AA1" s="2" t="s">
        <v>299</v>
      </c>
      <c r="AG1" s="2" t="s">
        <v>296</v>
      </c>
      <c r="AH1" s="2" t="s">
        <v>2</v>
      </c>
      <c r="AI1" s="2" t="s">
        <v>297</v>
      </c>
      <c r="AJ1" s="2" t="s">
        <v>298</v>
      </c>
      <c r="AK1" s="2" t="s">
        <v>299</v>
      </c>
    </row>
    <row r="2" spans="2:37" x14ac:dyDescent="0.25">
      <c r="B2" s="2">
        <v>3</v>
      </c>
      <c r="C2" t="s">
        <v>311</v>
      </c>
      <c r="D2" t="s">
        <v>301</v>
      </c>
      <c r="E2" t="s">
        <v>312</v>
      </c>
      <c r="F2">
        <v>83</v>
      </c>
      <c r="G2">
        <v>110</v>
      </c>
      <c r="L2" s="2">
        <v>3</v>
      </c>
      <c r="M2" t="s">
        <v>311</v>
      </c>
      <c r="N2" t="s">
        <v>301</v>
      </c>
      <c r="O2" t="s">
        <v>312</v>
      </c>
      <c r="P2">
        <v>82</v>
      </c>
      <c r="Q2">
        <v>110</v>
      </c>
      <c r="V2" s="2">
        <v>0</v>
      </c>
      <c r="W2" t="s">
        <v>311</v>
      </c>
      <c r="X2" t="s">
        <v>301</v>
      </c>
      <c r="Y2" t="s">
        <v>313</v>
      </c>
      <c r="Z2">
        <v>7.0000000000000009</v>
      </c>
      <c r="AA2">
        <v>89</v>
      </c>
      <c r="AF2" s="2">
        <v>0</v>
      </c>
      <c r="AG2" t="s">
        <v>311</v>
      </c>
      <c r="AH2" t="s">
        <v>301</v>
      </c>
      <c r="AI2" t="s">
        <v>313</v>
      </c>
      <c r="AJ2">
        <v>7.0000000000000009</v>
      </c>
      <c r="AK2">
        <v>83</v>
      </c>
    </row>
    <row r="3" spans="2:37" x14ac:dyDescent="0.25">
      <c r="B3" s="2">
        <v>0</v>
      </c>
      <c r="C3" t="s">
        <v>311</v>
      </c>
      <c r="D3" t="s">
        <v>301</v>
      </c>
      <c r="E3" t="s">
        <v>313</v>
      </c>
      <c r="F3">
        <v>7.0000000000000009</v>
      </c>
      <c r="G3">
        <v>89</v>
      </c>
      <c r="L3" s="2">
        <v>0</v>
      </c>
      <c r="M3" t="s">
        <v>311</v>
      </c>
      <c r="N3" t="s">
        <v>301</v>
      </c>
      <c r="O3" t="s">
        <v>313</v>
      </c>
      <c r="P3">
        <v>7.0000000000000009</v>
      </c>
      <c r="Q3">
        <v>83</v>
      </c>
      <c r="V3" s="2">
        <v>1</v>
      </c>
      <c r="W3" t="s">
        <v>311</v>
      </c>
      <c r="X3" t="s">
        <v>301</v>
      </c>
      <c r="Y3" t="s">
        <v>314</v>
      </c>
      <c r="Z3">
        <v>3</v>
      </c>
      <c r="AA3">
        <v>64</v>
      </c>
      <c r="AF3" s="2">
        <v>1</v>
      </c>
      <c r="AG3" t="s">
        <v>311</v>
      </c>
      <c r="AH3" t="s">
        <v>301</v>
      </c>
      <c r="AI3" t="s">
        <v>314</v>
      </c>
      <c r="AJ3">
        <v>3</v>
      </c>
      <c r="AK3">
        <v>71</v>
      </c>
    </row>
    <row r="4" spans="2:37" x14ac:dyDescent="0.25">
      <c r="B4" s="2">
        <v>2</v>
      </c>
      <c r="C4" t="s">
        <v>311</v>
      </c>
      <c r="D4" t="s">
        <v>301</v>
      </c>
      <c r="E4" t="s">
        <v>315</v>
      </c>
      <c r="F4">
        <v>7.0000000000000009</v>
      </c>
      <c r="G4">
        <v>59</v>
      </c>
      <c r="L4" s="2">
        <v>2</v>
      </c>
      <c r="M4" t="s">
        <v>311</v>
      </c>
      <c r="N4" t="s">
        <v>301</v>
      </c>
      <c r="O4" t="s">
        <v>315</v>
      </c>
      <c r="P4">
        <v>7.0000000000000009</v>
      </c>
      <c r="Q4">
        <v>61</v>
      </c>
      <c r="V4" s="2">
        <v>2</v>
      </c>
      <c r="W4" t="s">
        <v>311</v>
      </c>
      <c r="X4" t="s">
        <v>301</v>
      </c>
      <c r="Y4" t="s">
        <v>315</v>
      </c>
      <c r="Z4">
        <v>7.0000000000000009</v>
      </c>
      <c r="AA4">
        <v>59</v>
      </c>
      <c r="AF4" s="2">
        <v>2</v>
      </c>
      <c r="AG4" t="s">
        <v>311</v>
      </c>
      <c r="AH4" t="s">
        <v>301</v>
      </c>
      <c r="AI4" t="s">
        <v>315</v>
      </c>
      <c r="AJ4">
        <v>7.0000000000000009</v>
      </c>
      <c r="AK4">
        <v>61</v>
      </c>
    </row>
    <row r="5" spans="2:37" x14ac:dyDescent="0.25">
      <c r="B5" s="2">
        <v>1</v>
      </c>
      <c r="C5" t="s">
        <v>311</v>
      </c>
      <c r="D5" t="s">
        <v>301</v>
      </c>
      <c r="E5" t="s">
        <v>314</v>
      </c>
      <c r="F5">
        <v>3</v>
      </c>
      <c r="G5">
        <v>64</v>
      </c>
      <c r="L5" s="2">
        <v>1</v>
      </c>
      <c r="M5" t="s">
        <v>311</v>
      </c>
      <c r="N5" t="s">
        <v>301</v>
      </c>
      <c r="O5" t="s">
        <v>314</v>
      </c>
      <c r="P5">
        <v>3</v>
      </c>
      <c r="Q5">
        <v>71</v>
      </c>
      <c r="V5" s="2">
        <v>3</v>
      </c>
      <c r="W5" t="s">
        <v>311</v>
      </c>
      <c r="X5" t="s">
        <v>301</v>
      </c>
      <c r="Y5" t="s">
        <v>312</v>
      </c>
      <c r="Z5">
        <v>83</v>
      </c>
      <c r="AA5">
        <v>110</v>
      </c>
      <c r="AF5" s="2">
        <v>3</v>
      </c>
      <c r="AG5" t="s">
        <v>311</v>
      </c>
      <c r="AH5" t="s">
        <v>301</v>
      </c>
      <c r="AI5" t="s">
        <v>312</v>
      </c>
      <c r="AJ5">
        <v>82</v>
      </c>
      <c r="AK5">
        <v>110</v>
      </c>
    </row>
    <row r="6" spans="2:37" x14ac:dyDescent="0.25">
      <c r="B6" s="2" t="s">
        <v>51</v>
      </c>
      <c r="F6">
        <v>100</v>
      </c>
      <c r="G6">
        <v>322</v>
      </c>
      <c r="L6" s="2" t="s">
        <v>52</v>
      </c>
      <c r="P6">
        <v>99</v>
      </c>
      <c r="Q6">
        <v>325</v>
      </c>
      <c r="V6" s="2" t="s">
        <v>53</v>
      </c>
      <c r="Z6">
        <v>100</v>
      </c>
      <c r="AA6">
        <v>322</v>
      </c>
      <c r="AF6" s="2" t="s">
        <v>54</v>
      </c>
      <c r="AJ6">
        <v>99</v>
      </c>
      <c r="AK6">
        <v>325</v>
      </c>
    </row>
    <row r="7" spans="2:37" x14ac:dyDescent="0.25">
      <c r="B7" s="2" t="s">
        <v>55</v>
      </c>
      <c r="F7">
        <v>25</v>
      </c>
      <c r="G7">
        <v>80.5</v>
      </c>
      <c r="L7" s="2" t="s">
        <v>56</v>
      </c>
      <c r="P7">
        <v>24.75</v>
      </c>
      <c r="Q7">
        <v>81.25</v>
      </c>
      <c r="V7" s="2" t="s">
        <v>57</v>
      </c>
      <c r="Z7">
        <v>25</v>
      </c>
      <c r="AA7">
        <v>80.5</v>
      </c>
      <c r="AF7" s="2" t="s">
        <v>58</v>
      </c>
      <c r="AJ7">
        <v>24.75</v>
      </c>
      <c r="AK7">
        <v>81.25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K5"/>
  <sheetViews>
    <sheetView workbookViewId="0"/>
  </sheetViews>
  <sheetFormatPr defaultRowHeight="15" x14ac:dyDescent="0.25"/>
  <sheetData>
    <row r="1" spans="2:37" x14ac:dyDescent="0.25">
      <c r="C1" s="2" t="s">
        <v>296</v>
      </c>
      <c r="D1" s="2" t="s">
        <v>2</v>
      </c>
      <c r="E1" s="2" t="s">
        <v>297</v>
      </c>
      <c r="F1" s="2" t="s">
        <v>298</v>
      </c>
      <c r="G1" s="2" t="s">
        <v>299</v>
      </c>
      <c r="M1" s="2" t="s">
        <v>296</v>
      </c>
      <c r="N1" s="2" t="s">
        <v>2</v>
      </c>
      <c r="O1" s="2" t="s">
        <v>297</v>
      </c>
      <c r="P1" s="2" t="s">
        <v>298</v>
      </c>
      <c r="Q1" s="2" t="s">
        <v>299</v>
      </c>
      <c r="W1" s="2" t="s">
        <v>296</v>
      </c>
      <c r="X1" s="2" t="s">
        <v>2</v>
      </c>
      <c r="Y1" s="2" t="s">
        <v>297</v>
      </c>
      <c r="Z1" s="2" t="s">
        <v>298</v>
      </c>
      <c r="AA1" s="2" t="s">
        <v>299</v>
      </c>
      <c r="AG1" s="2" t="s">
        <v>296</v>
      </c>
      <c r="AH1" s="2" t="s">
        <v>2</v>
      </c>
      <c r="AI1" s="2" t="s">
        <v>297</v>
      </c>
      <c r="AJ1" s="2" t="s">
        <v>298</v>
      </c>
      <c r="AK1" s="2" t="s">
        <v>299</v>
      </c>
    </row>
    <row r="2" spans="2:37" x14ac:dyDescent="0.25">
      <c r="B2" s="2">
        <v>0</v>
      </c>
      <c r="C2" t="s">
        <v>316</v>
      </c>
      <c r="D2" t="s">
        <v>301</v>
      </c>
      <c r="E2" t="s">
        <v>317</v>
      </c>
      <c r="F2">
        <v>77</v>
      </c>
      <c r="G2">
        <v>150</v>
      </c>
      <c r="L2" s="2">
        <v>0</v>
      </c>
      <c r="M2" t="s">
        <v>316</v>
      </c>
      <c r="N2" t="s">
        <v>301</v>
      </c>
      <c r="O2" t="s">
        <v>317</v>
      </c>
      <c r="P2">
        <v>78</v>
      </c>
      <c r="Q2">
        <v>151</v>
      </c>
      <c r="V2" s="2">
        <v>0</v>
      </c>
      <c r="W2" t="s">
        <v>316</v>
      </c>
      <c r="X2" t="s">
        <v>301</v>
      </c>
      <c r="Y2" t="s">
        <v>317</v>
      </c>
      <c r="Z2">
        <v>77</v>
      </c>
      <c r="AA2">
        <v>150</v>
      </c>
      <c r="AF2" s="2">
        <v>0</v>
      </c>
      <c r="AG2" t="s">
        <v>316</v>
      </c>
      <c r="AH2" t="s">
        <v>301</v>
      </c>
      <c r="AI2" t="s">
        <v>317</v>
      </c>
      <c r="AJ2">
        <v>78</v>
      </c>
      <c r="AK2">
        <v>151</v>
      </c>
    </row>
    <row r="3" spans="2:37" x14ac:dyDescent="0.25">
      <c r="B3" s="2">
        <v>1</v>
      </c>
      <c r="C3" t="s">
        <v>316</v>
      </c>
      <c r="D3" t="s">
        <v>301</v>
      </c>
      <c r="E3" t="s">
        <v>318</v>
      </c>
      <c r="F3">
        <v>23</v>
      </c>
      <c r="G3">
        <v>47</v>
      </c>
      <c r="L3" s="2">
        <v>1</v>
      </c>
      <c r="M3" t="s">
        <v>316</v>
      </c>
      <c r="N3" t="s">
        <v>301</v>
      </c>
      <c r="O3" t="s">
        <v>318</v>
      </c>
      <c r="P3">
        <v>22</v>
      </c>
      <c r="Q3">
        <v>45</v>
      </c>
      <c r="V3" s="2">
        <v>1</v>
      </c>
      <c r="W3" t="s">
        <v>316</v>
      </c>
      <c r="X3" t="s">
        <v>301</v>
      </c>
      <c r="Y3" t="s">
        <v>318</v>
      </c>
      <c r="Z3">
        <v>23</v>
      </c>
      <c r="AA3">
        <v>47</v>
      </c>
      <c r="AF3" s="2">
        <v>1</v>
      </c>
      <c r="AG3" t="s">
        <v>316</v>
      </c>
      <c r="AH3" t="s">
        <v>301</v>
      </c>
      <c r="AI3" t="s">
        <v>318</v>
      </c>
      <c r="AJ3">
        <v>22</v>
      </c>
      <c r="AK3">
        <v>45</v>
      </c>
    </row>
    <row r="4" spans="2:37" x14ac:dyDescent="0.25">
      <c r="B4" s="2" t="s">
        <v>51</v>
      </c>
      <c r="F4">
        <v>100</v>
      </c>
      <c r="G4">
        <v>197</v>
      </c>
      <c r="L4" s="2" t="s">
        <v>52</v>
      </c>
      <c r="P4">
        <v>100</v>
      </c>
      <c r="Q4">
        <v>196</v>
      </c>
      <c r="V4" s="2" t="s">
        <v>53</v>
      </c>
      <c r="Z4">
        <v>100</v>
      </c>
      <c r="AA4">
        <v>197</v>
      </c>
      <c r="AF4" s="2" t="s">
        <v>54</v>
      </c>
      <c r="AJ4">
        <v>100</v>
      </c>
      <c r="AK4">
        <v>196</v>
      </c>
    </row>
    <row r="5" spans="2:37" x14ac:dyDescent="0.25">
      <c r="B5" s="2" t="s">
        <v>55</v>
      </c>
      <c r="F5">
        <v>50</v>
      </c>
      <c r="G5">
        <v>98.5</v>
      </c>
      <c r="L5" s="2" t="s">
        <v>56</v>
      </c>
      <c r="P5">
        <v>50</v>
      </c>
      <c r="Q5">
        <v>98</v>
      </c>
      <c r="V5" s="2" t="s">
        <v>57</v>
      </c>
      <c r="Z5">
        <v>50</v>
      </c>
      <c r="AA5">
        <v>98.5</v>
      </c>
      <c r="AF5" s="2" t="s">
        <v>58</v>
      </c>
      <c r="AJ5">
        <v>50</v>
      </c>
      <c r="AK5">
        <v>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K9"/>
  <sheetViews>
    <sheetView workbookViewId="0"/>
  </sheetViews>
  <sheetFormatPr defaultRowHeight="15" x14ac:dyDescent="0.25"/>
  <sheetData>
    <row r="1" spans="2:37" x14ac:dyDescent="0.25">
      <c r="C1" s="2" t="s">
        <v>296</v>
      </c>
      <c r="D1" s="2" t="s">
        <v>2</v>
      </c>
      <c r="E1" s="2" t="s">
        <v>297</v>
      </c>
      <c r="F1" s="2" t="s">
        <v>298</v>
      </c>
      <c r="G1" s="2" t="s">
        <v>299</v>
      </c>
      <c r="M1" s="2" t="s">
        <v>296</v>
      </c>
      <c r="N1" s="2" t="s">
        <v>2</v>
      </c>
      <c r="O1" s="2" t="s">
        <v>297</v>
      </c>
      <c r="P1" s="2" t="s">
        <v>298</v>
      </c>
      <c r="Q1" s="2" t="s">
        <v>299</v>
      </c>
      <c r="W1" s="2" t="s">
        <v>296</v>
      </c>
      <c r="X1" s="2" t="s">
        <v>2</v>
      </c>
      <c r="Y1" s="2" t="s">
        <v>297</v>
      </c>
      <c r="Z1" s="2" t="s">
        <v>298</v>
      </c>
      <c r="AA1" s="2" t="s">
        <v>299</v>
      </c>
      <c r="AG1" s="2" t="s">
        <v>296</v>
      </c>
      <c r="AH1" s="2" t="s">
        <v>2</v>
      </c>
      <c r="AI1" s="2" t="s">
        <v>297</v>
      </c>
      <c r="AJ1" s="2" t="s">
        <v>298</v>
      </c>
      <c r="AK1" s="2" t="s">
        <v>299</v>
      </c>
    </row>
    <row r="2" spans="2:37" x14ac:dyDescent="0.25">
      <c r="B2" s="2">
        <v>0</v>
      </c>
      <c r="C2" t="s">
        <v>319</v>
      </c>
      <c r="D2" t="s">
        <v>301</v>
      </c>
      <c r="E2" t="s">
        <v>320</v>
      </c>
      <c r="F2">
        <v>54</v>
      </c>
      <c r="G2">
        <v>99</v>
      </c>
      <c r="L2" s="2">
        <v>0</v>
      </c>
      <c r="M2" t="s">
        <v>319</v>
      </c>
      <c r="N2" t="s">
        <v>301</v>
      </c>
      <c r="O2" t="s">
        <v>320</v>
      </c>
      <c r="P2">
        <v>53</v>
      </c>
      <c r="Q2">
        <v>97</v>
      </c>
      <c r="V2" s="2">
        <v>0</v>
      </c>
      <c r="W2" t="s">
        <v>319</v>
      </c>
      <c r="X2" t="s">
        <v>301</v>
      </c>
      <c r="Y2" t="s">
        <v>320</v>
      </c>
      <c r="Z2">
        <v>54</v>
      </c>
      <c r="AA2">
        <v>99</v>
      </c>
      <c r="AF2" s="2">
        <v>0</v>
      </c>
      <c r="AG2" t="s">
        <v>319</v>
      </c>
      <c r="AH2" t="s">
        <v>301</v>
      </c>
      <c r="AI2" t="s">
        <v>320</v>
      </c>
      <c r="AJ2">
        <v>53</v>
      </c>
      <c r="AK2">
        <v>97</v>
      </c>
    </row>
    <row r="3" spans="2:37" x14ac:dyDescent="0.25">
      <c r="B3" s="2">
        <v>1</v>
      </c>
      <c r="C3" t="s">
        <v>319</v>
      </c>
      <c r="D3" t="s">
        <v>301</v>
      </c>
      <c r="E3" t="s">
        <v>321</v>
      </c>
      <c r="F3">
        <v>28</v>
      </c>
      <c r="G3">
        <v>81</v>
      </c>
      <c r="L3" s="2">
        <v>1</v>
      </c>
      <c r="M3" t="s">
        <v>319</v>
      </c>
      <c r="N3" t="s">
        <v>301</v>
      </c>
      <c r="O3" t="s">
        <v>321</v>
      </c>
      <c r="P3">
        <v>28</v>
      </c>
      <c r="Q3">
        <v>82</v>
      </c>
      <c r="V3" s="2">
        <v>1</v>
      </c>
      <c r="W3" t="s">
        <v>319</v>
      </c>
      <c r="X3" t="s">
        <v>301</v>
      </c>
      <c r="Y3" t="s">
        <v>321</v>
      </c>
      <c r="Z3">
        <v>28</v>
      </c>
      <c r="AA3">
        <v>81</v>
      </c>
      <c r="AF3" s="2">
        <v>1</v>
      </c>
      <c r="AG3" t="s">
        <v>319</v>
      </c>
      <c r="AH3" t="s">
        <v>301</v>
      </c>
      <c r="AI3" t="s">
        <v>321</v>
      </c>
      <c r="AJ3">
        <v>28</v>
      </c>
      <c r="AK3">
        <v>82</v>
      </c>
    </row>
    <row r="4" spans="2:37" x14ac:dyDescent="0.25">
      <c r="B4" s="2">
        <v>2</v>
      </c>
      <c r="C4" t="s">
        <v>319</v>
      </c>
      <c r="D4" t="s">
        <v>301</v>
      </c>
      <c r="E4" t="s">
        <v>322</v>
      </c>
      <c r="F4">
        <v>12</v>
      </c>
      <c r="G4">
        <v>154</v>
      </c>
      <c r="L4" s="2">
        <v>2</v>
      </c>
      <c r="M4" t="s">
        <v>319</v>
      </c>
      <c r="N4" t="s">
        <v>301</v>
      </c>
      <c r="O4" t="s">
        <v>322</v>
      </c>
      <c r="P4">
        <v>12</v>
      </c>
      <c r="Q4">
        <v>166</v>
      </c>
      <c r="V4" s="2">
        <v>2</v>
      </c>
      <c r="W4" t="s">
        <v>319</v>
      </c>
      <c r="X4" t="s">
        <v>301</v>
      </c>
      <c r="Y4" t="s">
        <v>322</v>
      </c>
      <c r="Z4">
        <v>12</v>
      </c>
      <c r="AA4">
        <v>154</v>
      </c>
      <c r="AF4" s="2">
        <v>2</v>
      </c>
      <c r="AG4" t="s">
        <v>319</v>
      </c>
      <c r="AH4" t="s">
        <v>301</v>
      </c>
      <c r="AI4" t="s">
        <v>322</v>
      </c>
      <c r="AJ4">
        <v>12</v>
      </c>
      <c r="AK4">
        <v>166</v>
      </c>
    </row>
    <row r="5" spans="2:37" x14ac:dyDescent="0.25">
      <c r="B5" s="2">
        <v>3</v>
      </c>
      <c r="C5" t="s">
        <v>319</v>
      </c>
      <c r="D5" t="s">
        <v>301</v>
      </c>
      <c r="E5" t="s">
        <v>323</v>
      </c>
      <c r="F5">
        <v>4</v>
      </c>
      <c r="G5">
        <v>184</v>
      </c>
      <c r="L5" s="2">
        <v>3</v>
      </c>
      <c r="M5" t="s">
        <v>319</v>
      </c>
      <c r="N5" t="s">
        <v>301</v>
      </c>
      <c r="O5" t="s">
        <v>323</v>
      </c>
      <c r="P5">
        <v>4</v>
      </c>
      <c r="Q5">
        <v>199</v>
      </c>
      <c r="V5" s="2">
        <v>3</v>
      </c>
      <c r="W5" t="s">
        <v>319</v>
      </c>
      <c r="X5" t="s">
        <v>301</v>
      </c>
      <c r="Y5" t="s">
        <v>323</v>
      </c>
      <c r="Z5">
        <v>4</v>
      </c>
      <c r="AA5">
        <v>184</v>
      </c>
      <c r="AF5" s="2">
        <v>3</v>
      </c>
      <c r="AG5" t="s">
        <v>319</v>
      </c>
      <c r="AH5" t="s">
        <v>301</v>
      </c>
      <c r="AI5" t="s">
        <v>323</v>
      </c>
      <c r="AJ5">
        <v>4</v>
      </c>
      <c r="AK5">
        <v>199</v>
      </c>
    </row>
    <row r="6" spans="2:37" x14ac:dyDescent="0.25">
      <c r="B6" s="2">
        <v>4</v>
      </c>
      <c r="C6" t="s">
        <v>319</v>
      </c>
      <c r="D6" t="s">
        <v>301</v>
      </c>
      <c r="E6" t="s">
        <v>324</v>
      </c>
      <c r="F6">
        <v>1</v>
      </c>
      <c r="G6">
        <v>226</v>
      </c>
      <c r="L6" s="2">
        <v>4</v>
      </c>
      <c r="M6" t="s">
        <v>319</v>
      </c>
      <c r="N6" t="s">
        <v>301</v>
      </c>
      <c r="O6" t="s">
        <v>324</v>
      </c>
      <c r="P6">
        <v>1</v>
      </c>
      <c r="Q6">
        <v>192</v>
      </c>
      <c r="V6" s="2">
        <v>4</v>
      </c>
      <c r="W6" t="s">
        <v>319</v>
      </c>
      <c r="X6" t="s">
        <v>301</v>
      </c>
      <c r="Y6" t="s">
        <v>324</v>
      </c>
      <c r="Z6">
        <v>1</v>
      </c>
      <c r="AA6">
        <v>226</v>
      </c>
      <c r="AF6" s="2">
        <v>4</v>
      </c>
      <c r="AG6" t="s">
        <v>319</v>
      </c>
      <c r="AH6" t="s">
        <v>301</v>
      </c>
      <c r="AI6" t="s">
        <v>324</v>
      </c>
      <c r="AJ6">
        <v>1</v>
      </c>
      <c r="AK6">
        <v>192</v>
      </c>
    </row>
    <row r="7" spans="2:37" x14ac:dyDescent="0.25">
      <c r="B7" s="2">
        <v>5</v>
      </c>
      <c r="C7" t="s">
        <v>319</v>
      </c>
      <c r="D7" t="s">
        <v>301</v>
      </c>
      <c r="E7" t="s">
        <v>325</v>
      </c>
      <c r="F7">
        <v>0</v>
      </c>
      <c r="G7">
        <v>600</v>
      </c>
      <c r="L7" s="2">
        <v>5</v>
      </c>
      <c r="M7" t="s">
        <v>319</v>
      </c>
      <c r="N7" t="s">
        <v>301</v>
      </c>
      <c r="O7" t="s">
        <v>325</v>
      </c>
      <c r="P7">
        <v>0</v>
      </c>
      <c r="Q7">
        <v>231</v>
      </c>
      <c r="V7" s="2">
        <v>5</v>
      </c>
      <c r="W7" t="s">
        <v>319</v>
      </c>
      <c r="X7" t="s">
        <v>301</v>
      </c>
      <c r="Y7" t="s">
        <v>325</v>
      </c>
      <c r="Z7">
        <v>0</v>
      </c>
      <c r="AA7">
        <v>600</v>
      </c>
      <c r="AF7" s="2">
        <v>5</v>
      </c>
      <c r="AG7" t="s">
        <v>319</v>
      </c>
      <c r="AH7" t="s">
        <v>301</v>
      </c>
      <c r="AI7" t="s">
        <v>325</v>
      </c>
      <c r="AJ7">
        <v>0</v>
      </c>
      <c r="AK7">
        <v>231</v>
      </c>
    </row>
    <row r="8" spans="2:37" x14ac:dyDescent="0.25">
      <c r="B8" s="2" t="s">
        <v>51</v>
      </c>
      <c r="F8">
        <v>99</v>
      </c>
      <c r="G8">
        <v>1344</v>
      </c>
      <c r="L8" s="2" t="s">
        <v>52</v>
      </c>
      <c r="P8">
        <v>98</v>
      </c>
      <c r="Q8">
        <v>967</v>
      </c>
      <c r="V8" s="2" t="s">
        <v>53</v>
      </c>
      <c r="Z8">
        <v>99</v>
      </c>
      <c r="AA8">
        <v>1344</v>
      </c>
      <c r="AF8" s="2" t="s">
        <v>54</v>
      </c>
      <c r="AJ8">
        <v>98</v>
      </c>
      <c r="AK8">
        <v>967</v>
      </c>
    </row>
    <row r="9" spans="2:37" x14ac:dyDescent="0.25">
      <c r="B9" s="2" t="s">
        <v>55</v>
      </c>
      <c r="F9">
        <v>16.5</v>
      </c>
      <c r="G9">
        <v>224</v>
      </c>
      <c r="L9" s="2" t="s">
        <v>56</v>
      </c>
      <c r="P9">
        <v>16.333333333333329</v>
      </c>
      <c r="Q9">
        <v>161.16666666666671</v>
      </c>
      <c r="V9" s="2" t="s">
        <v>57</v>
      </c>
      <c r="Z9">
        <v>16.5</v>
      </c>
      <c r="AA9">
        <v>224</v>
      </c>
      <c r="AF9" s="2" t="s">
        <v>58</v>
      </c>
      <c r="AJ9">
        <v>16.333333333333329</v>
      </c>
      <c r="AK9">
        <v>161.16666666666671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AK7"/>
  <sheetViews>
    <sheetView workbookViewId="0"/>
  </sheetViews>
  <sheetFormatPr defaultRowHeight="15" x14ac:dyDescent="0.25"/>
  <sheetData>
    <row r="1" spans="2:37" x14ac:dyDescent="0.25">
      <c r="C1" s="2" t="s">
        <v>296</v>
      </c>
      <c r="D1" s="2" t="s">
        <v>2</v>
      </c>
      <c r="E1" s="2" t="s">
        <v>297</v>
      </c>
      <c r="F1" s="2" t="s">
        <v>298</v>
      </c>
      <c r="G1" s="2" t="s">
        <v>299</v>
      </c>
      <c r="M1" s="2" t="s">
        <v>296</v>
      </c>
      <c r="N1" s="2" t="s">
        <v>2</v>
      </c>
      <c r="O1" s="2" t="s">
        <v>297</v>
      </c>
      <c r="P1" s="2" t="s">
        <v>298</v>
      </c>
      <c r="Q1" s="2" t="s">
        <v>299</v>
      </c>
      <c r="W1" s="2" t="s">
        <v>296</v>
      </c>
      <c r="X1" s="2" t="s">
        <v>2</v>
      </c>
      <c r="Y1" s="2" t="s">
        <v>297</v>
      </c>
      <c r="Z1" s="2" t="s">
        <v>298</v>
      </c>
      <c r="AA1" s="2" t="s">
        <v>299</v>
      </c>
      <c r="AG1" s="2" t="s">
        <v>296</v>
      </c>
      <c r="AH1" s="2" t="s">
        <v>2</v>
      </c>
      <c r="AI1" s="2" t="s">
        <v>297</v>
      </c>
      <c r="AJ1" s="2" t="s">
        <v>298</v>
      </c>
      <c r="AK1" s="2" t="s">
        <v>299</v>
      </c>
    </row>
    <row r="2" spans="2:37" x14ac:dyDescent="0.25">
      <c r="B2" s="2">
        <v>2</v>
      </c>
      <c r="C2" t="s">
        <v>326</v>
      </c>
      <c r="D2" t="s">
        <v>301</v>
      </c>
      <c r="E2" t="s">
        <v>327</v>
      </c>
      <c r="F2">
        <v>52</v>
      </c>
      <c r="G2">
        <v>97</v>
      </c>
      <c r="L2" s="2">
        <v>2</v>
      </c>
      <c r="M2" t="s">
        <v>326</v>
      </c>
      <c r="N2" t="s">
        <v>301</v>
      </c>
      <c r="O2" t="s">
        <v>327</v>
      </c>
      <c r="P2">
        <v>52</v>
      </c>
      <c r="Q2">
        <v>94</v>
      </c>
      <c r="V2" s="2">
        <v>0</v>
      </c>
      <c r="W2" t="s">
        <v>326</v>
      </c>
      <c r="X2" t="s">
        <v>301</v>
      </c>
      <c r="Y2" t="s">
        <v>328</v>
      </c>
      <c r="Z2">
        <v>32</v>
      </c>
      <c r="AA2">
        <v>96</v>
      </c>
      <c r="AF2" s="2">
        <v>0</v>
      </c>
      <c r="AG2" t="s">
        <v>326</v>
      </c>
      <c r="AH2" t="s">
        <v>301</v>
      </c>
      <c r="AI2" t="s">
        <v>328</v>
      </c>
      <c r="AJ2">
        <v>32</v>
      </c>
      <c r="AK2">
        <v>99</v>
      </c>
    </row>
    <row r="3" spans="2:37" x14ac:dyDescent="0.25">
      <c r="B3" s="2">
        <v>0</v>
      </c>
      <c r="C3" t="s">
        <v>326</v>
      </c>
      <c r="D3" t="s">
        <v>301</v>
      </c>
      <c r="E3" t="s">
        <v>328</v>
      </c>
      <c r="F3">
        <v>32</v>
      </c>
      <c r="G3">
        <v>96</v>
      </c>
      <c r="L3" s="2">
        <v>0</v>
      </c>
      <c r="M3" t="s">
        <v>326</v>
      </c>
      <c r="N3" t="s">
        <v>301</v>
      </c>
      <c r="O3" t="s">
        <v>328</v>
      </c>
      <c r="P3">
        <v>32</v>
      </c>
      <c r="Q3">
        <v>99</v>
      </c>
      <c r="V3" s="2">
        <v>1</v>
      </c>
      <c r="W3" t="s">
        <v>326</v>
      </c>
      <c r="X3" t="s">
        <v>301</v>
      </c>
      <c r="Y3" t="s">
        <v>329</v>
      </c>
      <c r="Z3">
        <v>15</v>
      </c>
      <c r="AA3">
        <v>114</v>
      </c>
      <c r="AF3" s="2">
        <v>1</v>
      </c>
      <c r="AG3" t="s">
        <v>326</v>
      </c>
      <c r="AH3" t="s">
        <v>301</v>
      </c>
      <c r="AI3" t="s">
        <v>329</v>
      </c>
      <c r="AJ3">
        <v>15</v>
      </c>
      <c r="AK3">
        <v>120</v>
      </c>
    </row>
    <row r="4" spans="2:37" x14ac:dyDescent="0.25">
      <c r="B4" s="2">
        <v>1</v>
      </c>
      <c r="C4" t="s">
        <v>326</v>
      </c>
      <c r="D4" t="s">
        <v>301</v>
      </c>
      <c r="E4" t="s">
        <v>329</v>
      </c>
      <c r="F4">
        <v>15</v>
      </c>
      <c r="G4">
        <v>114</v>
      </c>
      <c r="L4" s="2">
        <v>1</v>
      </c>
      <c r="M4" t="s">
        <v>326</v>
      </c>
      <c r="N4" t="s">
        <v>301</v>
      </c>
      <c r="O4" t="s">
        <v>329</v>
      </c>
      <c r="P4">
        <v>15</v>
      </c>
      <c r="Q4">
        <v>120</v>
      </c>
      <c r="V4" s="2">
        <v>2</v>
      </c>
      <c r="W4" t="s">
        <v>326</v>
      </c>
      <c r="X4" t="s">
        <v>301</v>
      </c>
      <c r="Y4" t="s">
        <v>327</v>
      </c>
      <c r="Z4">
        <v>52</v>
      </c>
      <c r="AA4">
        <v>97</v>
      </c>
      <c r="AF4" s="2">
        <v>2</v>
      </c>
      <c r="AG4" t="s">
        <v>326</v>
      </c>
      <c r="AH4" t="s">
        <v>301</v>
      </c>
      <c r="AI4" t="s">
        <v>327</v>
      </c>
      <c r="AJ4">
        <v>52</v>
      </c>
      <c r="AK4">
        <v>94</v>
      </c>
    </row>
    <row r="5" spans="2:37" x14ac:dyDescent="0.25">
      <c r="B5" s="2">
        <v>3</v>
      </c>
      <c r="C5" t="s">
        <v>326</v>
      </c>
      <c r="D5" t="s">
        <v>301</v>
      </c>
      <c r="E5" t="s">
        <v>330</v>
      </c>
      <c r="F5">
        <v>2</v>
      </c>
      <c r="G5">
        <v>274</v>
      </c>
      <c r="L5" s="2">
        <v>3</v>
      </c>
      <c r="M5" t="s">
        <v>326</v>
      </c>
      <c r="N5" t="s">
        <v>301</v>
      </c>
      <c r="O5" t="s">
        <v>330</v>
      </c>
      <c r="P5">
        <v>2</v>
      </c>
      <c r="Q5">
        <v>256</v>
      </c>
      <c r="V5" s="2">
        <v>3</v>
      </c>
      <c r="W5" t="s">
        <v>326</v>
      </c>
      <c r="X5" t="s">
        <v>301</v>
      </c>
      <c r="Y5" t="s">
        <v>330</v>
      </c>
      <c r="Z5">
        <v>2</v>
      </c>
      <c r="AA5">
        <v>274</v>
      </c>
      <c r="AF5" s="2">
        <v>3</v>
      </c>
      <c r="AG5" t="s">
        <v>326</v>
      </c>
      <c r="AH5" t="s">
        <v>301</v>
      </c>
      <c r="AI5" t="s">
        <v>330</v>
      </c>
      <c r="AJ5">
        <v>2</v>
      </c>
      <c r="AK5">
        <v>256</v>
      </c>
    </row>
    <row r="6" spans="2:37" x14ac:dyDescent="0.25">
      <c r="B6" s="2" t="s">
        <v>51</v>
      </c>
      <c r="F6">
        <v>101</v>
      </c>
      <c r="G6">
        <v>581</v>
      </c>
      <c r="L6" s="2" t="s">
        <v>52</v>
      </c>
      <c r="P6">
        <v>101</v>
      </c>
      <c r="Q6">
        <v>569</v>
      </c>
      <c r="V6" s="2" t="s">
        <v>53</v>
      </c>
      <c r="Z6">
        <v>101</v>
      </c>
      <c r="AA6">
        <v>581</v>
      </c>
      <c r="AF6" s="2" t="s">
        <v>54</v>
      </c>
      <c r="AJ6">
        <v>101</v>
      </c>
      <c r="AK6">
        <v>569</v>
      </c>
    </row>
    <row r="7" spans="2:37" x14ac:dyDescent="0.25">
      <c r="B7" s="2" t="s">
        <v>55</v>
      </c>
      <c r="F7">
        <v>25.25</v>
      </c>
      <c r="G7">
        <v>145.25</v>
      </c>
      <c r="L7" s="2" t="s">
        <v>56</v>
      </c>
      <c r="P7">
        <v>25.25</v>
      </c>
      <c r="Q7">
        <v>142.25</v>
      </c>
      <c r="V7" s="2" t="s">
        <v>57</v>
      </c>
      <c r="Z7">
        <v>25.25</v>
      </c>
      <c r="AA7">
        <v>145.25</v>
      </c>
      <c r="AF7" s="2" t="s">
        <v>58</v>
      </c>
      <c r="AJ7">
        <v>25.25</v>
      </c>
      <c r="AK7">
        <v>142.25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K12"/>
  <sheetViews>
    <sheetView workbookViewId="0"/>
  </sheetViews>
  <sheetFormatPr defaultRowHeight="15" x14ac:dyDescent="0.25"/>
  <sheetData>
    <row r="1" spans="2:37" x14ac:dyDescent="0.25">
      <c r="C1" s="2" t="s">
        <v>296</v>
      </c>
      <c r="D1" s="2" t="s">
        <v>2</v>
      </c>
      <c r="E1" s="2" t="s">
        <v>297</v>
      </c>
      <c r="F1" s="2" t="s">
        <v>298</v>
      </c>
      <c r="G1" s="2" t="s">
        <v>299</v>
      </c>
      <c r="M1" s="2" t="s">
        <v>296</v>
      </c>
      <c r="N1" s="2" t="s">
        <v>2</v>
      </c>
      <c r="O1" s="2" t="s">
        <v>297</v>
      </c>
      <c r="P1" s="2" t="s">
        <v>298</v>
      </c>
      <c r="Q1" s="2" t="s">
        <v>299</v>
      </c>
      <c r="W1" s="2" t="s">
        <v>296</v>
      </c>
      <c r="X1" s="2" t="s">
        <v>2</v>
      </c>
      <c r="Y1" s="2" t="s">
        <v>297</v>
      </c>
      <c r="Z1" s="2" t="s">
        <v>298</v>
      </c>
      <c r="AA1" s="2" t="s">
        <v>299</v>
      </c>
      <c r="AG1" s="2" t="s">
        <v>296</v>
      </c>
      <c r="AH1" s="2" t="s">
        <v>2</v>
      </c>
      <c r="AI1" s="2" t="s">
        <v>297</v>
      </c>
      <c r="AJ1" s="2" t="s">
        <v>298</v>
      </c>
      <c r="AK1" s="2" t="s">
        <v>299</v>
      </c>
    </row>
    <row r="2" spans="2:37" x14ac:dyDescent="0.25">
      <c r="B2" s="2">
        <v>5</v>
      </c>
      <c r="C2" t="s">
        <v>331</v>
      </c>
      <c r="D2" t="s">
        <v>301</v>
      </c>
      <c r="E2" t="s">
        <v>332</v>
      </c>
      <c r="F2">
        <v>25</v>
      </c>
      <c r="G2">
        <v>114</v>
      </c>
      <c r="L2" s="2">
        <v>5</v>
      </c>
      <c r="M2" t="s">
        <v>331</v>
      </c>
      <c r="N2" t="s">
        <v>301</v>
      </c>
      <c r="O2" t="s">
        <v>332</v>
      </c>
      <c r="P2">
        <v>24</v>
      </c>
      <c r="Q2">
        <v>112</v>
      </c>
      <c r="V2" s="2">
        <v>0</v>
      </c>
      <c r="W2" t="s">
        <v>331</v>
      </c>
      <c r="X2" t="s">
        <v>301</v>
      </c>
      <c r="Y2" t="s">
        <v>333</v>
      </c>
      <c r="Z2">
        <v>7.0000000000000009</v>
      </c>
      <c r="AA2">
        <v>113</v>
      </c>
      <c r="AF2" s="2">
        <v>0</v>
      </c>
      <c r="AG2" t="s">
        <v>331</v>
      </c>
      <c r="AH2" t="s">
        <v>301</v>
      </c>
      <c r="AI2" t="s">
        <v>333</v>
      </c>
      <c r="AJ2">
        <v>7.0000000000000009</v>
      </c>
      <c r="AK2">
        <v>115</v>
      </c>
    </row>
    <row r="3" spans="2:37" x14ac:dyDescent="0.25">
      <c r="B3" s="2">
        <v>6</v>
      </c>
      <c r="C3" t="s">
        <v>331</v>
      </c>
      <c r="D3" t="s">
        <v>301</v>
      </c>
      <c r="E3" t="s">
        <v>334</v>
      </c>
      <c r="F3">
        <v>16</v>
      </c>
      <c r="G3">
        <v>117</v>
      </c>
      <c r="L3" s="2">
        <v>6</v>
      </c>
      <c r="M3" t="s">
        <v>331</v>
      </c>
      <c r="N3" t="s">
        <v>301</v>
      </c>
      <c r="O3" t="s">
        <v>334</v>
      </c>
      <c r="P3">
        <v>15</v>
      </c>
      <c r="Q3">
        <v>118</v>
      </c>
      <c r="V3" s="2">
        <v>1</v>
      </c>
      <c r="W3" t="s">
        <v>331</v>
      </c>
      <c r="X3" t="s">
        <v>301</v>
      </c>
      <c r="Y3" t="s">
        <v>335</v>
      </c>
      <c r="Z3">
        <v>4</v>
      </c>
      <c r="AA3">
        <v>78</v>
      </c>
      <c r="AF3" s="2">
        <v>1</v>
      </c>
      <c r="AG3" t="s">
        <v>331</v>
      </c>
      <c r="AH3" t="s">
        <v>301</v>
      </c>
      <c r="AI3" t="s">
        <v>335</v>
      </c>
      <c r="AJ3">
        <v>4</v>
      </c>
      <c r="AK3">
        <v>82</v>
      </c>
    </row>
    <row r="4" spans="2:37" x14ac:dyDescent="0.25">
      <c r="B4" s="2">
        <v>8</v>
      </c>
      <c r="C4" t="s">
        <v>331</v>
      </c>
      <c r="D4" t="s">
        <v>301</v>
      </c>
      <c r="E4" t="s">
        <v>336</v>
      </c>
      <c r="F4">
        <v>15</v>
      </c>
      <c r="G4">
        <v>86</v>
      </c>
      <c r="L4" s="2">
        <v>8</v>
      </c>
      <c r="M4" t="s">
        <v>331</v>
      </c>
      <c r="N4" t="s">
        <v>301</v>
      </c>
      <c r="O4" t="s">
        <v>336</v>
      </c>
      <c r="P4">
        <v>15</v>
      </c>
      <c r="Q4">
        <v>87</v>
      </c>
      <c r="V4" s="2">
        <v>2</v>
      </c>
      <c r="W4" t="s">
        <v>331</v>
      </c>
      <c r="X4" t="s">
        <v>301</v>
      </c>
      <c r="Y4" t="s">
        <v>337</v>
      </c>
      <c r="Z4">
        <v>8</v>
      </c>
      <c r="AA4">
        <v>84</v>
      </c>
      <c r="AF4" s="2">
        <v>2</v>
      </c>
      <c r="AG4" t="s">
        <v>331</v>
      </c>
      <c r="AH4" t="s">
        <v>301</v>
      </c>
      <c r="AI4" t="s">
        <v>337</v>
      </c>
      <c r="AJ4">
        <v>8</v>
      </c>
      <c r="AK4">
        <v>85</v>
      </c>
    </row>
    <row r="5" spans="2:37" x14ac:dyDescent="0.25">
      <c r="B5" s="2">
        <v>4</v>
      </c>
      <c r="C5" t="s">
        <v>331</v>
      </c>
      <c r="D5" t="s">
        <v>301</v>
      </c>
      <c r="E5" t="s">
        <v>338</v>
      </c>
      <c r="F5">
        <v>12</v>
      </c>
      <c r="G5">
        <v>120</v>
      </c>
      <c r="L5" s="2">
        <v>4</v>
      </c>
      <c r="M5" t="s">
        <v>331</v>
      </c>
      <c r="N5" t="s">
        <v>301</v>
      </c>
      <c r="O5" t="s">
        <v>338</v>
      </c>
      <c r="P5">
        <v>12</v>
      </c>
      <c r="Q5">
        <v>116</v>
      </c>
      <c r="V5" s="2">
        <v>3</v>
      </c>
      <c r="W5" t="s">
        <v>331</v>
      </c>
      <c r="X5" t="s">
        <v>301</v>
      </c>
      <c r="Y5" t="s">
        <v>339</v>
      </c>
      <c r="Z5">
        <v>10</v>
      </c>
      <c r="AA5">
        <v>110</v>
      </c>
      <c r="AF5" s="2">
        <v>3</v>
      </c>
      <c r="AG5" t="s">
        <v>331</v>
      </c>
      <c r="AH5" t="s">
        <v>301</v>
      </c>
      <c r="AI5" t="s">
        <v>339</v>
      </c>
      <c r="AJ5">
        <v>10</v>
      </c>
      <c r="AK5">
        <v>107</v>
      </c>
    </row>
    <row r="6" spans="2:37" x14ac:dyDescent="0.25">
      <c r="B6" s="2">
        <v>3</v>
      </c>
      <c r="C6" t="s">
        <v>331</v>
      </c>
      <c r="D6" t="s">
        <v>301</v>
      </c>
      <c r="E6" t="s">
        <v>339</v>
      </c>
      <c r="F6">
        <v>10</v>
      </c>
      <c r="G6">
        <v>110</v>
      </c>
      <c r="L6" s="2">
        <v>3</v>
      </c>
      <c r="M6" t="s">
        <v>331</v>
      </c>
      <c r="N6" t="s">
        <v>301</v>
      </c>
      <c r="O6" t="s">
        <v>339</v>
      </c>
      <c r="P6">
        <v>10</v>
      </c>
      <c r="Q6">
        <v>107</v>
      </c>
      <c r="V6" s="2">
        <v>4</v>
      </c>
      <c r="W6" t="s">
        <v>331</v>
      </c>
      <c r="X6" t="s">
        <v>301</v>
      </c>
      <c r="Y6" t="s">
        <v>338</v>
      </c>
      <c r="Z6">
        <v>12</v>
      </c>
      <c r="AA6">
        <v>120</v>
      </c>
      <c r="AF6" s="2">
        <v>4</v>
      </c>
      <c r="AG6" t="s">
        <v>331</v>
      </c>
      <c r="AH6" t="s">
        <v>301</v>
      </c>
      <c r="AI6" t="s">
        <v>338</v>
      </c>
      <c r="AJ6">
        <v>12</v>
      </c>
      <c r="AK6">
        <v>116</v>
      </c>
    </row>
    <row r="7" spans="2:37" x14ac:dyDescent="0.25">
      <c r="B7" s="2">
        <v>2</v>
      </c>
      <c r="C7" t="s">
        <v>331</v>
      </c>
      <c r="D7" t="s">
        <v>301</v>
      </c>
      <c r="E7" t="s">
        <v>337</v>
      </c>
      <c r="F7">
        <v>8</v>
      </c>
      <c r="G7">
        <v>84</v>
      </c>
      <c r="L7" s="2">
        <v>2</v>
      </c>
      <c r="M7" t="s">
        <v>331</v>
      </c>
      <c r="N7" t="s">
        <v>301</v>
      </c>
      <c r="O7" t="s">
        <v>337</v>
      </c>
      <c r="P7">
        <v>8</v>
      </c>
      <c r="Q7">
        <v>85</v>
      </c>
      <c r="V7" s="2">
        <v>5</v>
      </c>
      <c r="W7" t="s">
        <v>331</v>
      </c>
      <c r="X7" t="s">
        <v>301</v>
      </c>
      <c r="Y7" t="s">
        <v>332</v>
      </c>
      <c r="Z7">
        <v>25</v>
      </c>
      <c r="AA7">
        <v>114</v>
      </c>
      <c r="AF7" s="2">
        <v>5</v>
      </c>
      <c r="AG7" t="s">
        <v>331</v>
      </c>
      <c r="AH7" t="s">
        <v>301</v>
      </c>
      <c r="AI7" t="s">
        <v>332</v>
      </c>
      <c r="AJ7">
        <v>24</v>
      </c>
      <c r="AK7">
        <v>112</v>
      </c>
    </row>
    <row r="8" spans="2:37" x14ac:dyDescent="0.25">
      <c r="B8" s="2">
        <v>0</v>
      </c>
      <c r="C8" t="s">
        <v>331</v>
      </c>
      <c r="D8" t="s">
        <v>301</v>
      </c>
      <c r="E8" t="s">
        <v>333</v>
      </c>
      <c r="F8">
        <v>7.0000000000000009</v>
      </c>
      <c r="G8">
        <v>113</v>
      </c>
      <c r="L8" s="2">
        <v>0</v>
      </c>
      <c r="M8" t="s">
        <v>331</v>
      </c>
      <c r="N8" t="s">
        <v>301</v>
      </c>
      <c r="O8" t="s">
        <v>333</v>
      </c>
      <c r="P8">
        <v>7.0000000000000009</v>
      </c>
      <c r="Q8">
        <v>115</v>
      </c>
      <c r="V8" s="2">
        <v>6</v>
      </c>
      <c r="W8" t="s">
        <v>331</v>
      </c>
      <c r="X8" t="s">
        <v>301</v>
      </c>
      <c r="Y8" t="s">
        <v>334</v>
      </c>
      <c r="Z8">
        <v>16</v>
      </c>
      <c r="AA8">
        <v>117</v>
      </c>
      <c r="AF8" s="2">
        <v>6</v>
      </c>
      <c r="AG8" t="s">
        <v>331</v>
      </c>
      <c r="AH8" t="s">
        <v>301</v>
      </c>
      <c r="AI8" t="s">
        <v>334</v>
      </c>
      <c r="AJ8">
        <v>15</v>
      </c>
      <c r="AK8">
        <v>118</v>
      </c>
    </row>
    <row r="9" spans="2:37" x14ac:dyDescent="0.25">
      <c r="B9" s="2">
        <v>1</v>
      </c>
      <c r="C9" t="s">
        <v>331</v>
      </c>
      <c r="D9" t="s">
        <v>301</v>
      </c>
      <c r="E9" t="s">
        <v>335</v>
      </c>
      <c r="F9">
        <v>4</v>
      </c>
      <c r="G9">
        <v>78</v>
      </c>
      <c r="L9" s="2">
        <v>1</v>
      </c>
      <c r="M9" t="s">
        <v>331</v>
      </c>
      <c r="N9" t="s">
        <v>301</v>
      </c>
      <c r="O9" t="s">
        <v>335</v>
      </c>
      <c r="P9">
        <v>4</v>
      </c>
      <c r="Q9">
        <v>82</v>
      </c>
      <c r="V9" s="2">
        <v>7</v>
      </c>
      <c r="W9" t="s">
        <v>331</v>
      </c>
      <c r="X9" t="s">
        <v>301</v>
      </c>
      <c r="Y9" t="s">
        <v>340</v>
      </c>
      <c r="Z9">
        <v>4</v>
      </c>
      <c r="AA9">
        <v>50</v>
      </c>
      <c r="AF9" s="2">
        <v>7</v>
      </c>
      <c r="AG9" t="s">
        <v>331</v>
      </c>
      <c r="AH9" t="s">
        <v>301</v>
      </c>
      <c r="AI9" t="s">
        <v>340</v>
      </c>
      <c r="AJ9">
        <v>4</v>
      </c>
      <c r="AK9">
        <v>51</v>
      </c>
    </row>
    <row r="10" spans="2:37" x14ac:dyDescent="0.25">
      <c r="B10" s="2">
        <v>7</v>
      </c>
      <c r="C10" t="s">
        <v>331</v>
      </c>
      <c r="D10" t="s">
        <v>301</v>
      </c>
      <c r="E10" t="s">
        <v>340</v>
      </c>
      <c r="F10">
        <v>4</v>
      </c>
      <c r="G10">
        <v>50</v>
      </c>
      <c r="L10" s="2">
        <v>7</v>
      </c>
      <c r="M10" t="s">
        <v>331</v>
      </c>
      <c r="N10" t="s">
        <v>301</v>
      </c>
      <c r="O10" t="s">
        <v>340</v>
      </c>
      <c r="P10">
        <v>4</v>
      </c>
      <c r="Q10">
        <v>51</v>
      </c>
      <c r="V10" s="2">
        <v>8</v>
      </c>
      <c r="W10" t="s">
        <v>331</v>
      </c>
      <c r="X10" t="s">
        <v>301</v>
      </c>
      <c r="Y10" t="s">
        <v>336</v>
      </c>
      <c r="Z10">
        <v>15</v>
      </c>
      <c r="AA10">
        <v>86</v>
      </c>
      <c r="AF10" s="2">
        <v>8</v>
      </c>
      <c r="AG10" t="s">
        <v>331</v>
      </c>
      <c r="AH10" t="s">
        <v>301</v>
      </c>
      <c r="AI10" t="s">
        <v>336</v>
      </c>
      <c r="AJ10">
        <v>15</v>
      </c>
      <c r="AK10">
        <v>87</v>
      </c>
    </row>
    <row r="11" spans="2:37" x14ac:dyDescent="0.25">
      <c r="B11" s="2" t="s">
        <v>51</v>
      </c>
      <c r="F11">
        <v>101</v>
      </c>
      <c r="G11">
        <v>872</v>
      </c>
      <c r="L11" s="2" t="s">
        <v>52</v>
      </c>
      <c r="P11">
        <v>99</v>
      </c>
      <c r="Q11">
        <v>873</v>
      </c>
      <c r="V11" s="2" t="s">
        <v>53</v>
      </c>
      <c r="Z11">
        <v>101</v>
      </c>
      <c r="AA11">
        <v>872</v>
      </c>
      <c r="AF11" s="2" t="s">
        <v>54</v>
      </c>
      <c r="AJ11">
        <v>99</v>
      </c>
      <c r="AK11">
        <v>873</v>
      </c>
    </row>
    <row r="12" spans="2:37" x14ac:dyDescent="0.25">
      <c r="B12" s="2" t="s">
        <v>55</v>
      </c>
      <c r="F12">
        <v>11.22222222222222</v>
      </c>
      <c r="G12">
        <v>96.888888888888886</v>
      </c>
      <c r="L12" s="2" t="s">
        <v>56</v>
      </c>
      <c r="P12">
        <v>11</v>
      </c>
      <c r="Q12">
        <v>97</v>
      </c>
      <c r="V12" s="2" t="s">
        <v>57</v>
      </c>
      <c r="Z12">
        <v>11.22222222222222</v>
      </c>
      <c r="AA12">
        <v>96.888888888888886</v>
      </c>
      <c r="AF12" s="2" t="s">
        <v>58</v>
      </c>
      <c r="AJ12">
        <v>11</v>
      </c>
      <c r="AK12">
        <v>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AN13"/>
  <sheetViews>
    <sheetView topLeftCell="Y1" workbookViewId="0">
      <selection activeCell="AN2" sqref="AN2"/>
    </sheetView>
  </sheetViews>
  <sheetFormatPr defaultRowHeight="15" x14ac:dyDescent="0.25"/>
  <sheetData>
    <row r="1" spans="2:40" x14ac:dyDescent="0.25">
      <c r="C1" s="2" t="s">
        <v>296</v>
      </c>
      <c r="D1" s="2" t="s">
        <v>2</v>
      </c>
      <c r="E1" s="2" t="s">
        <v>297</v>
      </c>
      <c r="F1" s="2" t="s">
        <v>298</v>
      </c>
      <c r="G1" s="2" t="s">
        <v>299</v>
      </c>
      <c r="H1" s="5" t="s">
        <v>441</v>
      </c>
      <c r="I1" s="5" t="s">
        <v>439</v>
      </c>
      <c r="M1" s="2" t="s">
        <v>296</v>
      </c>
      <c r="N1" s="2" t="s">
        <v>2</v>
      </c>
      <c r="O1" s="2" t="s">
        <v>297</v>
      </c>
      <c r="P1" s="2" t="s">
        <v>298</v>
      </c>
      <c r="Q1" s="2" t="s">
        <v>299</v>
      </c>
      <c r="R1" s="5" t="s">
        <v>441</v>
      </c>
      <c r="S1" s="5" t="s">
        <v>439</v>
      </c>
      <c r="T1" s="5" t="s">
        <v>440</v>
      </c>
      <c r="W1" s="2" t="s">
        <v>296</v>
      </c>
      <c r="X1" s="2" t="s">
        <v>2</v>
      </c>
      <c r="Y1" s="2" t="s">
        <v>297</v>
      </c>
      <c r="Z1" s="2" t="s">
        <v>298</v>
      </c>
      <c r="AA1" s="2" t="s">
        <v>299</v>
      </c>
      <c r="AB1" s="5" t="s">
        <v>441</v>
      </c>
      <c r="AC1" s="5" t="s">
        <v>439</v>
      </c>
      <c r="AG1" s="2" t="s">
        <v>296</v>
      </c>
      <c r="AH1" s="2" t="s">
        <v>2</v>
      </c>
      <c r="AI1" s="2" t="s">
        <v>297</v>
      </c>
      <c r="AJ1" s="2" t="s">
        <v>298</v>
      </c>
      <c r="AK1" s="2" t="s">
        <v>299</v>
      </c>
      <c r="AL1" s="5" t="s">
        <v>441</v>
      </c>
      <c r="AM1" s="5" t="s">
        <v>439</v>
      </c>
      <c r="AN1" s="5" t="s">
        <v>440</v>
      </c>
    </row>
    <row r="2" spans="2:40" x14ac:dyDescent="0.25">
      <c r="B2" s="2">
        <v>4</v>
      </c>
      <c r="C2" t="s">
        <v>341</v>
      </c>
      <c r="D2" t="s">
        <v>301</v>
      </c>
      <c r="E2" t="s">
        <v>342</v>
      </c>
      <c r="F2">
        <v>7.0000000000000009</v>
      </c>
      <c r="G2">
        <v>64</v>
      </c>
      <c r="H2" t="str">
        <f>_xlfn.CONCAT(C2,D2,E2)</f>
        <v>stateDemographicsCalifornia</v>
      </c>
      <c r="I2">
        <v>1</v>
      </c>
      <c r="L2" s="2">
        <v>4</v>
      </c>
      <c r="M2" t="s">
        <v>341</v>
      </c>
      <c r="N2" t="s">
        <v>301</v>
      </c>
      <c r="O2" t="s">
        <v>342</v>
      </c>
      <c r="P2">
        <v>7.0000000000000009</v>
      </c>
      <c r="Q2">
        <v>70</v>
      </c>
      <c r="R2" t="str">
        <f>_xlfn.CONCAT(M2,N2,O2)</f>
        <v>stateDemographicsCalifornia</v>
      </c>
      <c r="S2">
        <f>MATCH(H2,$R$2:$R$11,0)</f>
        <v>1</v>
      </c>
      <c r="T2">
        <f>S2-I2</f>
        <v>0</v>
      </c>
      <c r="V2" s="2">
        <v>0</v>
      </c>
      <c r="W2" t="s">
        <v>341</v>
      </c>
      <c r="X2" t="s">
        <v>301</v>
      </c>
      <c r="Y2" t="s">
        <v>343</v>
      </c>
      <c r="Z2">
        <v>2</v>
      </c>
      <c r="AA2">
        <v>103</v>
      </c>
      <c r="AB2" t="str">
        <f>_xlfn.CONCAT(W2,X2,Y2)</f>
        <v>stateDemographicsAlabama</v>
      </c>
      <c r="AC2">
        <v>1</v>
      </c>
      <c r="AF2" s="2">
        <v>0</v>
      </c>
      <c r="AG2" t="s">
        <v>341</v>
      </c>
      <c r="AH2" t="s">
        <v>301</v>
      </c>
      <c r="AI2" t="s">
        <v>343</v>
      </c>
      <c r="AJ2">
        <v>2</v>
      </c>
      <c r="AK2">
        <v>98</v>
      </c>
      <c r="AL2" t="str">
        <f>_xlfn.CONCAT(AG2,AH2,AI2)</f>
        <v>stateDemographicsAlabama</v>
      </c>
      <c r="AM2">
        <f>MATCH(AB2,$AL$2:$AL$11,0)</f>
        <v>1</v>
      </c>
      <c r="AN2">
        <f>AM2-AC2</f>
        <v>0</v>
      </c>
    </row>
    <row r="3" spans="2:40" x14ac:dyDescent="0.25">
      <c r="B3" s="2">
        <v>32</v>
      </c>
      <c r="C3" t="s">
        <v>341</v>
      </c>
      <c r="D3" t="s">
        <v>301</v>
      </c>
      <c r="E3" t="s">
        <v>344</v>
      </c>
      <c r="F3">
        <v>6</v>
      </c>
      <c r="G3">
        <v>102</v>
      </c>
      <c r="H3" t="str">
        <f t="shared" ref="H3:H11" si="0">_xlfn.CONCAT(C3,D3,E3)</f>
        <v>stateDemographicsNew York</v>
      </c>
      <c r="I3">
        <v>2</v>
      </c>
      <c r="L3" s="2">
        <v>35</v>
      </c>
      <c r="M3" t="s">
        <v>341</v>
      </c>
      <c r="N3" t="s">
        <v>301</v>
      </c>
      <c r="O3" t="s">
        <v>345</v>
      </c>
      <c r="P3">
        <v>6</v>
      </c>
      <c r="Q3">
        <v>135</v>
      </c>
      <c r="R3" t="str">
        <f t="shared" ref="R3:R11" si="1">_xlfn.CONCAT(M3,N3,O3)</f>
        <v>stateDemographicsOhio</v>
      </c>
      <c r="S3">
        <f t="shared" ref="S3:S11" si="2">MATCH(H3,$R$2:$R$11,0)</f>
        <v>3</v>
      </c>
      <c r="T3">
        <f t="shared" ref="T3:T11" si="3">S3-I3</f>
        <v>1</v>
      </c>
      <c r="V3" s="2">
        <v>1</v>
      </c>
      <c r="W3" t="s">
        <v>341</v>
      </c>
      <c r="X3" t="s">
        <v>301</v>
      </c>
      <c r="Y3" t="s">
        <v>346</v>
      </c>
      <c r="Z3">
        <v>0</v>
      </c>
      <c r="AA3">
        <v>57</v>
      </c>
      <c r="AB3" t="str">
        <f t="shared" ref="AB3:AB11" si="4">_xlfn.CONCAT(W3,X3,Y3)</f>
        <v>stateDemographicsAlaska</v>
      </c>
      <c r="AC3">
        <v>2</v>
      </c>
      <c r="AF3" s="2">
        <v>1</v>
      </c>
      <c r="AG3" t="s">
        <v>341</v>
      </c>
      <c r="AH3" t="s">
        <v>301</v>
      </c>
      <c r="AI3" t="s">
        <v>346</v>
      </c>
      <c r="AJ3">
        <v>0</v>
      </c>
      <c r="AK3">
        <v>76</v>
      </c>
      <c r="AL3" t="str">
        <f t="shared" ref="AL3:AL11" si="5">_xlfn.CONCAT(AG3,AH3,AI3)</f>
        <v>stateDemographicsAlaska</v>
      </c>
      <c r="AM3">
        <f t="shared" ref="AM3:AM11" si="6">MATCH(AB3,$AL$2:$AL$11,0)</f>
        <v>2</v>
      </c>
      <c r="AN3">
        <f t="shared" ref="AN3:AN11" si="7">AM3-AC3</f>
        <v>0</v>
      </c>
    </row>
    <row r="4" spans="2:40" x14ac:dyDescent="0.25">
      <c r="B4" s="2">
        <v>9</v>
      </c>
      <c r="C4" t="s">
        <v>341</v>
      </c>
      <c r="D4" t="s">
        <v>301</v>
      </c>
      <c r="E4" t="s">
        <v>347</v>
      </c>
      <c r="F4">
        <v>6</v>
      </c>
      <c r="G4">
        <v>89</v>
      </c>
      <c r="H4" t="str">
        <f t="shared" si="0"/>
        <v>stateDemographicsFlorida</v>
      </c>
      <c r="I4">
        <v>3</v>
      </c>
      <c r="L4" s="2">
        <v>32</v>
      </c>
      <c r="M4" t="s">
        <v>341</v>
      </c>
      <c r="N4" t="s">
        <v>301</v>
      </c>
      <c r="O4" t="s">
        <v>344</v>
      </c>
      <c r="P4">
        <v>6</v>
      </c>
      <c r="Q4">
        <v>102</v>
      </c>
      <c r="R4" t="str">
        <f t="shared" si="1"/>
        <v>stateDemographicsNew York</v>
      </c>
      <c r="S4">
        <f t="shared" si="2"/>
        <v>4</v>
      </c>
      <c r="T4">
        <f t="shared" si="3"/>
        <v>1</v>
      </c>
      <c r="V4" s="2">
        <v>2</v>
      </c>
      <c r="W4" t="s">
        <v>341</v>
      </c>
      <c r="X4" t="s">
        <v>301</v>
      </c>
      <c r="Y4" t="s">
        <v>348</v>
      </c>
      <c r="Z4">
        <v>1</v>
      </c>
      <c r="AA4">
        <v>68</v>
      </c>
      <c r="AB4" t="str">
        <f t="shared" si="4"/>
        <v>stateDemographicsArizona</v>
      </c>
      <c r="AC4">
        <v>3</v>
      </c>
      <c r="AF4" s="2">
        <v>2</v>
      </c>
      <c r="AG4" t="s">
        <v>341</v>
      </c>
      <c r="AH4" t="s">
        <v>301</v>
      </c>
      <c r="AI4" t="s">
        <v>348</v>
      </c>
      <c r="AJ4">
        <v>1</v>
      </c>
      <c r="AK4">
        <v>65</v>
      </c>
      <c r="AL4" t="str">
        <f t="shared" si="5"/>
        <v>stateDemographicsArizona</v>
      </c>
      <c r="AM4">
        <f t="shared" si="6"/>
        <v>3</v>
      </c>
      <c r="AN4">
        <f t="shared" si="7"/>
        <v>0</v>
      </c>
    </row>
    <row r="5" spans="2:40" x14ac:dyDescent="0.25">
      <c r="B5" s="2">
        <v>43</v>
      </c>
      <c r="C5" t="s">
        <v>341</v>
      </c>
      <c r="D5" t="s">
        <v>301</v>
      </c>
      <c r="E5" t="s">
        <v>349</v>
      </c>
      <c r="F5">
        <v>6</v>
      </c>
      <c r="G5">
        <v>77</v>
      </c>
      <c r="H5" t="str">
        <f t="shared" si="0"/>
        <v>stateDemographicsTexas</v>
      </c>
      <c r="I5">
        <v>4</v>
      </c>
      <c r="L5" s="2">
        <v>9</v>
      </c>
      <c r="M5" t="s">
        <v>341</v>
      </c>
      <c r="N5" t="s">
        <v>301</v>
      </c>
      <c r="O5" t="s">
        <v>347</v>
      </c>
      <c r="P5">
        <v>6</v>
      </c>
      <c r="Q5">
        <v>86</v>
      </c>
      <c r="R5" t="str">
        <f t="shared" si="1"/>
        <v>stateDemographicsFlorida</v>
      </c>
      <c r="S5">
        <f t="shared" si="2"/>
        <v>5</v>
      </c>
      <c r="T5">
        <f t="shared" si="3"/>
        <v>1</v>
      </c>
      <c r="V5" s="2">
        <v>3</v>
      </c>
      <c r="W5" t="s">
        <v>341</v>
      </c>
      <c r="X5" t="s">
        <v>301</v>
      </c>
      <c r="Y5" t="s">
        <v>350</v>
      </c>
      <c r="Z5">
        <v>1</v>
      </c>
      <c r="AA5">
        <v>104</v>
      </c>
      <c r="AB5" t="str">
        <f t="shared" si="4"/>
        <v>stateDemographicsArkansas</v>
      </c>
      <c r="AC5">
        <v>4</v>
      </c>
      <c r="AF5" s="2">
        <v>3</v>
      </c>
      <c r="AG5" t="s">
        <v>341</v>
      </c>
      <c r="AH5" t="s">
        <v>301</v>
      </c>
      <c r="AI5" t="s">
        <v>350</v>
      </c>
      <c r="AJ5">
        <v>1</v>
      </c>
      <c r="AK5">
        <v>122</v>
      </c>
      <c r="AL5" t="str">
        <f t="shared" si="5"/>
        <v>stateDemographicsArkansas</v>
      </c>
      <c r="AM5">
        <f t="shared" si="6"/>
        <v>4</v>
      </c>
      <c r="AN5">
        <f t="shared" si="7"/>
        <v>0</v>
      </c>
    </row>
    <row r="6" spans="2:40" x14ac:dyDescent="0.25">
      <c r="B6" s="2">
        <v>38</v>
      </c>
      <c r="C6" t="s">
        <v>341</v>
      </c>
      <c r="D6" t="s">
        <v>301</v>
      </c>
      <c r="E6" t="s">
        <v>351</v>
      </c>
      <c r="F6">
        <v>5</v>
      </c>
      <c r="G6">
        <v>146</v>
      </c>
      <c r="H6" t="str">
        <f t="shared" si="0"/>
        <v>stateDemographicsPennsylvania</v>
      </c>
      <c r="I6">
        <v>5</v>
      </c>
      <c r="L6" s="2">
        <v>43</v>
      </c>
      <c r="M6" t="s">
        <v>341</v>
      </c>
      <c r="N6" t="s">
        <v>301</v>
      </c>
      <c r="O6" t="s">
        <v>349</v>
      </c>
      <c r="P6">
        <v>6</v>
      </c>
      <c r="Q6">
        <v>75</v>
      </c>
      <c r="R6" t="str">
        <f t="shared" si="1"/>
        <v>stateDemographicsTexas</v>
      </c>
      <c r="S6">
        <f t="shared" si="2"/>
        <v>6</v>
      </c>
      <c r="T6">
        <f t="shared" si="3"/>
        <v>1</v>
      </c>
      <c r="V6" s="2">
        <v>4</v>
      </c>
      <c r="W6" t="s">
        <v>341</v>
      </c>
      <c r="X6" t="s">
        <v>301</v>
      </c>
      <c r="Y6" t="s">
        <v>342</v>
      </c>
      <c r="Z6">
        <v>7.0000000000000009</v>
      </c>
      <c r="AA6">
        <v>64</v>
      </c>
      <c r="AB6" t="str">
        <f t="shared" si="4"/>
        <v>stateDemographicsCalifornia</v>
      </c>
      <c r="AC6">
        <v>5</v>
      </c>
      <c r="AF6" s="2">
        <v>4</v>
      </c>
      <c r="AG6" t="s">
        <v>341</v>
      </c>
      <c r="AH6" t="s">
        <v>301</v>
      </c>
      <c r="AI6" t="s">
        <v>342</v>
      </c>
      <c r="AJ6">
        <v>7.0000000000000009</v>
      </c>
      <c r="AK6">
        <v>70</v>
      </c>
      <c r="AL6" t="str">
        <f t="shared" si="5"/>
        <v>stateDemographicsCalifornia</v>
      </c>
      <c r="AM6">
        <f t="shared" si="6"/>
        <v>5</v>
      </c>
      <c r="AN6">
        <f t="shared" si="7"/>
        <v>0</v>
      </c>
    </row>
    <row r="7" spans="2:40" x14ac:dyDescent="0.25">
      <c r="B7" s="2">
        <v>35</v>
      </c>
      <c r="C7" t="s">
        <v>341</v>
      </c>
      <c r="D7" t="s">
        <v>301</v>
      </c>
      <c r="E7" t="s">
        <v>345</v>
      </c>
      <c r="F7">
        <v>5</v>
      </c>
      <c r="G7">
        <v>134</v>
      </c>
      <c r="H7" t="str">
        <f t="shared" si="0"/>
        <v>stateDemographicsOhio</v>
      </c>
      <c r="I7">
        <v>6</v>
      </c>
      <c r="L7" s="2">
        <v>38</v>
      </c>
      <c r="M7" t="s">
        <v>341</v>
      </c>
      <c r="N7" t="s">
        <v>301</v>
      </c>
      <c r="O7" t="s">
        <v>351</v>
      </c>
      <c r="P7">
        <v>5</v>
      </c>
      <c r="Q7">
        <v>132</v>
      </c>
      <c r="R7" t="str">
        <f t="shared" si="1"/>
        <v>stateDemographicsPennsylvania</v>
      </c>
      <c r="S7">
        <f t="shared" si="2"/>
        <v>2</v>
      </c>
      <c r="T7">
        <f t="shared" si="3"/>
        <v>-4</v>
      </c>
      <c r="V7" s="2">
        <v>5</v>
      </c>
      <c r="W7" t="s">
        <v>341</v>
      </c>
      <c r="X7" t="s">
        <v>301</v>
      </c>
      <c r="Y7" t="s">
        <v>352</v>
      </c>
      <c r="Z7">
        <v>1</v>
      </c>
      <c r="AA7">
        <v>77</v>
      </c>
      <c r="AB7" t="str">
        <f t="shared" si="4"/>
        <v>stateDemographicsColorado</v>
      </c>
      <c r="AC7">
        <v>6</v>
      </c>
      <c r="AF7" s="2">
        <v>5</v>
      </c>
      <c r="AG7" t="s">
        <v>341</v>
      </c>
      <c r="AH7" t="s">
        <v>301</v>
      </c>
      <c r="AI7" t="s">
        <v>352</v>
      </c>
      <c r="AJ7">
        <v>1</v>
      </c>
      <c r="AK7">
        <v>77</v>
      </c>
      <c r="AL7" t="str">
        <f t="shared" si="5"/>
        <v>stateDemographicsColorado</v>
      </c>
      <c r="AM7">
        <f t="shared" si="6"/>
        <v>6</v>
      </c>
      <c r="AN7">
        <f t="shared" si="7"/>
        <v>0</v>
      </c>
    </row>
    <row r="8" spans="2:40" x14ac:dyDescent="0.25">
      <c r="B8" s="2">
        <v>22</v>
      </c>
      <c r="C8" t="s">
        <v>341</v>
      </c>
      <c r="D8" t="s">
        <v>301</v>
      </c>
      <c r="E8" t="s">
        <v>353</v>
      </c>
      <c r="F8">
        <v>4</v>
      </c>
      <c r="G8">
        <v>131</v>
      </c>
      <c r="H8" t="str">
        <f t="shared" si="0"/>
        <v>stateDemographicsMichigan</v>
      </c>
      <c r="I8">
        <v>7</v>
      </c>
      <c r="L8" s="2">
        <v>22</v>
      </c>
      <c r="M8" t="s">
        <v>341</v>
      </c>
      <c r="N8" t="s">
        <v>301</v>
      </c>
      <c r="O8" t="s">
        <v>353</v>
      </c>
      <c r="P8">
        <v>4</v>
      </c>
      <c r="Q8">
        <v>126</v>
      </c>
      <c r="R8" t="str">
        <f t="shared" si="1"/>
        <v>stateDemographicsMichigan</v>
      </c>
      <c r="S8">
        <f t="shared" si="2"/>
        <v>7</v>
      </c>
      <c r="T8">
        <f t="shared" si="3"/>
        <v>0</v>
      </c>
      <c r="V8" s="2">
        <v>6</v>
      </c>
      <c r="W8" t="s">
        <v>341</v>
      </c>
      <c r="X8" t="s">
        <v>301</v>
      </c>
      <c r="Y8" t="s">
        <v>354</v>
      </c>
      <c r="Z8">
        <v>2</v>
      </c>
      <c r="AA8">
        <v>133</v>
      </c>
      <c r="AB8" t="str">
        <f t="shared" si="4"/>
        <v>stateDemographicsConnecticut</v>
      </c>
      <c r="AC8">
        <v>7</v>
      </c>
      <c r="AF8" s="2">
        <v>6</v>
      </c>
      <c r="AG8" t="s">
        <v>341</v>
      </c>
      <c r="AH8" t="s">
        <v>301</v>
      </c>
      <c r="AI8" t="s">
        <v>354</v>
      </c>
      <c r="AJ8">
        <v>1</v>
      </c>
      <c r="AK8">
        <v>120</v>
      </c>
      <c r="AL8" t="str">
        <f t="shared" si="5"/>
        <v>stateDemographicsConnecticut</v>
      </c>
      <c r="AM8">
        <f t="shared" si="6"/>
        <v>7</v>
      </c>
      <c r="AN8">
        <f t="shared" si="7"/>
        <v>0</v>
      </c>
    </row>
    <row r="9" spans="2:40" x14ac:dyDescent="0.25">
      <c r="B9" s="2">
        <v>13</v>
      </c>
      <c r="C9" t="s">
        <v>341</v>
      </c>
      <c r="D9" t="s">
        <v>301</v>
      </c>
      <c r="E9" t="s">
        <v>355</v>
      </c>
      <c r="F9">
        <v>4</v>
      </c>
      <c r="G9">
        <v>109</v>
      </c>
      <c r="H9" t="str">
        <f t="shared" si="0"/>
        <v>stateDemographicsIllinois</v>
      </c>
      <c r="I9">
        <v>8</v>
      </c>
      <c r="L9" s="2">
        <v>13</v>
      </c>
      <c r="M9" t="s">
        <v>341</v>
      </c>
      <c r="N9" t="s">
        <v>301</v>
      </c>
      <c r="O9" t="s">
        <v>355</v>
      </c>
      <c r="P9">
        <v>4</v>
      </c>
      <c r="Q9">
        <v>108</v>
      </c>
      <c r="R9" t="str">
        <f t="shared" si="1"/>
        <v>stateDemographicsIllinois</v>
      </c>
      <c r="S9">
        <f t="shared" si="2"/>
        <v>8</v>
      </c>
      <c r="T9">
        <f t="shared" si="3"/>
        <v>0</v>
      </c>
      <c r="V9" s="2">
        <v>7</v>
      </c>
      <c r="W9" t="s">
        <v>341</v>
      </c>
      <c r="X9" t="s">
        <v>301</v>
      </c>
      <c r="Y9" t="s">
        <v>356</v>
      </c>
      <c r="Z9">
        <v>0</v>
      </c>
      <c r="AA9">
        <v>100</v>
      </c>
      <c r="AB9" t="str">
        <f t="shared" si="4"/>
        <v>stateDemographicsDelaware</v>
      </c>
      <c r="AC9">
        <v>8</v>
      </c>
      <c r="AF9" s="2">
        <v>7</v>
      </c>
      <c r="AG9" t="s">
        <v>341</v>
      </c>
      <c r="AH9" t="s">
        <v>301</v>
      </c>
      <c r="AI9" t="s">
        <v>356</v>
      </c>
      <c r="AJ9">
        <v>0</v>
      </c>
      <c r="AK9">
        <v>110</v>
      </c>
      <c r="AL9" t="str">
        <f t="shared" si="5"/>
        <v>stateDemographicsDelaware</v>
      </c>
      <c r="AM9">
        <f t="shared" si="6"/>
        <v>8</v>
      </c>
      <c r="AN9">
        <f t="shared" si="7"/>
        <v>0</v>
      </c>
    </row>
    <row r="10" spans="2:40" x14ac:dyDescent="0.25">
      <c r="B10" s="2">
        <v>49</v>
      </c>
      <c r="C10" t="s">
        <v>341</v>
      </c>
      <c r="D10" t="s">
        <v>301</v>
      </c>
      <c r="E10" t="s">
        <v>357</v>
      </c>
      <c r="F10">
        <v>3</v>
      </c>
      <c r="G10">
        <v>139</v>
      </c>
      <c r="H10" t="str">
        <f t="shared" si="0"/>
        <v>stateDemographicsWisconsin</v>
      </c>
      <c r="I10">
        <v>9</v>
      </c>
      <c r="L10" s="2">
        <v>49</v>
      </c>
      <c r="M10" t="s">
        <v>341</v>
      </c>
      <c r="N10" t="s">
        <v>301</v>
      </c>
      <c r="O10" t="s">
        <v>357</v>
      </c>
      <c r="P10">
        <v>3</v>
      </c>
      <c r="Q10">
        <v>137</v>
      </c>
      <c r="R10" t="str">
        <f t="shared" si="1"/>
        <v>stateDemographicsWisconsin</v>
      </c>
      <c r="S10">
        <f t="shared" si="2"/>
        <v>9</v>
      </c>
      <c r="T10">
        <f t="shared" si="3"/>
        <v>0</v>
      </c>
      <c r="V10" s="2">
        <v>8</v>
      </c>
      <c r="W10" t="s">
        <v>341</v>
      </c>
      <c r="X10" t="s">
        <v>301</v>
      </c>
      <c r="Y10" t="s">
        <v>358</v>
      </c>
      <c r="Z10">
        <v>0</v>
      </c>
      <c r="AA10">
        <v>15</v>
      </c>
      <c r="AB10" t="str">
        <f t="shared" si="4"/>
        <v>stateDemographicsDistrict of Columbia</v>
      </c>
      <c r="AC10">
        <v>9</v>
      </c>
      <c r="AF10" s="2">
        <v>8</v>
      </c>
      <c r="AG10" t="s">
        <v>341</v>
      </c>
      <c r="AH10" t="s">
        <v>301</v>
      </c>
      <c r="AI10" t="s">
        <v>359</v>
      </c>
      <c r="AJ10">
        <v>0</v>
      </c>
      <c r="AK10">
        <v>41</v>
      </c>
      <c r="AL10" t="str">
        <f t="shared" si="5"/>
        <v>stateDemographicsDistrict Of Columbia</v>
      </c>
      <c r="AM10">
        <f t="shared" si="6"/>
        <v>9</v>
      </c>
      <c r="AN10">
        <f t="shared" si="7"/>
        <v>0</v>
      </c>
    </row>
    <row r="11" spans="2:40" x14ac:dyDescent="0.25">
      <c r="B11" s="2">
        <v>14</v>
      </c>
      <c r="C11" t="s">
        <v>341</v>
      </c>
      <c r="D11" t="s">
        <v>301</v>
      </c>
      <c r="E11" t="s">
        <v>360</v>
      </c>
      <c r="F11">
        <v>3</v>
      </c>
      <c r="G11">
        <v>136</v>
      </c>
      <c r="H11" t="str">
        <f t="shared" si="0"/>
        <v>stateDemographicsIndiana</v>
      </c>
      <c r="I11">
        <v>10</v>
      </c>
      <c r="L11" s="2">
        <v>30</v>
      </c>
      <c r="M11" t="s">
        <v>341</v>
      </c>
      <c r="N11" t="s">
        <v>301</v>
      </c>
      <c r="O11" t="s">
        <v>361</v>
      </c>
      <c r="P11">
        <v>3</v>
      </c>
      <c r="Q11">
        <v>111</v>
      </c>
      <c r="R11" t="str">
        <f t="shared" si="1"/>
        <v>stateDemographicsNew Jersey</v>
      </c>
      <c r="S11" t="e">
        <f t="shared" si="2"/>
        <v>#N/A</v>
      </c>
      <c r="T11" t="e">
        <f t="shared" si="3"/>
        <v>#N/A</v>
      </c>
      <c r="V11" s="2">
        <v>9</v>
      </c>
      <c r="W11" t="s">
        <v>341</v>
      </c>
      <c r="X11" t="s">
        <v>301</v>
      </c>
      <c r="Y11" t="s">
        <v>347</v>
      </c>
      <c r="Z11">
        <v>6</v>
      </c>
      <c r="AA11">
        <v>89</v>
      </c>
      <c r="AB11" t="str">
        <f t="shared" si="4"/>
        <v>stateDemographicsFlorida</v>
      </c>
      <c r="AC11">
        <v>10</v>
      </c>
      <c r="AF11" s="2">
        <v>9</v>
      </c>
      <c r="AG11" t="s">
        <v>341</v>
      </c>
      <c r="AH11" t="s">
        <v>301</v>
      </c>
      <c r="AI11" t="s">
        <v>347</v>
      </c>
      <c r="AJ11">
        <v>6</v>
      </c>
      <c r="AK11">
        <v>86</v>
      </c>
      <c r="AL11" t="str">
        <f t="shared" si="5"/>
        <v>stateDemographicsFlorida</v>
      </c>
      <c r="AM11">
        <f t="shared" si="6"/>
        <v>10</v>
      </c>
      <c r="AN11">
        <f t="shared" si="7"/>
        <v>0</v>
      </c>
    </row>
    <row r="12" spans="2:40" x14ac:dyDescent="0.25">
      <c r="B12" s="2" t="s">
        <v>51</v>
      </c>
      <c r="F12">
        <v>49</v>
      </c>
      <c r="G12">
        <v>1127</v>
      </c>
      <c r="L12" s="2" t="s">
        <v>52</v>
      </c>
      <c r="P12">
        <v>50</v>
      </c>
      <c r="Q12">
        <v>1082</v>
      </c>
      <c r="V12" s="2" t="s">
        <v>53</v>
      </c>
      <c r="Z12">
        <v>20</v>
      </c>
      <c r="AA12">
        <v>810</v>
      </c>
      <c r="AF12" s="2" t="s">
        <v>54</v>
      </c>
      <c r="AJ12">
        <v>19</v>
      </c>
      <c r="AK12">
        <v>865</v>
      </c>
    </row>
    <row r="13" spans="2:40" x14ac:dyDescent="0.25">
      <c r="B13" s="2" t="s">
        <v>55</v>
      </c>
      <c r="F13">
        <v>4.9000000000000004</v>
      </c>
      <c r="G13">
        <v>112.7</v>
      </c>
      <c r="L13" s="2" t="s">
        <v>56</v>
      </c>
      <c r="P13">
        <v>5</v>
      </c>
      <c r="Q13">
        <v>108.2</v>
      </c>
      <c r="V13" s="2" t="s">
        <v>57</v>
      </c>
      <c r="Z13">
        <v>2</v>
      </c>
      <c r="AA13">
        <v>81</v>
      </c>
      <c r="AF13" s="2" t="s">
        <v>58</v>
      </c>
      <c r="AJ13">
        <v>1.9</v>
      </c>
      <c r="AK13">
        <v>86.5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N13"/>
  <sheetViews>
    <sheetView topLeftCell="AD1" workbookViewId="0">
      <selection activeCell="AN2" sqref="AN2"/>
    </sheetView>
  </sheetViews>
  <sheetFormatPr defaultRowHeight="15" x14ac:dyDescent="0.25"/>
  <cols>
    <col min="5" max="5" width="28.85546875" customWidth="1"/>
  </cols>
  <sheetData>
    <row r="1" spans="2:40" x14ac:dyDescent="0.25">
      <c r="C1" s="2" t="s">
        <v>296</v>
      </c>
      <c r="D1" s="2" t="s">
        <v>2</v>
      </c>
      <c r="E1" s="2" t="s">
        <v>297</v>
      </c>
      <c r="F1" s="2" t="s">
        <v>298</v>
      </c>
      <c r="G1" s="2" t="s">
        <v>299</v>
      </c>
      <c r="H1" s="5" t="s">
        <v>441</v>
      </c>
      <c r="I1" s="5" t="s">
        <v>439</v>
      </c>
      <c r="M1" s="2" t="s">
        <v>296</v>
      </c>
      <c r="N1" s="2" t="s">
        <v>2</v>
      </c>
      <c r="O1" s="2" t="s">
        <v>297</v>
      </c>
      <c r="P1" s="2" t="s">
        <v>298</v>
      </c>
      <c r="Q1" s="2" t="s">
        <v>299</v>
      </c>
      <c r="R1" s="5" t="s">
        <v>441</v>
      </c>
      <c r="S1" s="5" t="s">
        <v>439</v>
      </c>
      <c r="T1" s="5" t="s">
        <v>440</v>
      </c>
      <c r="W1" s="2" t="s">
        <v>296</v>
      </c>
      <c r="X1" s="2" t="s">
        <v>2</v>
      </c>
      <c r="Y1" s="2" t="s">
        <v>297</v>
      </c>
      <c r="Z1" s="2" t="s">
        <v>298</v>
      </c>
      <c r="AA1" s="2" t="s">
        <v>299</v>
      </c>
      <c r="AB1" s="5" t="s">
        <v>441</v>
      </c>
      <c r="AC1" s="5" t="s">
        <v>439</v>
      </c>
      <c r="AG1" s="2" t="s">
        <v>296</v>
      </c>
      <c r="AH1" s="2" t="s">
        <v>2</v>
      </c>
      <c r="AI1" s="2" t="s">
        <v>297</v>
      </c>
      <c r="AJ1" s="2" t="s">
        <v>298</v>
      </c>
      <c r="AK1" s="2" t="s">
        <v>299</v>
      </c>
      <c r="AL1" s="5" t="s">
        <v>441</v>
      </c>
      <c r="AM1" s="5" t="s">
        <v>439</v>
      </c>
      <c r="AN1" s="5" t="s">
        <v>440</v>
      </c>
    </row>
    <row r="2" spans="2:40" x14ac:dyDescent="0.25">
      <c r="B2" s="2">
        <v>79</v>
      </c>
      <c r="C2" t="s">
        <v>362</v>
      </c>
      <c r="D2" t="s">
        <v>7</v>
      </c>
      <c r="E2" t="s">
        <v>363</v>
      </c>
      <c r="F2">
        <v>97</v>
      </c>
      <c r="G2">
        <v>160</v>
      </c>
      <c r="H2" t="str">
        <f>_xlfn.CONCAT(C2,D2,E2)</f>
        <v>interestsEntertainmentInterest in Reading (Factual)</v>
      </c>
      <c r="I2">
        <v>1</v>
      </c>
      <c r="L2" s="2">
        <v>47</v>
      </c>
      <c r="M2" t="s">
        <v>362</v>
      </c>
      <c r="N2" t="s">
        <v>364</v>
      </c>
      <c r="O2" t="s">
        <v>365</v>
      </c>
      <c r="P2">
        <v>83</v>
      </c>
      <c r="Q2">
        <v>189</v>
      </c>
      <c r="R2" t="str">
        <f>_xlfn.CONCAT(M2,N2,O2)</f>
        <v>intereststechnologyPurchase Desktop Computer - Likely</v>
      </c>
      <c r="S2" t="e">
        <f>MATCH(H2,$R$2:$R$11,0)</f>
        <v>#N/A</v>
      </c>
      <c r="T2" t="e">
        <f>S2-I2</f>
        <v>#N/A</v>
      </c>
      <c r="V2" s="2">
        <v>0</v>
      </c>
      <c r="W2" t="s">
        <v>362</v>
      </c>
      <c r="X2" t="s">
        <v>31</v>
      </c>
      <c r="Y2" t="s">
        <v>366</v>
      </c>
      <c r="Z2">
        <v>0</v>
      </c>
      <c r="AA2">
        <v>157</v>
      </c>
      <c r="AB2" t="str">
        <f>_xlfn.CONCAT(W2,X2,Y2)</f>
        <v>interestsHobbies/InterestsAfrican-American Lifestyle (Factual)</v>
      </c>
      <c r="AC2">
        <v>1</v>
      </c>
      <c r="AF2" s="2">
        <v>0</v>
      </c>
      <c r="AG2" t="s">
        <v>362</v>
      </c>
      <c r="AH2" t="s">
        <v>367</v>
      </c>
      <c r="AI2" t="s">
        <v>368</v>
      </c>
      <c r="AJ2">
        <v>25</v>
      </c>
      <c r="AK2">
        <v>52</v>
      </c>
      <c r="AL2" t="str">
        <f>_xlfn.CONCAT(AG2,AH2,AI2)</f>
        <v>interestsfoodBakery Snack Shop - Likely</v>
      </c>
      <c r="AM2" t="e">
        <f>MATCH(AB2,$AL$2:$AL$11,0)</f>
        <v>#N/A</v>
      </c>
      <c r="AN2" t="e">
        <f>AM2-AC2</f>
        <v>#N/A</v>
      </c>
    </row>
    <row r="3" spans="2:40" x14ac:dyDescent="0.25">
      <c r="B3" s="2">
        <v>70</v>
      </c>
      <c r="C3" t="s">
        <v>362</v>
      </c>
      <c r="D3" t="s">
        <v>369</v>
      </c>
      <c r="E3" t="s">
        <v>370</v>
      </c>
      <c r="F3">
        <v>93</v>
      </c>
      <c r="G3">
        <v>158</v>
      </c>
      <c r="H3" t="str">
        <f t="shared" ref="H3:H11" si="0">_xlfn.CONCAT(C3,D3,E3)</f>
        <v>interestsHomeInterest in Home Decor/Furnishings (Factual)</v>
      </c>
      <c r="I3">
        <v>2</v>
      </c>
      <c r="L3" s="2">
        <v>16</v>
      </c>
      <c r="M3" t="s">
        <v>362</v>
      </c>
      <c r="N3" t="s">
        <v>371</v>
      </c>
      <c r="O3" t="s">
        <v>372</v>
      </c>
      <c r="P3">
        <v>82</v>
      </c>
      <c r="Q3">
        <v>168</v>
      </c>
      <c r="R3" t="str">
        <f t="shared" ref="R3:R11" si="1">_xlfn.CONCAT(M3,N3,O3)</f>
        <v>interestsautoCurrently Drive Minivan - Likely</v>
      </c>
      <c r="S3" t="e">
        <f t="shared" ref="S3:S11" si="2">MATCH(H3,$R$2:$R$11,0)</f>
        <v>#N/A</v>
      </c>
      <c r="T3" t="e">
        <f t="shared" ref="T3:T11" si="3">S3-I3</f>
        <v>#N/A</v>
      </c>
      <c r="V3" s="2">
        <v>1</v>
      </c>
      <c r="W3" t="s">
        <v>362</v>
      </c>
      <c r="X3" t="s">
        <v>41</v>
      </c>
      <c r="Y3" t="s">
        <v>368</v>
      </c>
      <c r="Z3">
        <v>24</v>
      </c>
      <c r="AA3">
        <v>49</v>
      </c>
      <c r="AB3" t="str">
        <f t="shared" ref="AB3:AB11" si="4">_xlfn.CONCAT(W3,X3,Y3)</f>
        <v>interestsFoodBakery Snack Shop - Likely</v>
      </c>
      <c r="AC3">
        <v>2</v>
      </c>
      <c r="AF3" s="2">
        <v>1</v>
      </c>
      <c r="AG3" t="s">
        <v>362</v>
      </c>
      <c r="AH3" t="s">
        <v>367</v>
      </c>
      <c r="AI3" t="s">
        <v>373</v>
      </c>
      <c r="AJ3">
        <v>56.999999999999993</v>
      </c>
      <c r="AK3">
        <v>146</v>
      </c>
      <c r="AL3" t="str">
        <f t="shared" ref="AL3:AL11" si="5">_xlfn.CONCAT(AG3,AH3,AI3)</f>
        <v>interestsfoodBaking - Likely</v>
      </c>
      <c r="AM3">
        <f t="shared" ref="AM3:AM11" si="6">MATCH(AB3,$AL$2:$AL$11,0)</f>
        <v>1</v>
      </c>
      <c r="AN3">
        <f t="shared" ref="AN3:AN11" si="7">AM3-AC3</f>
        <v>-1</v>
      </c>
    </row>
    <row r="4" spans="2:40" x14ac:dyDescent="0.25">
      <c r="B4" s="2">
        <v>77</v>
      </c>
      <c r="C4" t="s">
        <v>362</v>
      </c>
      <c r="D4" t="s">
        <v>13</v>
      </c>
      <c r="E4" t="s">
        <v>374</v>
      </c>
      <c r="F4">
        <v>91</v>
      </c>
      <c r="G4">
        <v>194</v>
      </c>
      <c r="H4" t="str">
        <f t="shared" si="0"/>
        <v>interestsSports/OutdoorsInterest in Outdoors Activities (Factual)</v>
      </c>
      <c r="I4">
        <v>3</v>
      </c>
      <c r="L4" s="2">
        <v>27</v>
      </c>
      <c r="M4" t="s">
        <v>362</v>
      </c>
      <c r="N4" t="s">
        <v>367</v>
      </c>
      <c r="O4" t="s">
        <v>375</v>
      </c>
      <c r="P4">
        <v>80</v>
      </c>
      <c r="Q4">
        <v>171</v>
      </c>
      <c r="R4" t="str">
        <f t="shared" si="1"/>
        <v>interestsfoodFamily-Style Restaurant - Likely</v>
      </c>
      <c r="S4" t="e">
        <f t="shared" si="2"/>
        <v>#N/A</v>
      </c>
      <c r="T4" t="e">
        <f t="shared" si="3"/>
        <v>#N/A</v>
      </c>
      <c r="V4" s="2">
        <v>2</v>
      </c>
      <c r="W4" t="s">
        <v>362</v>
      </c>
      <c r="X4" t="s">
        <v>41</v>
      </c>
      <c r="Y4" t="s">
        <v>373</v>
      </c>
      <c r="Z4">
        <v>56.999999999999993</v>
      </c>
      <c r="AA4">
        <v>141</v>
      </c>
      <c r="AB4" t="str">
        <f t="shared" si="4"/>
        <v>interestsFoodBaking - Likely</v>
      </c>
      <c r="AC4">
        <v>3</v>
      </c>
      <c r="AF4" s="2">
        <v>2</v>
      </c>
      <c r="AG4" t="s">
        <v>362</v>
      </c>
      <c r="AH4" t="s">
        <v>367</v>
      </c>
      <c r="AI4" t="s">
        <v>376</v>
      </c>
      <c r="AJ4">
        <v>42</v>
      </c>
      <c r="AK4">
        <v>99</v>
      </c>
      <c r="AL4" t="str">
        <f t="shared" si="5"/>
        <v>interestsfoodBarbecuing - Likely</v>
      </c>
      <c r="AM4">
        <f t="shared" si="6"/>
        <v>2</v>
      </c>
      <c r="AN4">
        <f t="shared" si="7"/>
        <v>-1</v>
      </c>
    </row>
    <row r="5" spans="2:40" x14ac:dyDescent="0.25">
      <c r="B5" s="2">
        <v>66</v>
      </c>
      <c r="C5" t="s">
        <v>362</v>
      </c>
      <c r="D5" t="s">
        <v>369</v>
      </c>
      <c r="E5" t="s">
        <v>377</v>
      </c>
      <c r="F5">
        <v>90</v>
      </c>
      <c r="G5">
        <v>167</v>
      </c>
      <c r="H5" t="str">
        <f t="shared" si="0"/>
        <v>interestsHomeInterest in Gardening (Factual)</v>
      </c>
      <c r="I5">
        <v>4</v>
      </c>
      <c r="L5" s="2">
        <v>44</v>
      </c>
      <c r="M5" t="s">
        <v>362</v>
      </c>
      <c r="N5" t="s">
        <v>367</v>
      </c>
      <c r="O5" t="s">
        <v>378</v>
      </c>
      <c r="P5">
        <v>76</v>
      </c>
      <c r="Q5">
        <v>153</v>
      </c>
      <c r="R5" t="str">
        <f t="shared" si="1"/>
        <v>interestsfoodMidscale Italian Restaurant - Likely</v>
      </c>
      <c r="S5" t="e">
        <f t="shared" si="2"/>
        <v>#N/A</v>
      </c>
      <c r="T5" t="e">
        <f t="shared" si="3"/>
        <v>#N/A</v>
      </c>
      <c r="V5" s="2">
        <v>3</v>
      </c>
      <c r="W5" t="s">
        <v>362</v>
      </c>
      <c r="X5" t="s">
        <v>41</v>
      </c>
      <c r="Y5" t="s">
        <v>376</v>
      </c>
      <c r="Z5">
        <v>42</v>
      </c>
      <c r="AA5">
        <v>98</v>
      </c>
      <c r="AB5" t="str">
        <f t="shared" si="4"/>
        <v>interestsFoodBarbecuing - Likely</v>
      </c>
      <c r="AC5">
        <v>4</v>
      </c>
      <c r="AF5" s="2">
        <v>3</v>
      </c>
      <c r="AG5" t="s">
        <v>362</v>
      </c>
      <c r="AH5" t="s">
        <v>367</v>
      </c>
      <c r="AI5" t="s">
        <v>379</v>
      </c>
      <c r="AJ5">
        <v>31</v>
      </c>
      <c r="AK5">
        <v>67</v>
      </c>
      <c r="AL5" t="str">
        <f t="shared" si="5"/>
        <v>interestsfoodCastual Ethnic Restaurant - Likely</v>
      </c>
      <c r="AM5">
        <f t="shared" si="6"/>
        <v>3</v>
      </c>
      <c r="AN5">
        <f t="shared" si="7"/>
        <v>-1</v>
      </c>
    </row>
    <row r="6" spans="2:40" x14ac:dyDescent="0.25">
      <c r="B6" s="2">
        <v>62</v>
      </c>
      <c r="C6" t="s">
        <v>362</v>
      </c>
      <c r="D6" t="s">
        <v>41</v>
      </c>
      <c r="E6" t="s">
        <v>380</v>
      </c>
      <c r="F6">
        <v>89</v>
      </c>
      <c r="G6">
        <v>174</v>
      </c>
      <c r="H6" t="str">
        <f t="shared" si="0"/>
        <v>interestsFoodInterest in Cooking (Factual)</v>
      </c>
      <c r="I6">
        <v>5</v>
      </c>
      <c r="L6" s="2">
        <v>45</v>
      </c>
      <c r="M6" t="s">
        <v>362</v>
      </c>
      <c r="N6" t="s">
        <v>367</v>
      </c>
      <c r="O6" t="s">
        <v>381</v>
      </c>
      <c r="P6">
        <v>75</v>
      </c>
      <c r="Q6">
        <v>166</v>
      </c>
      <c r="R6" t="str">
        <f t="shared" si="1"/>
        <v>interestsfoodMidscale Seafood Restaurant - Likely</v>
      </c>
      <c r="S6" t="e">
        <f t="shared" si="2"/>
        <v>#N/A</v>
      </c>
      <c r="T6" t="e">
        <f t="shared" si="3"/>
        <v>#N/A</v>
      </c>
      <c r="V6" s="2">
        <v>4</v>
      </c>
      <c r="W6" t="s">
        <v>362</v>
      </c>
      <c r="X6" t="s">
        <v>31</v>
      </c>
      <c r="Y6" t="s">
        <v>382</v>
      </c>
      <c r="Z6">
        <v>70</v>
      </c>
      <c r="AA6">
        <v>340</v>
      </c>
      <c r="AB6" t="str">
        <f t="shared" si="4"/>
        <v>interestsHobbies/InterestsBroader Living (Factual)</v>
      </c>
      <c r="AC6">
        <v>5</v>
      </c>
      <c r="AF6" s="2">
        <v>4</v>
      </c>
      <c r="AG6" t="s">
        <v>362</v>
      </c>
      <c r="AH6" t="s">
        <v>367</v>
      </c>
      <c r="AI6" t="s">
        <v>383</v>
      </c>
      <c r="AJ6">
        <v>30</v>
      </c>
      <c r="AK6">
        <v>59</v>
      </c>
      <c r="AL6" t="str">
        <f t="shared" si="5"/>
        <v>interestsfoodCasual Asian Restaurant - Likely</v>
      </c>
      <c r="AM6" t="e">
        <f t="shared" si="6"/>
        <v>#N/A</v>
      </c>
      <c r="AN6" t="e">
        <f t="shared" si="7"/>
        <v>#N/A</v>
      </c>
    </row>
    <row r="7" spans="2:40" x14ac:dyDescent="0.25">
      <c r="B7" s="2">
        <v>118</v>
      </c>
      <c r="C7" t="s">
        <v>362</v>
      </c>
      <c r="D7" t="s">
        <v>369</v>
      </c>
      <c r="E7" t="s">
        <v>384</v>
      </c>
      <c r="F7">
        <v>89</v>
      </c>
      <c r="G7">
        <v>164</v>
      </c>
      <c r="H7" t="str">
        <f t="shared" si="0"/>
        <v>interestsHomePurchase Home Furnishings (Factual)</v>
      </c>
      <c r="I7">
        <v>6</v>
      </c>
      <c r="L7" s="2">
        <v>20</v>
      </c>
      <c r="M7" t="s">
        <v>362</v>
      </c>
      <c r="N7" t="s">
        <v>371</v>
      </c>
      <c r="O7" t="s">
        <v>385</v>
      </c>
      <c r="P7">
        <v>73</v>
      </c>
      <c r="Q7">
        <v>189</v>
      </c>
      <c r="R7" t="str">
        <f t="shared" si="1"/>
        <v>interestsautoCurrently Drive Regular Pick-Up Truck - Likely</v>
      </c>
      <c r="S7" t="e">
        <f t="shared" si="2"/>
        <v>#N/A</v>
      </c>
      <c r="T7" t="e">
        <f t="shared" si="3"/>
        <v>#N/A</v>
      </c>
      <c r="V7" s="2">
        <v>5</v>
      </c>
      <c r="W7" t="s">
        <v>362</v>
      </c>
      <c r="X7" t="s">
        <v>31</v>
      </c>
      <c r="Y7" t="s">
        <v>386</v>
      </c>
      <c r="Z7">
        <v>45</v>
      </c>
      <c r="AA7">
        <v>332</v>
      </c>
      <c r="AB7" t="str">
        <f t="shared" si="4"/>
        <v>interestsHobbies/InterestsCareer Focus (Factual)</v>
      </c>
      <c r="AC7">
        <v>6</v>
      </c>
      <c r="AF7" s="2">
        <v>5</v>
      </c>
      <c r="AG7" t="s">
        <v>362</v>
      </c>
      <c r="AH7" t="s">
        <v>367</v>
      </c>
      <c r="AI7" t="s">
        <v>387</v>
      </c>
      <c r="AJ7">
        <v>55.000000000000007</v>
      </c>
      <c r="AK7">
        <v>115</v>
      </c>
      <c r="AL7" t="str">
        <f t="shared" si="5"/>
        <v>interestsfoodCasual Bar &amp; Grill Restaurant - Likely</v>
      </c>
      <c r="AM7" t="e">
        <f t="shared" si="6"/>
        <v>#N/A</v>
      </c>
      <c r="AN7" t="e">
        <f t="shared" si="7"/>
        <v>#N/A</v>
      </c>
    </row>
    <row r="8" spans="2:40" x14ac:dyDescent="0.25">
      <c r="B8" s="2">
        <v>61</v>
      </c>
      <c r="C8" t="s">
        <v>362</v>
      </c>
      <c r="D8" t="s">
        <v>7</v>
      </c>
      <c r="E8" t="s">
        <v>388</v>
      </c>
      <c r="F8">
        <v>83</v>
      </c>
      <c r="G8">
        <v>1614</v>
      </c>
      <c r="H8" t="str">
        <f t="shared" si="0"/>
        <v>interestsEntertainmentInterest in Computer Games (Factual)</v>
      </c>
      <c r="I8">
        <v>7</v>
      </c>
      <c r="L8" s="2">
        <v>10</v>
      </c>
      <c r="M8" t="s">
        <v>362</v>
      </c>
      <c r="N8" t="s">
        <v>367</v>
      </c>
      <c r="O8" t="s">
        <v>389</v>
      </c>
      <c r="P8">
        <v>73</v>
      </c>
      <c r="Q8">
        <v>164</v>
      </c>
      <c r="R8" t="str">
        <f t="shared" si="1"/>
        <v>interestsfoodCasual Steak/Rib Restaurant - Likely</v>
      </c>
      <c r="S8" t="e">
        <f t="shared" si="2"/>
        <v>#N/A</v>
      </c>
      <c r="T8" t="e">
        <f t="shared" si="3"/>
        <v>#N/A</v>
      </c>
      <c r="V8" s="2">
        <v>6</v>
      </c>
      <c r="W8" t="s">
        <v>362</v>
      </c>
      <c r="X8" t="s">
        <v>31</v>
      </c>
      <c r="Y8" t="s">
        <v>390</v>
      </c>
      <c r="Z8">
        <v>59</v>
      </c>
      <c r="AA8">
        <v>292</v>
      </c>
      <c r="AB8" t="str">
        <f t="shared" si="4"/>
        <v>interestsHobbies/InterestsCareer Improvement (Factual)</v>
      </c>
      <c r="AC8">
        <v>7</v>
      </c>
      <c r="AF8" s="2">
        <v>6</v>
      </c>
      <c r="AG8" t="s">
        <v>362</v>
      </c>
      <c r="AH8" t="s">
        <v>367</v>
      </c>
      <c r="AI8" t="s">
        <v>391</v>
      </c>
      <c r="AJ8">
        <v>70</v>
      </c>
      <c r="AK8">
        <v>135</v>
      </c>
      <c r="AL8" t="str">
        <f t="shared" si="5"/>
        <v>interestsfoodCasual Italian Restaurant - Likely</v>
      </c>
      <c r="AM8" t="e">
        <f t="shared" si="6"/>
        <v>#N/A</v>
      </c>
      <c r="AN8" t="e">
        <f t="shared" si="7"/>
        <v>#N/A</v>
      </c>
    </row>
    <row r="9" spans="2:40" x14ac:dyDescent="0.25">
      <c r="B9" s="2">
        <v>75</v>
      </c>
      <c r="C9" t="s">
        <v>362</v>
      </c>
      <c r="D9" t="s">
        <v>7</v>
      </c>
      <c r="E9" t="s">
        <v>392</v>
      </c>
      <c r="F9">
        <v>83</v>
      </c>
      <c r="G9">
        <v>297</v>
      </c>
      <c r="H9" t="str">
        <f t="shared" si="0"/>
        <v>interestsEntertainmentInterest in Music - Avid Listener (Factual)</v>
      </c>
      <c r="I9">
        <v>8</v>
      </c>
      <c r="L9" s="2">
        <v>9</v>
      </c>
      <c r="M9" t="s">
        <v>362</v>
      </c>
      <c r="N9" t="s">
        <v>367</v>
      </c>
      <c r="O9" t="s">
        <v>393</v>
      </c>
      <c r="P9">
        <v>73</v>
      </c>
      <c r="Q9">
        <v>157</v>
      </c>
      <c r="R9" t="str">
        <f t="shared" si="1"/>
        <v>interestsfoodCasual Seafood Restaurant - Likely</v>
      </c>
      <c r="S9" t="e">
        <f t="shared" si="2"/>
        <v>#N/A</v>
      </c>
      <c r="T9" t="e">
        <f t="shared" si="3"/>
        <v>#N/A</v>
      </c>
      <c r="V9" s="2">
        <v>7</v>
      </c>
      <c r="W9" t="s">
        <v>362</v>
      </c>
      <c r="X9" t="s">
        <v>41</v>
      </c>
      <c r="Y9" t="s">
        <v>379</v>
      </c>
      <c r="Z9">
        <v>30</v>
      </c>
      <c r="AA9">
        <v>65</v>
      </c>
      <c r="AB9" t="str">
        <f t="shared" si="4"/>
        <v>interestsFoodCastual Ethnic Restaurant - Likely</v>
      </c>
      <c r="AC9">
        <v>8</v>
      </c>
      <c r="AF9" s="2">
        <v>7</v>
      </c>
      <c r="AG9" t="s">
        <v>362</v>
      </c>
      <c r="AH9" t="s">
        <v>367</v>
      </c>
      <c r="AI9" t="s">
        <v>394</v>
      </c>
      <c r="AJ9">
        <v>38</v>
      </c>
      <c r="AK9">
        <v>85</v>
      </c>
      <c r="AL9" t="str">
        <f t="shared" si="5"/>
        <v>interestsfoodCasual Mexican Restaurant - Likely</v>
      </c>
      <c r="AM9">
        <f t="shared" si="6"/>
        <v>4</v>
      </c>
      <c r="AN9">
        <f t="shared" si="7"/>
        <v>-4</v>
      </c>
    </row>
    <row r="10" spans="2:40" x14ac:dyDescent="0.25">
      <c r="B10" s="2">
        <v>111</v>
      </c>
      <c r="C10" t="s">
        <v>362</v>
      </c>
      <c r="D10" t="s">
        <v>10</v>
      </c>
      <c r="E10" t="s">
        <v>365</v>
      </c>
      <c r="F10">
        <v>83</v>
      </c>
      <c r="G10">
        <v>188</v>
      </c>
      <c r="H10" t="str">
        <f t="shared" si="0"/>
        <v>interestsTechnologyPurchase Desktop Computer - Likely</v>
      </c>
      <c r="I10">
        <v>9</v>
      </c>
      <c r="L10" s="2">
        <v>6</v>
      </c>
      <c r="M10" t="s">
        <v>362</v>
      </c>
      <c r="N10" t="s">
        <v>367</v>
      </c>
      <c r="O10" t="s">
        <v>391</v>
      </c>
      <c r="P10">
        <v>70</v>
      </c>
      <c r="Q10">
        <v>135</v>
      </c>
      <c r="R10" t="str">
        <f t="shared" si="1"/>
        <v>interestsfoodCasual Italian Restaurant - Likely</v>
      </c>
      <c r="S10">
        <f t="shared" si="2"/>
        <v>1</v>
      </c>
      <c r="T10">
        <f t="shared" si="3"/>
        <v>-8</v>
      </c>
      <c r="V10" s="2">
        <v>8</v>
      </c>
      <c r="W10" t="s">
        <v>362</v>
      </c>
      <c r="X10" t="s">
        <v>41</v>
      </c>
      <c r="Y10" t="s">
        <v>383</v>
      </c>
      <c r="Z10">
        <v>29</v>
      </c>
      <c r="AA10">
        <v>57</v>
      </c>
      <c r="AB10" t="str">
        <f t="shared" si="4"/>
        <v>interestsFoodCasual Asian Restaurant - Likely</v>
      </c>
      <c r="AC10">
        <v>9</v>
      </c>
      <c r="AF10" s="2">
        <v>8</v>
      </c>
      <c r="AG10" t="s">
        <v>362</v>
      </c>
      <c r="AH10" t="s">
        <v>367</v>
      </c>
      <c r="AI10" t="s">
        <v>395</v>
      </c>
      <c r="AJ10">
        <v>36</v>
      </c>
      <c r="AK10">
        <v>72</v>
      </c>
      <c r="AL10" t="str">
        <f t="shared" si="5"/>
        <v>interestsfoodCasual Pizza Restaurant - Likely</v>
      </c>
      <c r="AM10">
        <f t="shared" si="6"/>
        <v>5</v>
      </c>
      <c r="AN10">
        <f t="shared" si="7"/>
        <v>-4</v>
      </c>
    </row>
    <row r="11" spans="2:40" x14ac:dyDescent="0.25">
      <c r="B11" s="2">
        <v>21</v>
      </c>
      <c r="C11" t="s">
        <v>362</v>
      </c>
      <c r="D11" t="s">
        <v>396</v>
      </c>
      <c r="E11" t="s">
        <v>372</v>
      </c>
      <c r="F11">
        <v>82</v>
      </c>
      <c r="G11">
        <v>165</v>
      </c>
      <c r="H11" t="str">
        <f t="shared" si="0"/>
        <v>interestsAutoCurrently Drive Minivan - Likely</v>
      </c>
      <c r="I11">
        <v>10</v>
      </c>
      <c r="L11" s="2">
        <v>54</v>
      </c>
      <c r="M11" t="s">
        <v>362</v>
      </c>
      <c r="N11" t="s">
        <v>364</v>
      </c>
      <c r="O11" t="s">
        <v>397</v>
      </c>
      <c r="P11">
        <v>69</v>
      </c>
      <c r="Q11">
        <v>143</v>
      </c>
      <c r="R11" t="str">
        <f t="shared" si="1"/>
        <v>intereststechnologyTechnology Adoption Segment: Apprentices - Likely</v>
      </c>
      <c r="S11">
        <f t="shared" si="2"/>
        <v>2</v>
      </c>
      <c r="T11">
        <f t="shared" si="3"/>
        <v>-8</v>
      </c>
      <c r="V11" s="2">
        <v>9</v>
      </c>
      <c r="W11" t="s">
        <v>362</v>
      </c>
      <c r="X11" t="s">
        <v>41</v>
      </c>
      <c r="Y11" t="s">
        <v>387</v>
      </c>
      <c r="Z11">
        <v>54</v>
      </c>
      <c r="AA11">
        <v>113</v>
      </c>
      <c r="AB11" t="str">
        <f t="shared" si="4"/>
        <v>interestsFoodCasual Bar &amp; Grill Restaurant - Likely</v>
      </c>
      <c r="AC11">
        <v>10</v>
      </c>
      <c r="AF11" s="2">
        <v>9</v>
      </c>
      <c r="AG11" t="s">
        <v>362</v>
      </c>
      <c r="AH11" t="s">
        <v>367</v>
      </c>
      <c r="AI11" t="s">
        <v>393</v>
      </c>
      <c r="AJ11">
        <v>73</v>
      </c>
      <c r="AK11">
        <v>157</v>
      </c>
      <c r="AL11" t="str">
        <f t="shared" si="5"/>
        <v>interestsfoodCasual Seafood Restaurant - Likely</v>
      </c>
      <c r="AM11">
        <f t="shared" si="6"/>
        <v>6</v>
      </c>
      <c r="AN11">
        <f t="shared" si="7"/>
        <v>-4</v>
      </c>
    </row>
    <row r="12" spans="2:40" x14ac:dyDescent="0.25">
      <c r="B12" s="2" t="s">
        <v>51</v>
      </c>
      <c r="F12">
        <v>880</v>
      </c>
      <c r="G12">
        <v>3281</v>
      </c>
      <c r="L12" s="2" t="s">
        <v>52</v>
      </c>
      <c r="P12">
        <v>754</v>
      </c>
      <c r="Q12">
        <v>1635</v>
      </c>
      <c r="V12" s="2" t="s">
        <v>53</v>
      </c>
      <c r="Z12">
        <v>410</v>
      </c>
      <c r="AA12">
        <v>1644</v>
      </c>
      <c r="AF12" s="2" t="s">
        <v>54</v>
      </c>
      <c r="AJ12">
        <v>457</v>
      </c>
      <c r="AK12">
        <v>987</v>
      </c>
    </row>
    <row r="13" spans="2:40" x14ac:dyDescent="0.25">
      <c r="B13" s="2" t="s">
        <v>55</v>
      </c>
      <c r="F13">
        <v>88</v>
      </c>
      <c r="G13">
        <v>328.1</v>
      </c>
      <c r="L13" s="2" t="s">
        <v>56</v>
      </c>
      <c r="P13">
        <v>75.400000000000006</v>
      </c>
      <c r="Q13">
        <v>163.5</v>
      </c>
      <c r="V13" s="2" t="s">
        <v>57</v>
      </c>
      <c r="Z13">
        <v>41</v>
      </c>
      <c r="AA13">
        <v>164.4</v>
      </c>
      <c r="AF13" s="2" t="s">
        <v>58</v>
      </c>
      <c r="AJ13">
        <v>45.7</v>
      </c>
      <c r="AK13">
        <v>98.7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3"/>
  <sheetViews>
    <sheetView tabSelected="1" workbookViewId="0">
      <selection activeCell="AN2" sqref="AN2"/>
    </sheetView>
  </sheetViews>
  <sheetFormatPr defaultRowHeight="15" x14ac:dyDescent="0.25"/>
  <sheetData>
    <row r="1" spans="2:40" x14ac:dyDescent="0.25">
      <c r="C1" s="2" t="s">
        <v>296</v>
      </c>
      <c r="D1" s="2" t="s">
        <v>2</v>
      </c>
      <c r="E1" s="2" t="s">
        <v>297</v>
      </c>
      <c r="F1" s="2" t="s">
        <v>298</v>
      </c>
      <c r="G1" s="2" t="s">
        <v>299</v>
      </c>
      <c r="H1" s="5" t="s">
        <v>441</v>
      </c>
      <c r="I1" s="5" t="s">
        <v>439</v>
      </c>
      <c r="M1" s="2" t="s">
        <v>296</v>
      </c>
      <c r="N1" s="2" t="s">
        <v>2</v>
      </c>
      <c r="O1" s="2" t="s">
        <v>297</v>
      </c>
      <c r="P1" s="2" t="s">
        <v>298</v>
      </c>
      <c r="Q1" s="2" t="s">
        <v>299</v>
      </c>
      <c r="R1" s="5" t="s">
        <v>441</v>
      </c>
      <c r="S1" s="5" t="s">
        <v>439</v>
      </c>
      <c r="T1" s="5" t="s">
        <v>440</v>
      </c>
      <c r="W1" s="2" t="s">
        <v>296</v>
      </c>
      <c r="X1" s="2" t="s">
        <v>2</v>
      </c>
      <c r="Y1" s="2" t="s">
        <v>297</v>
      </c>
      <c r="Z1" s="2" t="s">
        <v>298</v>
      </c>
      <c r="AA1" s="2" t="s">
        <v>299</v>
      </c>
      <c r="AB1" s="5" t="s">
        <v>441</v>
      </c>
      <c r="AC1" s="5" t="s">
        <v>439</v>
      </c>
      <c r="AG1" s="2" t="s">
        <v>296</v>
      </c>
      <c r="AH1" s="2" t="s">
        <v>2</v>
      </c>
      <c r="AI1" s="2" t="s">
        <v>297</v>
      </c>
      <c r="AJ1" s="2" t="s">
        <v>298</v>
      </c>
      <c r="AK1" s="2" t="s">
        <v>299</v>
      </c>
      <c r="AL1" s="5" t="s">
        <v>441</v>
      </c>
      <c r="AM1" s="5" t="s">
        <v>439</v>
      </c>
      <c r="AN1" s="5" t="s">
        <v>440</v>
      </c>
    </row>
    <row r="2" spans="2:40" x14ac:dyDescent="0.25">
      <c r="B2" s="2">
        <v>191</v>
      </c>
      <c r="C2" t="s">
        <v>398</v>
      </c>
      <c r="D2" t="s">
        <v>399</v>
      </c>
      <c r="E2" t="s">
        <v>400</v>
      </c>
      <c r="F2">
        <v>88</v>
      </c>
      <c r="G2">
        <v>171</v>
      </c>
      <c r="H2" t="str">
        <f>_xlfn.CONCAT(C2,D2,E2)</f>
        <v>mediaNewspapersRead Newspaper Daily - Likely</v>
      </c>
      <c r="I2">
        <v>1</v>
      </c>
      <c r="L2" s="2">
        <v>67</v>
      </c>
      <c r="M2" t="s">
        <v>398</v>
      </c>
      <c r="N2" t="s">
        <v>401</v>
      </c>
      <c r="O2" t="s">
        <v>402</v>
      </c>
      <c r="P2">
        <v>443</v>
      </c>
      <c r="Q2">
        <v>148</v>
      </c>
      <c r="R2" t="str">
        <f>_xlfn.CONCAT(M2,N2,O2)</f>
        <v>mediatv channelFx - Likely</v>
      </c>
      <c r="S2">
        <f>MATCH(H2,$R$2:$R$11,0)</f>
        <v>6</v>
      </c>
      <c r="T2">
        <f>S2-I2</f>
        <v>5</v>
      </c>
      <c r="V2" s="2">
        <v>0</v>
      </c>
      <c r="W2" t="s">
        <v>398</v>
      </c>
      <c r="X2" t="s">
        <v>403</v>
      </c>
      <c r="Y2" t="s">
        <v>404</v>
      </c>
      <c r="Z2">
        <v>23</v>
      </c>
      <c r="AA2">
        <v>89</v>
      </c>
      <c r="AB2" t="str">
        <f>_xlfn.CONCAT(W2,X2,Y2)</f>
        <v>mediaTV ChannelA&amp;E - Likely</v>
      </c>
      <c r="AC2">
        <v>1</v>
      </c>
      <c r="AF2" s="2">
        <v>0</v>
      </c>
      <c r="AG2" t="s">
        <v>398</v>
      </c>
      <c r="AH2" t="s">
        <v>405</v>
      </c>
      <c r="AI2" t="s">
        <v>406</v>
      </c>
      <c r="AJ2">
        <v>22</v>
      </c>
      <c r="AK2">
        <v>79</v>
      </c>
      <c r="AL2" t="str">
        <f>_xlfn.CONCAT(AG2,AH2,AI2)</f>
        <v>mediatv eventAcademy Of Country Music Awards - Likely</v>
      </c>
      <c r="AM2" t="e">
        <f>MATCH(AB2,$AL$2:$AL$11,0)</f>
        <v>#N/A</v>
      </c>
      <c r="AN2" t="e">
        <f>AM2-AC2</f>
        <v>#N/A</v>
      </c>
    </row>
    <row r="3" spans="2:40" x14ac:dyDescent="0.25">
      <c r="B3" s="2">
        <v>186</v>
      </c>
      <c r="C3" t="s">
        <v>398</v>
      </c>
      <c r="D3" t="s">
        <v>407</v>
      </c>
      <c r="E3" t="s">
        <v>408</v>
      </c>
      <c r="F3">
        <v>87</v>
      </c>
      <c r="G3">
        <v>182</v>
      </c>
      <c r="H3" t="str">
        <f t="shared" ref="H3:H11" si="0">_xlfn.CONCAT(C3,D3,E3)</f>
        <v>mediaMagazinesRead Home Service Magazines - Likely</v>
      </c>
      <c r="I3">
        <v>2</v>
      </c>
      <c r="L3" s="2">
        <v>50</v>
      </c>
      <c r="M3" t="s">
        <v>398</v>
      </c>
      <c r="N3" t="s">
        <v>401</v>
      </c>
      <c r="O3" t="s">
        <v>409</v>
      </c>
      <c r="P3">
        <v>201</v>
      </c>
      <c r="Q3">
        <v>99</v>
      </c>
      <c r="R3" t="str">
        <f t="shared" ref="R3:R11" si="1">_xlfn.CONCAT(M3,N3,O3)</f>
        <v>mediatv channelE! - Likely</v>
      </c>
      <c r="S3">
        <f t="shared" ref="S3:S11" si="2">MATCH(H3,$R$2:$R$11,0)</f>
        <v>8</v>
      </c>
      <c r="T3">
        <f t="shared" ref="T3:T11" si="3">S3-I3</f>
        <v>6</v>
      </c>
      <c r="V3" s="2">
        <v>1</v>
      </c>
      <c r="W3" t="s">
        <v>398</v>
      </c>
      <c r="X3" t="s">
        <v>403</v>
      </c>
      <c r="Y3" t="s">
        <v>410</v>
      </c>
      <c r="Z3">
        <v>12</v>
      </c>
      <c r="AA3">
        <v>49</v>
      </c>
      <c r="AB3" t="str">
        <f t="shared" ref="AB3:AB11" si="4">_xlfn.CONCAT(W3,X3,Y3)</f>
        <v>mediaTV ChannelAMC - Likely</v>
      </c>
      <c r="AC3">
        <v>2</v>
      </c>
      <c r="AF3" s="2">
        <v>1</v>
      </c>
      <c r="AG3" t="s">
        <v>398</v>
      </c>
      <c r="AH3" t="s">
        <v>401</v>
      </c>
      <c r="AI3" t="s">
        <v>411</v>
      </c>
      <c r="AJ3">
        <v>22</v>
      </c>
      <c r="AK3">
        <v>83</v>
      </c>
      <c r="AL3" t="str">
        <f t="shared" ref="AL3:AL11" si="5">_xlfn.CONCAT(AG3,AH3,AI3)</f>
        <v>mediatv channelAdult Swim - Likely</v>
      </c>
      <c r="AM3">
        <f t="shared" ref="AM3:AM11" si="6">MATCH(AB3,$AL$2:$AL$11,0)</f>
        <v>4</v>
      </c>
      <c r="AN3">
        <f t="shared" ref="AN3:AN11" si="7">AM3-AC3</f>
        <v>2</v>
      </c>
    </row>
    <row r="4" spans="2:40" x14ac:dyDescent="0.25">
      <c r="B4" s="2">
        <v>276</v>
      </c>
      <c r="C4" t="s">
        <v>398</v>
      </c>
      <c r="D4" t="s">
        <v>399</v>
      </c>
      <c r="E4" t="s">
        <v>412</v>
      </c>
      <c r="F4">
        <v>87</v>
      </c>
      <c r="G4">
        <v>180</v>
      </c>
      <c r="H4" t="str">
        <f t="shared" si="0"/>
        <v>mediaNewspapersWeekday Paper - Read Sports - Likely</v>
      </c>
      <c r="I4">
        <v>3</v>
      </c>
      <c r="L4" s="2">
        <v>215</v>
      </c>
      <c r="M4" t="s">
        <v>398</v>
      </c>
      <c r="N4" t="s">
        <v>413</v>
      </c>
      <c r="O4" t="s">
        <v>414</v>
      </c>
      <c r="P4">
        <v>143</v>
      </c>
      <c r="Q4">
        <v>111</v>
      </c>
      <c r="R4" t="str">
        <f t="shared" si="1"/>
        <v>mediatv pay-per-viewWatch Pay-Per-View Movies - Likely</v>
      </c>
      <c r="S4">
        <f t="shared" si="2"/>
        <v>4</v>
      </c>
      <c r="T4">
        <f t="shared" si="3"/>
        <v>1</v>
      </c>
      <c r="V4" s="2">
        <v>2</v>
      </c>
      <c r="W4" t="s">
        <v>398</v>
      </c>
      <c r="X4" t="s">
        <v>415</v>
      </c>
      <c r="Y4" t="s">
        <v>416</v>
      </c>
      <c r="Z4">
        <v>22</v>
      </c>
      <c r="AA4">
        <v>78</v>
      </c>
      <c r="AB4" t="str">
        <f t="shared" si="4"/>
        <v>mediaTV EventAcademy of Country Music Awards - Likely</v>
      </c>
      <c r="AC4">
        <v>3</v>
      </c>
      <c r="AF4" s="2">
        <v>2</v>
      </c>
      <c r="AG4" t="s">
        <v>398</v>
      </c>
      <c r="AH4" t="s">
        <v>417</v>
      </c>
      <c r="AI4" t="s">
        <v>418</v>
      </c>
      <c r="AJ4">
        <v>21</v>
      </c>
      <c r="AK4">
        <v>79</v>
      </c>
      <c r="AL4" t="str">
        <f t="shared" si="5"/>
        <v>mediatv genreAdventure - Likely</v>
      </c>
      <c r="AM4">
        <f t="shared" si="6"/>
        <v>1</v>
      </c>
      <c r="AN4">
        <f t="shared" si="7"/>
        <v>-2</v>
      </c>
    </row>
    <row r="5" spans="2:40" x14ac:dyDescent="0.25">
      <c r="B5" s="2">
        <v>284</v>
      </c>
      <c r="C5" t="s">
        <v>398</v>
      </c>
      <c r="D5" t="s">
        <v>399</v>
      </c>
      <c r="E5" t="s">
        <v>419</v>
      </c>
      <c r="F5">
        <v>87</v>
      </c>
      <c r="G5">
        <v>178</v>
      </c>
      <c r="H5" t="str">
        <f t="shared" si="0"/>
        <v>mediaNewspapersWeekend Paper - Read Local News - Likely</v>
      </c>
      <c r="I5">
        <v>4</v>
      </c>
      <c r="L5" s="2">
        <v>229</v>
      </c>
      <c r="M5" t="s">
        <v>398</v>
      </c>
      <c r="N5" t="s">
        <v>420</v>
      </c>
      <c r="O5" t="s">
        <v>412</v>
      </c>
      <c r="P5">
        <v>88</v>
      </c>
      <c r="Q5">
        <v>183</v>
      </c>
      <c r="R5" t="str">
        <f t="shared" si="1"/>
        <v>medianewspapersWeekday Paper - Read Sports - Likely</v>
      </c>
      <c r="S5">
        <f t="shared" si="2"/>
        <v>5</v>
      </c>
      <c r="T5">
        <f t="shared" si="3"/>
        <v>1</v>
      </c>
      <c r="V5" s="2">
        <v>3</v>
      </c>
      <c r="W5" t="s">
        <v>398</v>
      </c>
      <c r="X5" t="s">
        <v>403</v>
      </c>
      <c r="Y5" t="s">
        <v>411</v>
      </c>
      <c r="Z5">
        <v>21</v>
      </c>
      <c r="AA5">
        <v>82</v>
      </c>
      <c r="AB5" t="str">
        <f t="shared" si="4"/>
        <v>mediaTV ChannelAdult Swim - Likely</v>
      </c>
      <c r="AC5">
        <v>4</v>
      </c>
      <c r="AF5" s="2">
        <v>3</v>
      </c>
      <c r="AG5" t="s">
        <v>398</v>
      </c>
      <c r="AH5" t="s">
        <v>401</v>
      </c>
      <c r="AI5" t="s">
        <v>421</v>
      </c>
      <c r="AJ5">
        <v>12</v>
      </c>
      <c r="AK5">
        <v>50</v>
      </c>
      <c r="AL5" t="str">
        <f t="shared" si="5"/>
        <v>mediatv channelAmc - Likely</v>
      </c>
      <c r="AM5">
        <f t="shared" si="6"/>
        <v>2</v>
      </c>
      <c r="AN5">
        <f t="shared" si="7"/>
        <v>-2</v>
      </c>
    </row>
    <row r="6" spans="2:40" x14ac:dyDescent="0.25">
      <c r="B6" s="2">
        <v>275</v>
      </c>
      <c r="C6" t="s">
        <v>398</v>
      </c>
      <c r="D6" t="s">
        <v>399</v>
      </c>
      <c r="E6" t="s">
        <v>422</v>
      </c>
      <c r="F6">
        <v>87</v>
      </c>
      <c r="G6">
        <v>170</v>
      </c>
      <c r="H6" t="str">
        <f t="shared" si="0"/>
        <v>mediaNewspapersWeekday Paper - Read Other Content - Likely</v>
      </c>
      <c r="I6">
        <v>5</v>
      </c>
      <c r="L6" s="2">
        <v>237</v>
      </c>
      <c r="M6" t="s">
        <v>398</v>
      </c>
      <c r="N6" t="s">
        <v>420</v>
      </c>
      <c r="O6" t="s">
        <v>419</v>
      </c>
      <c r="P6">
        <v>88</v>
      </c>
      <c r="Q6">
        <v>181</v>
      </c>
      <c r="R6" t="str">
        <f t="shared" si="1"/>
        <v>medianewspapersWeekend Paper - Read Local News - Likely</v>
      </c>
      <c r="S6">
        <f t="shared" si="2"/>
        <v>7</v>
      </c>
      <c r="T6">
        <f t="shared" si="3"/>
        <v>2</v>
      </c>
      <c r="V6" s="2">
        <v>4</v>
      </c>
      <c r="W6" t="s">
        <v>398</v>
      </c>
      <c r="X6" t="s">
        <v>423</v>
      </c>
      <c r="Y6" t="s">
        <v>418</v>
      </c>
      <c r="Z6">
        <v>21</v>
      </c>
      <c r="AA6">
        <v>80</v>
      </c>
      <c r="AB6" t="str">
        <f t="shared" si="4"/>
        <v>mediaTV GenreAdventure - Likely</v>
      </c>
      <c r="AC6">
        <v>5</v>
      </c>
      <c r="AF6" s="2">
        <v>4</v>
      </c>
      <c r="AG6" t="s">
        <v>398</v>
      </c>
      <c r="AH6" t="s">
        <v>417</v>
      </c>
      <c r="AI6" t="s">
        <v>424</v>
      </c>
      <c r="AJ6">
        <v>20</v>
      </c>
      <c r="AK6">
        <v>75</v>
      </c>
      <c r="AL6" t="str">
        <f t="shared" si="5"/>
        <v>mediatv genreAnimal - Likely</v>
      </c>
      <c r="AM6">
        <f t="shared" si="6"/>
        <v>3</v>
      </c>
      <c r="AN6">
        <f t="shared" si="7"/>
        <v>-2</v>
      </c>
    </row>
    <row r="7" spans="2:40" x14ac:dyDescent="0.25">
      <c r="B7" s="2">
        <v>283</v>
      </c>
      <c r="C7" t="s">
        <v>398</v>
      </c>
      <c r="D7" t="s">
        <v>399</v>
      </c>
      <c r="E7" t="s">
        <v>425</v>
      </c>
      <c r="F7">
        <v>87</v>
      </c>
      <c r="G7">
        <v>168</v>
      </c>
      <c r="H7" t="str">
        <f t="shared" si="0"/>
        <v>mediaNewspapersWeekend Paper - Read Home &amp; Garden - Likely</v>
      </c>
      <c r="I7">
        <v>6</v>
      </c>
      <c r="L7" s="2">
        <v>161</v>
      </c>
      <c r="M7" t="s">
        <v>398</v>
      </c>
      <c r="N7" t="s">
        <v>420</v>
      </c>
      <c r="O7" t="s">
        <v>400</v>
      </c>
      <c r="P7">
        <v>88</v>
      </c>
      <c r="Q7">
        <v>175</v>
      </c>
      <c r="R7" t="str">
        <f t="shared" si="1"/>
        <v>medianewspapersRead Newspaper Daily - Likely</v>
      </c>
      <c r="S7">
        <f t="shared" si="2"/>
        <v>10</v>
      </c>
      <c r="T7">
        <f t="shared" si="3"/>
        <v>4</v>
      </c>
      <c r="V7" s="2">
        <v>5</v>
      </c>
      <c r="W7" t="s">
        <v>398</v>
      </c>
      <c r="X7" t="s">
        <v>423</v>
      </c>
      <c r="Y7" t="s">
        <v>424</v>
      </c>
      <c r="Z7">
        <v>20</v>
      </c>
      <c r="AA7">
        <v>76</v>
      </c>
      <c r="AB7" t="str">
        <f t="shared" si="4"/>
        <v>mediaTV GenreAnimal - Likely</v>
      </c>
      <c r="AC7">
        <v>6</v>
      </c>
      <c r="AF7" s="2">
        <v>5</v>
      </c>
      <c r="AG7" t="s">
        <v>398</v>
      </c>
      <c r="AH7" t="s">
        <v>401</v>
      </c>
      <c r="AI7" t="s">
        <v>426</v>
      </c>
      <c r="AJ7">
        <v>20</v>
      </c>
      <c r="AK7">
        <v>76</v>
      </c>
      <c r="AL7" t="str">
        <f t="shared" si="5"/>
        <v>mediatv channelAnimal Planet - Likely</v>
      </c>
      <c r="AM7">
        <f t="shared" si="6"/>
        <v>5</v>
      </c>
      <c r="AN7">
        <f t="shared" si="7"/>
        <v>-1</v>
      </c>
    </row>
    <row r="8" spans="2:40" x14ac:dyDescent="0.25">
      <c r="B8" s="2">
        <v>286</v>
      </c>
      <c r="C8" t="s">
        <v>398</v>
      </c>
      <c r="D8" t="s">
        <v>399</v>
      </c>
      <c r="E8" t="s">
        <v>427</v>
      </c>
      <c r="F8">
        <v>87</v>
      </c>
      <c r="G8">
        <v>167</v>
      </c>
      <c r="H8" t="str">
        <f t="shared" si="0"/>
        <v>mediaNewspapersWeekend Paper - Read Other Content - Likely</v>
      </c>
      <c r="I8">
        <v>7</v>
      </c>
      <c r="L8" s="2">
        <v>228</v>
      </c>
      <c r="M8" t="s">
        <v>398</v>
      </c>
      <c r="N8" t="s">
        <v>420</v>
      </c>
      <c r="O8" t="s">
        <v>422</v>
      </c>
      <c r="P8">
        <v>88</v>
      </c>
      <c r="Q8">
        <v>174</v>
      </c>
      <c r="R8" t="str">
        <f t="shared" si="1"/>
        <v>medianewspapersWeekday Paper - Read Other Content - Likely</v>
      </c>
      <c r="S8" t="e">
        <f t="shared" si="2"/>
        <v>#N/A</v>
      </c>
      <c r="T8" t="e">
        <f t="shared" si="3"/>
        <v>#N/A</v>
      </c>
      <c r="V8" s="2">
        <v>6</v>
      </c>
      <c r="W8" t="s">
        <v>398</v>
      </c>
      <c r="X8" t="s">
        <v>403</v>
      </c>
      <c r="Y8" t="s">
        <v>426</v>
      </c>
      <c r="Z8">
        <v>20</v>
      </c>
      <c r="AA8">
        <v>76</v>
      </c>
      <c r="AB8" t="str">
        <f t="shared" si="4"/>
        <v>mediaTV ChannelAnimal Planet - Likely</v>
      </c>
      <c r="AC8">
        <v>7</v>
      </c>
      <c r="AF8" s="2">
        <v>6</v>
      </c>
      <c r="AG8" t="s">
        <v>398</v>
      </c>
      <c r="AH8" t="s">
        <v>417</v>
      </c>
      <c r="AI8" t="s">
        <v>428</v>
      </c>
      <c r="AJ8">
        <v>21</v>
      </c>
      <c r="AK8">
        <v>79</v>
      </c>
      <c r="AL8" t="str">
        <f t="shared" si="5"/>
        <v>mediatv genreAuto - Likely</v>
      </c>
      <c r="AM8">
        <f t="shared" si="6"/>
        <v>6</v>
      </c>
      <c r="AN8">
        <f t="shared" si="7"/>
        <v>-1</v>
      </c>
    </row>
    <row r="9" spans="2:40" x14ac:dyDescent="0.25">
      <c r="B9" s="2">
        <v>269</v>
      </c>
      <c r="C9" t="s">
        <v>398</v>
      </c>
      <c r="D9" t="s">
        <v>399</v>
      </c>
      <c r="E9" t="s">
        <v>429</v>
      </c>
      <c r="F9">
        <v>86</v>
      </c>
      <c r="G9">
        <v>181</v>
      </c>
      <c r="H9" t="str">
        <f t="shared" si="0"/>
        <v>mediaNewspapersWeekday Paper - Read Comics - Likely</v>
      </c>
      <c r="I9">
        <v>8</v>
      </c>
      <c r="L9" s="2">
        <v>160</v>
      </c>
      <c r="M9" t="s">
        <v>398</v>
      </c>
      <c r="N9" t="s">
        <v>430</v>
      </c>
      <c r="O9" t="s">
        <v>408</v>
      </c>
      <c r="P9">
        <v>87</v>
      </c>
      <c r="Q9">
        <v>185</v>
      </c>
      <c r="R9" t="str">
        <f t="shared" si="1"/>
        <v>mediamagazinesRead Home Service Magazines - Likely</v>
      </c>
      <c r="S9" t="e">
        <f t="shared" si="2"/>
        <v>#N/A</v>
      </c>
      <c r="T9" t="e">
        <f t="shared" si="3"/>
        <v>#N/A</v>
      </c>
      <c r="V9" s="2">
        <v>7</v>
      </c>
      <c r="W9" t="s">
        <v>398</v>
      </c>
      <c r="X9" t="s">
        <v>423</v>
      </c>
      <c r="Y9" t="s">
        <v>428</v>
      </c>
      <c r="Z9">
        <v>21</v>
      </c>
      <c r="AA9">
        <v>79</v>
      </c>
      <c r="AB9" t="str">
        <f t="shared" si="4"/>
        <v>mediaTV GenreAuto - Likely</v>
      </c>
      <c r="AC9">
        <v>8</v>
      </c>
      <c r="AF9" s="2">
        <v>7</v>
      </c>
      <c r="AG9" t="s">
        <v>398</v>
      </c>
      <c r="AH9" t="s">
        <v>401</v>
      </c>
      <c r="AI9" t="s">
        <v>431</v>
      </c>
      <c r="AJ9">
        <v>22</v>
      </c>
      <c r="AK9">
        <v>83</v>
      </c>
      <c r="AL9" t="str">
        <f t="shared" si="5"/>
        <v>mediatv channelBbc America - Likely</v>
      </c>
      <c r="AM9">
        <f t="shared" si="6"/>
        <v>7</v>
      </c>
      <c r="AN9">
        <f t="shared" si="7"/>
        <v>-1</v>
      </c>
    </row>
    <row r="10" spans="2:40" x14ac:dyDescent="0.25">
      <c r="B10" s="2">
        <v>268</v>
      </c>
      <c r="C10" t="s">
        <v>398</v>
      </c>
      <c r="D10" t="s">
        <v>399</v>
      </c>
      <c r="E10" t="s">
        <v>432</v>
      </c>
      <c r="F10">
        <v>86</v>
      </c>
      <c r="G10">
        <v>179</v>
      </c>
      <c r="H10" t="str">
        <f t="shared" si="0"/>
        <v>mediaNewspapersWeekday Paper - Read Circulars/Inserts - Likely</v>
      </c>
      <c r="I10">
        <v>9</v>
      </c>
      <c r="L10" s="2">
        <v>225</v>
      </c>
      <c r="M10" t="s">
        <v>398</v>
      </c>
      <c r="N10" t="s">
        <v>420</v>
      </c>
      <c r="O10" t="s">
        <v>433</v>
      </c>
      <c r="P10">
        <v>87</v>
      </c>
      <c r="Q10">
        <v>178</v>
      </c>
      <c r="R10" t="str">
        <f t="shared" si="1"/>
        <v>medianewspapersWeekday Paper - Read Food/Cooking - Likely</v>
      </c>
      <c r="S10" t="e">
        <f t="shared" si="2"/>
        <v>#N/A</v>
      </c>
      <c r="T10" t="e">
        <f t="shared" si="3"/>
        <v>#N/A</v>
      </c>
      <c r="V10" s="2">
        <v>8</v>
      </c>
      <c r="W10" t="s">
        <v>398</v>
      </c>
      <c r="X10" t="s">
        <v>403</v>
      </c>
      <c r="Y10" t="s">
        <v>434</v>
      </c>
      <c r="Z10">
        <v>21</v>
      </c>
      <c r="AA10">
        <v>79</v>
      </c>
      <c r="AB10" t="str">
        <f t="shared" si="4"/>
        <v>mediaTV ChannelBBC America - Likely</v>
      </c>
      <c r="AC10">
        <v>9</v>
      </c>
      <c r="AF10" s="2">
        <v>8</v>
      </c>
      <c r="AG10" t="s">
        <v>398</v>
      </c>
      <c r="AH10" t="s">
        <v>435</v>
      </c>
      <c r="AI10" t="s">
        <v>436</v>
      </c>
      <c r="AJ10">
        <v>14</v>
      </c>
      <c r="AK10">
        <v>38</v>
      </c>
      <c r="AL10" t="str">
        <f t="shared" si="5"/>
        <v>mediatvBinge Watcher - Likely</v>
      </c>
      <c r="AM10">
        <f t="shared" si="6"/>
        <v>8</v>
      </c>
      <c r="AN10">
        <f t="shared" si="7"/>
        <v>-1</v>
      </c>
    </row>
    <row r="11" spans="2:40" x14ac:dyDescent="0.25">
      <c r="B11" s="2">
        <v>272</v>
      </c>
      <c r="C11" t="s">
        <v>398</v>
      </c>
      <c r="D11" t="s">
        <v>399</v>
      </c>
      <c r="E11" t="s">
        <v>433</v>
      </c>
      <c r="F11">
        <v>86</v>
      </c>
      <c r="G11">
        <v>176</v>
      </c>
      <c r="H11" t="str">
        <f t="shared" si="0"/>
        <v>mediaNewspapersWeekday Paper - Read Food/Cooking - Likely</v>
      </c>
      <c r="I11">
        <v>10</v>
      </c>
      <c r="L11" s="2">
        <v>236</v>
      </c>
      <c r="M11" t="s">
        <v>398</v>
      </c>
      <c r="N11" t="s">
        <v>420</v>
      </c>
      <c r="O11" t="s">
        <v>425</v>
      </c>
      <c r="P11">
        <v>87</v>
      </c>
      <c r="Q11">
        <v>172</v>
      </c>
      <c r="R11" t="str">
        <f t="shared" si="1"/>
        <v>medianewspapersWeekend Paper - Read Home &amp; Garden - Likely</v>
      </c>
      <c r="S11">
        <f t="shared" si="2"/>
        <v>9</v>
      </c>
      <c r="T11">
        <f t="shared" si="3"/>
        <v>-1</v>
      </c>
      <c r="V11" s="2">
        <v>9</v>
      </c>
      <c r="W11" t="s">
        <v>398</v>
      </c>
      <c r="X11" t="s">
        <v>403</v>
      </c>
      <c r="Y11" t="s">
        <v>437</v>
      </c>
      <c r="Z11">
        <v>24</v>
      </c>
      <c r="AA11">
        <v>87</v>
      </c>
      <c r="AB11" t="str">
        <f t="shared" si="4"/>
        <v>mediaTV ChannelBET - Likely</v>
      </c>
      <c r="AC11">
        <v>10</v>
      </c>
      <c r="AF11" s="2">
        <v>9</v>
      </c>
      <c r="AG11" t="s">
        <v>398</v>
      </c>
      <c r="AH11" t="s">
        <v>417</v>
      </c>
      <c r="AI11" t="s">
        <v>438</v>
      </c>
      <c r="AJ11">
        <v>18</v>
      </c>
      <c r="AK11">
        <v>69</v>
      </c>
      <c r="AL11" t="str">
        <f t="shared" si="5"/>
        <v>mediatv genreBiography - Likely</v>
      </c>
      <c r="AM11" t="e">
        <f t="shared" si="6"/>
        <v>#N/A</v>
      </c>
      <c r="AN11" t="e">
        <f t="shared" si="7"/>
        <v>#N/A</v>
      </c>
    </row>
    <row r="12" spans="2:40" x14ac:dyDescent="0.25">
      <c r="B12" s="2" t="s">
        <v>51</v>
      </c>
      <c r="F12">
        <v>868</v>
      </c>
      <c r="G12">
        <v>1752</v>
      </c>
      <c r="L12" s="2" t="s">
        <v>52</v>
      </c>
      <c r="P12">
        <v>1400</v>
      </c>
      <c r="Q12">
        <v>1606</v>
      </c>
      <c r="V12" s="2" t="s">
        <v>53</v>
      </c>
      <c r="Z12">
        <v>205</v>
      </c>
      <c r="AA12">
        <v>775</v>
      </c>
      <c r="AF12" s="2" t="s">
        <v>54</v>
      </c>
      <c r="AJ12">
        <v>192</v>
      </c>
      <c r="AK12">
        <v>711</v>
      </c>
    </row>
    <row r="13" spans="2:40" x14ac:dyDescent="0.25">
      <c r="B13" s="2" t="s">
        <v>55</v>
      </c>
      <c r="F13">
        <v>86.8</v>
      </c>
      <c r="G13">
        <v>175.2</v>
      </c>
      <c r="L13" s="2" t="s">
        <v>56</v>
      </c>
      <c r="P13">
        <v>140</v>
      </c>
      <c r="Q13">
        <v>160.6</v>
      </c>
      <c r="V13" s="2" t="s">
        <v>57</v>
      </c>
      <c r="Z13">
        <v>20.5</v>
      </c>
      <c r="AA13">
        <v>77.5</v>
      </c>
      <c r="AF13" s="2" t="s">
        <v>58</v>
      </c>
      <c r="AJ13">
        <v>19.2</v>
      </c>
      <c r="AK13">
        <v>71.099999999999994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N13"/>
  <sheetViews>
    <sheetView topLeftCell="X1" workbookViewId="0">
      <selection activeCell="AN2" sqref="AN2"/>
    </sheetView>
  </sheetViews>
  <sheetFormatPr defaultRowHeight="15" x14ac:dyDescent="0.25"/>
  <sheetData>
    <row r="1" spans="2:40" x14ac:dyDescent="0.25"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441</v>
      </c>
      <c r="I1" s="5" t="s">
        <v>439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5" t="s">
        <v>441</v>
      </c>
      <c r="S1" s="5" t="s">
        <v>439</v>
      </c>
      <c r="T1" s="5" t="s">
        <v>440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5" t="s">
        <v>441</v>
      </c>
      <c r="AC1" s="5" t="s">
        <v>439</v>
      </c>
      <c r="AG1" s="2" t="s">
        <v>2</v>
      </c>
      <c r="AH1" s="2" t="s">
        <v>3</v>
      </c>
      <c r="AI1" s="2" t="s">
        <v>4</v>
      </c>
      <c r="AJ1" s="2" t="s">
        <v>5</v>
      </c>
      <c r="AK1" s="2" t="s">
        <v>6</v>
      </c>
      <c r="AL1" s="5" t="s">
        <v>441</v>
      </c>
      <c r="AM1" s="5" t="s">
        <v>439</v>
      </c>
      <c r="AN1" s="5" t="s">
        <v>440</v>
      </c>
    </row>
    <row r="2" spans="2:40" x14ac:dyDescent="0.25">
      <c r="B2" s="2">
        <v>0</v>
      </c>
      <c r="C2" t="s">
        <v>7</v>
      </c>
      <c r="D2" t="s">
        <v>8</v>
      </c>
      <c r="E2" t="s">
        <v>9</v>
      </c>
      <c r="F2">
        <v>100</v>
      </c>
      <c r="G2">
        <v>2179</v>
      </c>
      <c r="H2" t="str">
        <f>_xlfn.CONCAT(C2,D2,E2)</f>
        <v>EntertainmentGamesEntertainment - Games - Purchase Board Games/Puzzles (Factual)</v>
      </c>
      <c r="I2">
        <v>1</v>
      </c>
      <c r="L2" s="2">
        <v>0</v>
      </c>
      <c r="M2" t="s">
        <v>7</v>
      </c>
      <c r="N2" t="s">
        <v>8</v>
      </c>
      <c r="O2" t="s">
        <v>9</v>
      </c>
      <c r="P2">
        <v>100</v>
      </c>
      <c r="Q2">
        <v>2326</v>
      </c>
      <c r="R2" t="str">
        <f>_xlfn.CONCAT(M2,N2,O2)</f>
        <v>EntertainmentGamesEntertainment - Games - Purchase Board Games/Puzzles (Factual)</v>
      </c>
      <c r="S2">
        <f>MATCH(H2,$R$2:$R$11,0)</f>
        <v>1</v>
      </c>
      <c r="T2">
        <f>S2-I2</f>
        <v>0</v>
      </c>
      <c r="V2" s="2">
        <v>0</v>
      </c>
      <c r="W2" t="s">
        <v>7</v>
      </c>
      <c r="X2" t="s">
        <v>8</v>
      </c>
      <c r="Y2" t="s">
        <v>9</v>
      </c>
      <c r="Z2">
        <v>100</v>
      </c>
      <c r="AA2">
        <v>2179</v>
      </c>
      <c r="AB2" t="str">
        <f>_xlfn.CONCAT(W2,X2,Y2)</f>
        <v>EntertainmentGamesEntertainment - Games - Purchase Board Games/Puzzles (Factual)</v>
      </c>
      <c r="AC2">
        <v>1</v>
      </c>
      <c r="AF2" s="2">
        <v>0</v>
      </c>
      <c r="AG2" t="s">
        <v>7</v>
      </c>
      <c r="AH2" t="s">
        <v>8</v>
      </c>
      <c r="AI2" t="s">
        <v>9</v>
      </c>
      <c r="AJ2">
        <v>100</v>
      </c>
      <c r="AK2">
        <v>2326</v>
      </c>
      <c r="AL2" t="str">
        <f>_xlfn.CONCAT(AG2,AH2,AI2)</f>
        <v>EntertainmentGamesEntertainment - Games - Purchase Board Games/Puzzles (Factual)</v>
      </c>
      <c r="AM2">
        <f>MATCH(AB2,$AL$2:$AL$11,0)</f>
        <v>1</v>
      </c>
      <c r="AN2">
        <f>AM2-AC2</f>
        <v>0</v>
      </c>
    </row>
    <row r="3" spans="2:40" x14ac:dyDescent="0.25">
      <c r="B3" s="2">
        <v>596</v>
      </c>
      <c r="C3" t="s">
        <v>10</v>
      </c>
      <c r="D3" t="s">
        <v>11</v>
      </c>
      <c r="E3" t="s">
        <v>12</v>
      </c>
      <c r="F3">
        <v>100</v>
      </c>
      <c r="G3">
        <v>170</v>
      </c>
      <c r="H3" t="str">
        <f t="shared" ref="H3:H11" si="0">_xlfn.CONCAT(C3,D3,E3)</f>
        <v>TechnologyElectronicsTechnology - Electronics - Interest in Consumer Electronics (Factual)</v>
      </c>
      <c r="I3">
        <v>2</v>
      </c>
      <c r="L3" s="2">
        <v>390</v>
      </c>
      <c r="M3" t="s">
        <v>10</v>
      </c>
      <c r="N3" t="s">
        <v>11</v>
      </c>
      <c r="O3" t="s">
        <v>12</v>
      </c>
      <c r="P3">
        <v>99.9</v>
      </c>
      <c r="Q3">
        <v>172</v>
      </c>
      <c r="R3" t="str">
        <f t="shared" ref="R3:R11" si="1">_xlfn.CONCAT(M3,N3,O3)</f>
        <v>TechnologyElectronicsTechnology - Electronics - Interest in Consumer Electronics (Factual)</v>
      </c>
      <c r="S3">
        <f t="shared" ref="S3:S11" si="2">MATCH(H3,$R$2:$R$11,0)</f>
        <v>2</v>
      </c>
      <c r="T3">
        <f t="shared" ref="T3:T11" si="3">S3-I3</f>
        <v>0</v>
      </c>
      <c r="V3" s="2">
        <v>1</v>
      </c>
      <c r="W3" t="s">
        <v>13</v>
      </c>
      <c r="X3" t="s">
        <v>14</v>
      </c>
      <c r="Y3" t="s">
        <v>15</v>
      </c>
      <c r="Z3">
        <v>4</v>
      </c>
      <c r="AA3">
        <v>1947</v>
      </c>
      <c r="AB3" t="str">
        <f t="shared" ref="AB3:AB11" si="4">_xlfn.CONCAT(W3,X3,Y3)</f>
        <v>Sports/OutdoorsWater SportsSports/Outdoors - Water Sports - Interest in Water Sports (Factual)</v>
      </c>
      <c r="AC3">
        <v>2</v>
      </c>
      <c r="AF3" s="2">
        <v>1</v>
      </c>
      <c r="AG3" t="s">
        <v>7</v>
      </c>
      <c r="AH3" t="s">
        <v>16</v>
      </c>
      <c r="AI3" t="s">
        <v>17</v>
      </c>
      <c r="AJ3">
        <v>83.399999999999991</v>
      </c>
      <c r="AK3">
        <v>1702</v>
      </c>
      <c r="AL3" t="str">
        <f t="shared" ref="AL3:AL11" si="5">_xlfn.CONCAT(AG3,AH3,AI3)</f>
        <v>EntertainmentGamingEntertainment - Gaming - Interest in Computer Games (Factual)</v>
      </c>
      <c r="AM3">
        <f t="shared" ref="AM3:AM11" si="6">MATCH(AB3,$AL$2:$AL$11,0)</f>
        <v>3</v>
      </c>
      <c r="AN3">
        <f t="shared" ref="AN3:AN11" si="7">AM3-AC3</f>
        <v>1</v>
      </c>
    </row>
    <row r="4" spans="2:40" x14ac:dyDescent="0.25">
      <c r="B4" s="2">
        <v>1099</v>
      </c>
      <c r="C4" t="s">
        <v>10</v>
      </c>
      <c r="D4" t="s">
        <v>18</v>
      </c>
      <c r="E4" t="s">
        <v>19</v>
      </c>
      <c r="F4">
        <v>100</v>
      </c>
      <c r="G4">
        <v>142</v>
      </c>
      <c r="H4" t="str">
        <f t="shared" si="0"/>
        <v>TechnologyComputingTechnology - Computing - Interest in Computers/Electronics (Factual)</v>
      </c>
      <c r="I4">
        <v>3</v>
      </c>
      <c r="L4" s="2">
        <v>639</v>
      </c>
      <c r="M4" t="s">
        <v>10</v>
      </c>
      <c r="N4" t="s">
        <v>18</v>
      </c>
      <c r="O4" t="s">
        <v>19</v>
      </c>
      <c r="P4">
        <v>99.9</v>
      </c>
      <c r="Q4">
        <v>143</v>
      </c>
      <c r="R4" t="str">
        <f t="shared" si="1"/>
        <v>TechnologyComputingTechnology - Computing - Interest in Computers/Electronics (Factual)</v>
      </c>
      <c r="S4">
        <f t="shared" si="2"/>
        <v>3</v>
      </c>
      <c r="T4">
        <f t="shared" si="3"/>
        <v>0</v>
      </c>
      <c r="V4" s="2">
        <v>2</v>
      </c>
      <c r="W4" t="s">
        <v>7</v>
      </c>
      <c r="X4" t="s">
        <v>16</v>
      </c>
      <c r="Y4" t="s">
        <v>17</v>
      </c>
      <c r="Z4">
        <v>83</v>
      </c>
      <c r="AA4">
        <v>1620</v>
      </c>
      <c r="AB4" t="str">
        <f t="shared" si="4"/>
        <v>EntertainmentGamingEntertainment - Gaming - Interest in Computer Games (Factual)</v>
      </c>
      <c r="AC4">
        <v>3</v>
      </c>
      <c r="AF4" s="2">
        <v>2</v>
      </c>
      <c r="AG4" t="s">
        <v>13</v>
      </c>
      <c r="AH4" t="s">
        <v>14</v>
      </c>
      <c r="AI4" t="s">
        <v>15</v>
      </c>
      <c r="AJ4">
        <v>3.4</v>
      </c>
      <c r="AK4">
        <v>1133</v>
      </c>
      <c r="AL4" t="str">
        <f t="shared" si="5"/>
        <v>Sports/OutdoorsWater SportsSports/Outdoors - Water Sports - Interest in Water Sports (Factual)</v>
      </c>
      <c r="AM4">
        <f t="shared" si="6"/>
        <v>2</v>
      </c>
      <c r="AN4">
        <f t="shared" si="7"/>
        <v>-1</v>
      </c>
    </row>
    <row r="5" spans="2:40" x14ac:dyDescent="0.25">
      <c r="B5" s="2">
        <v>1199</v>
      </c>
      <c r="C5" t="s">
        <v>20</v>
      </c>
      <c r="D5" t="s">
        <v>21</v>
      </c>
      <c r="E5" t="s">
        <v>22</v>
      </c>
      <c r="F5">
        <v>98.000000000000014</v>
      </c>
      <c r="G5">
        <v>137</v>
      </c>
      <c r="H5" t="str">
        <f t="shared" si="0"/>
        <v>FinancialCredit CardFinancial - Credit Card - Card Holder in Household - Other Credit Card (Factual)</v>
      </c>
      <c r="I5">
        <v>4</v>
      </c>
      <c r="L5" s="2">
        <v>692</v>
      </c>
      <c r="M5" t="s">
        <v>23</v>
      </c>
      <c r="N5" t="s">
        <v>24</v>
      </c>
      <c r="O5" t="s">
        <v>25</v>
      </c>
      <c r="P5">
        <v>98.4</v>
      </c>
      <c r="Q5">
        <v>135</v>
      </c>
      <c r="R5" t="str">
        <f t="shared" si="1"/>
        <v>RetailChannelRetail - Channel - Mail Order Responder (Factual)</v>
      </c>
      <c r="S5">
        <f t="shared" si="2"/>
        <v>6</v>
      </c>
      <c r="T5">
        <f t="shared" si="3"/>
        <v>2</v>
      </c>
      <c r="V5" s="2">
        <v>3</v>
      </c>
      <c r="W5" t="s">
        <v>13</v>
      </c>
      <c r="X5" t="s">
        <v>26</v>
      </c>
      <c r="Y5" t="s">
        <v>27</v>
      </c>
      <c r="Z5">
        <v>5</v>
      </c>
      <c r="AA5">
        <v>1221</v>
      </c>
      <c r="AB5" t="str">
        <f t="shared" si="4"/>
        <v>Sports/OutdoorsSpectator SportsSports/Outdoors - Spectator Sports - Interest in Watching Soccer (Factual)</v>
      </c>
      <c r="AC5">
        <v>4</v>
      </c>
      <c r="AF5" s="2">
        <v>3</v>
      </c>
      <c r="AG5" t="s">
        <v>13</v>
      </c>
      <c r="AH5" t="s">
        <v>26</v>
      </c>
      <c r="AI5" t="s">
        <v>28</v>
      </c>
      <c r="AJ5">
        <v>4.3</v>
      </c>
      <c r="AK5">
        <v>1075</v>
      </c>
      <c r="AL5" t="str">
        <f t="shared" si="5"/>
        <v>Sports/OutdoorsSpectator SportsSports/Outdoors - Spectator Sports - Interest in Watching Tennis (Factual)</v>
      </c>
      <c r="AM5">
        <f t="shared" si="6"/>
        <v>5</v>
      </c>
      <c r="AN5">
        <f t="shared" si="7"/>
        <v>1</v>
      </c>
    </row>
    <row r="6" spans="2:40" x14ac:dyDescent="0.25">
      <c r="B6" s="2">
        <v>1269</v>
      </c>
      <c r="C6" t="s">
        <v>23</v>
      </c>
      <c r="D6" t="s">
        <v>24</v>
      </c>
      <c r="E6" t="s">
        <v>25</v>
      </c>
      <c r="F6">
        <v>98.000000000000014</v>
      </c>
      <c r="G6">
        <v>133</v>
      </c>
      <c r="H6" t="str">
        <f t="shared" si="0"/>
        <v>RetailChannelRetail - Channel - Mail Order Responder (Factual)</v>
      </c>
      <c r="I6">
        <v>5</v>
      </c>
      <c r="L6" s="2">
        <v>693</v>
      </c>
      <c r="M6" t="s">
        <v>23</v>
      </c>
      <c r="N6" t="s">
        <v>29</v>
      </c>
      <c r="O6" t="s">
        <v>30</v>
      </c>
      <c r="P6">
        <v>98.4</v>
      </c>
      <c r="Q6">
        <v>135</v>
      </c>
      <c r="R6" t="str">
        <f t="shared" si="1"/>
        <v>RetailMail OrderRetail - Mail Order - Mail Order Buyer (Factual)</v>
      </c>
      <c r="S6">
        <f t="shared" si="2"/>
        <v>4</v>
      </c>
      <c r="T6">
        <f t="shared" si="3"/>
        <v>-1</v>
      </c>
      <c r="V6" s="2">
        <v>4</v>
      </c>
      <c r="W6" t="s">
        <v>31</v>
      </c>
      <c r="X6" t="s">
        <v>32</v>
      </c>
      <c r="Y6" t="s">
        <v>33</v>
      </c>
      <c r="Z6">
        <v>3</v>
      </c>
      <c r="AA6">
        <v>1021</v>
      </c>
      <c r="AB6" t="str">
        <f t="shared" si="4"/>
        <v>Hobbies/InterestsGeneral Knowledge TopicHobbies/Interests - General Knowledge Topic - Interest in Strange and Unusual (Factual)</v>
      </c>
      <c r="AC6">
        <v>5</v>
      </c>
      <c r="AF6" s="2">
        <v>4</v>
      </c>
      <c r="AG6" t="s">
        <v>13</v>
      </c>
      <c r="AH6" t="s">
        <v>26</v>
      </c>
      <c r="AI6" t="s">
        <v>27</v>
      </c>
      <c r="AJ6">
        <v>5.2</v>
      </c>
      <c r="AK6">
        <v>1040</v>
      </c>
      <c r="AL6" t="str">
        <f t="shared" si="5"/>
        <v>Sports/OutdoorsSpectator SportsSports/Outdoors - Spectator Sports - Interest in Watching Soccer (Factual)</v>
      </c>
      <c r="AM6">
        <f t="shared" si="6"/>
        <v>6</v>
      </c>
      <c r="AN6">
        <f t="shared" si="7"/>
        <v>1</v>
      </c>
    </row>
    <row r="7" spans="2:40" x14ac:dyDescent="0.25">
      <c r="B7" s="2">
        <v>1275</v>
      </c>
      <c r="C7" t="s">
        <v>23</v>
      </c>
      <c r="D7" t="s">
        <v>29</v>
      </c>
      <c r="E7" t="s">
        <v>30</v>
      </c>
      <c r="F7">
        <v>98.000000000000014</v>
      </c>
      <c r="G7">
        <v>133</v>
      </c>
      <c r="H7" t="str">
        <f t="shared" si="0"/>
        <v>RetailMail OrderRetail - Mail Order - Mail Order Buyer (Factual)</v>
      </c>
      <c r="I7">
        <v>6</v>
      </c>
      <c r="L7" s="2">
        <v>674</v>
      </c>
      <c r="M7" t="s">
        <v>20</v>
      </c>
      <c r="N7" t="s">
        <v>21</v>
      </c>
      <c r="O7" t="s">
        <v>22</v>
      </c>
      <c r="P7">
        <v>97.8</v>
      </c>
      <c r="Q7">
        <v>139</v>
      </c>
      <c r="R7" t="str">
        <f t="shared" si="1"/>
        <v>FinancialCredit CardFinancial - Credit Card - Card Holder in Household - Other Credit Card (Factual)</v>
      </c>
      <c r="S7">
        <f t="shared" si="2"/>
        <v>5</v>
      </c>
      <c r="T7">
        <f t="shared" si="3"/>
        <v>-1</v>
      </c>
      <c r="V7" s="2">
        <v>5</v>
      </c>
      <c r="W7" t="s">
        <v>13</v>
      </c>
      <c r="X7" t="s">
        <v>26</v>
      </c>
      <c r="Y7" t="s">
        <v>28</v>
      </c>
      <c r="Z7">
        <v>4</v>
      </c>
      <c r="AA7">
        <v>995</v>
      </c>
      <c r="AB7" t="str">
        <f t="shared" si="4"/>
        <v>Sports/OutdoorsSpectator SportsSports/Outdoors - Spectator Sports - Interest in Watching Tennis (Factual)</v>
      </c>
      <c r="AC7">
        <v>6</v>
      </c>
      <c r="AF7" s="2">
        <v>5</v>
      </c>
      <c r="AG7" t="s">
        <v>31</v>
      </c>
      <c r="AH7" t="s">
        <v>32</v>
      </c>
      <c r="AI7" t="s">
        <v>33</v>
      </c>
      <c r="AJ7">
        <v>2.9</v>
      </c>
      <c r="AK7">
        <v>967</v>
      </c>
      <c r="AL7" t="str">
        <f t="shared" si="5"/>
        <v>Hobbies/InterestsGeneral Knowledge TopicHobbies/Interests - General Knowledge Topic - Interest in Strange and Unusual (Factual)</v>
      </c>
      <c r="AM7">
        <f t="shared" si="6"/>
        <v>4</v>
      </c>
      <c r="AN7">
        <f t="shared" si="7"/>
        <v>-2</v>
      </c>
    </row>
    <row r="8" spans="2:40" x14ac:dyDescent="0.25">
      <c r="B8" s="2">
        <v>260</v>
      </c>
      <c r="C8" t="s">
        <v>34</v>
      </c>
      <c r="D8" t="s">
        <v>35</v>
      </c>
      <c r="E8" t="s">
        <v>36</v>
      </c>
      <c r="F8">
        <v>97</v>
      </c>
      <c r="G8">
        <v>212</v>
      </c>
      <c r="H8" t="str">
        <f t="shared" si="0"/>
        <v>DemographicGenderDemographic - Gender - Gender - Input Individual - Male</v>
      </c>
      <c r="I8">
        <v>7</v>
      </c>
      <c r="L8" s="2">
        <v>203</v>
      </c>
      <c r="M8" t="s">
        <v>34</v>
      </c>
      <c r="N8" t="s">
        <v>35</v>
      </c>
      <c r="O8" t="s">
        <v>36</v>
      </c>
      <c r="P8">
        <v>97.1</v>
      </c>
      <c r="Q8">
        <v>214</v>
      </c>
      <c r="R8" t="str">
        <f t="shared" si="1"/>
        <v>DemographicGenderDemographic - Gender - Gender - Input Individual - Male</v>
      </c>
      <c r="S8">
        <f t="shared" si="2"/>
        <v>7</v>
      </c>
      <c r="T8">
        <f t="shared" si="3"/>
        <v>0</v>
      </c>
      <c r="V8" s="2">
        <v>6</v>
      </c>
      <c r="W8" t="s">
        <v>7</v>
      </c>
      <c r="X8" t="s">
        <v>16</v>
      </c>
      <c r="Y8" t="s">
        <v>37</v>
      </c>
      <c r="Z8">
        <v>37</v>
      </c>
      <c r="AA8">
        <v>977</v>
      </c>
      <c r="AB8" t="str">
        <f t="shared" si="4"/>
        <v>EntertainmentGamingEntertainment - Gaming - Interest in Video Games (Factual)</v>
      </c>
      <c r="AC8">
        <v>7</v>
      </c>
      <c r="AF8" s="2">
        <v>6</v>
      </c>
      <c r="AG8" t="s">
        <v>7</v>
      </c>
      <c r="AH8" t="s">
        <v>16</v>
      </c>
      <c r="AI8" t="s">
        <v>37</v>
      </c>
      <c r="AJ8">
        <v>37.299999999999997</v>
      </c>
      <c r="AK8">
        <v>956</v>
      </c>
      <c r="AL8" t="str">
        <f t="shared" si="5"/>
        <v>EntertainmentGamingEntertainment - Gaming - Interest in Video Games (Factual)</v>
      </c>
      <c r="AM8">
        <f t="shared" si="6"/>
        <v>7</v>
      </c>
      <c r="AN8">
        <f t="shared" si="7"/>
        <v>0</v>
      </c>
    </row>
    <row r="9" spans="2:40" x14ac:dyDescent="0.25">
      <c r="B9" s="2">
        <v>761</v>
      </c>
      <c r="C9" t="s">
        <v>7</v>
      </c>
      <c r="D9" t="s">
        <v>38</v>
      </c>
      <c r="E9" t="s">
        <v>39</v>
      </c>
      <c r="F9">
        <v>97</v>
      </c>
      <c r="G9">
        <v>160</v>
      </c>
      <c r="H9" t="str">
        <f t="shared" si="0"/>
        <v>EntertainmentReadingEntertainment - Reading - Interest in Reading (Factual)</v>
      </c>
      <c r="I9">
        <v>8</v>
      </c>
      <c r="L9" s="2">
        <v>616</v>
      </c>
      <c r="M9" t="s">
        <v>7</v>
      </c>
      <c r="N9" t="s">
        <v>38</v>
      </c>
      <c r="O9" t="s">
        <v>40</v>
      </c>
      <c r="P9">
        <v>97</v>
      </c>
      <c r="Q9">
        <v>146</v>
      </c>
      <c r="R9" t="str">
        <f t="shared" si="1"/>
        <v>EntertainmentReadingEntertainment - Reading - Interest in Reading Magazines (Factual)</v>
      </c>
      <c r="S9">
        <f t="shared" si="2"/>
        <v>9</v>
      </c>
      <c r="T9">
        <f t="shared" si="3"/>
        <v>1</v>
      </c>
      <c r="V9" s="2">
        <v>7</v>
      </c>
      <c r="W9" t="s">
        <v>41</v>
      </c>
      <c r="X9" t="s">
        <v>42</v>
      </c>
      <c r="Y9" t="s">
        <v>43</v>
      </c>
      <c r="Z9">
        <v>4</v>
      </c>
      <c r="AA9">
        <v>953</v>
      </c>
      <c r="AB9" t="str">
        <f t="shared" si="4"/>
        <v>FoodSpecialty FoodsFood - Specialty Foods - Interest in Vegetarian Foods (Factual)</v>
      </c>
      <c r="AC9">
        <v>8</v>
      </c>
      <c r="AF9" s="2">
        <v>7</v>
      </c>
      <c r="AG9" t="s">
        <v>41</v>
      </c>
      <c r="AH9" t="s">
        <v>42</v>
      </c>
      <c r="AI9" t="s">
        <v>43</v>
      </c>
      <c r="AJ9">
        <v>4.3</v>
      </c>
      <c r="AK9">
        <v>860</v>
      </c>
      <c r="AL9" t="str">
        <f t="shared" si="5"/>
        <v>FoodSpecialty FoodsFood - Specialty Foods - Interest in Vegetarian Foods (Factual)</v>
      </c>
      <c r="AM9">
        <f t="shared" si="6"/>
        <v>8</v>
      </c>
      <c r="AN9">
        <f t="shared" si="7"/>
        <v>0</v>
      </c>
    </row>
    <row r="10" spans="2:40" x14ac:dyDescent="0.25">
      <c r="B10" s="2">
        <v>870</v>
      </c>
      <c r="C10" t="s">
        <v>10</v>
      </c>
      <c r="D10" t="s">
        <v>18</v>
      </c>
      <c r="E10" t="s">
        <v>44</v>
      </c>
      <c r="F10">
        <v>97</v>
      </c>
      <c r="G10">
        <v>156</v>
      </c>
      <c r="H10" t="str">
        <f t="shared" si="0"/>
        <v>TechnologyComputingTechnology - Computing - Interest in Computers (Factual)</v>
      </c>
      <c r="I10">
        <v>9</v>
      </c>
      <c r="L10" s="2">
        <v>487</v>
      </c>
      <c r="M10" t="s">
        <v>7</v>
      </c>
      <c r="N10" t="s">
        <v>38</v>
      </c>
      <c r="O10" t="s">
        <v>39</v>
      </c>
      <c r="P10">
        <v>96.6</v>
      </c>
      <c r="Q10">
        <v>160</v>
      </c>
      <c r="R10" t="str">
        <f t="shared" si="1"/>
        <v>EntertainmentReadingEntertainment - Reading - Interest in Reading (Factual)</v>
      </c>
      <c r="S10">
        <f t="shared" si="2"/>
        <v>10</v>
      </c>
      <c r="T10">
        <f t="shared" si="3"/>
        <v>1</v>
      </c>
      <c r="V10" s="2">
        <v>8</v>
      </c>
      <c r="W10" t="s">
        <v>31</v>
      </c>
      <c r="X10" t="s">
        <v>45</v>
      </c>
      <c r="Y10" t="s">
        <v>46</v>
      </c>
      <c r="Z10">
        <v>3</v>
      </c>
      <c r="AA10">
        <v>683</v>
      </c>
      <c r="AB10" t="str">
        <f t="shared" si="4"/>
        <v>Hobbies/InterestsLifestyleHobbies/Interests - Lifestyle - Cultural/Artistic Living (Factual)</v>
      </c>
      <c r="AC10">
        <v>9</v>
      </c>
      <c r="AF10" s="2">
        <v>8</v>
      </c>
      <c r="AG10" t="s">
        <v>10</v>
      </c>
      <c r="AH10" t="s">
        <v>47</v>
      </c>
      <c r="AI10" t="s">
        <v>48</v>
      </c>
      <c r="AJ10">
        <v>20.3</v>
      </c>
      <c r="AK10">
        <v>655</v>
      </c>
      <c r="AL10" t="str">
        <f t="shared" si="5"/>
        <v>TechnologyInternetTechnology - Internet - PC Modem in Household (Factual)</v>
      </c>
      <c r="AM10">
        <f t="shared" si="6"/>
        <v>10</v>
      </c>
      <c r="AN10">
        <f t="shared" si="7"/>
        <v>1</v>
      </c>
    </row>
    <row r="11" spans="2:40" x14ac:dyDescent="0.25">
      <c r="B11" s="2">
        <v>1042</v>
      </c>
      <c r="C11" t="s">
        <v>7</v>
      </c>
      <c r="D11" t="s">
        <v>38</v>
      </c>
      <c r="E11" t="s">
        <v>40</v>
      </c>
      <c r="F11">
        <v>97</v>
      </c>
      <c r="G11">
        <v>145</v>
      </c>
      <c r="H11" t="str">
        <f t="shared" si="0"/>
        <v>EntertainmentReadingEntertainment - Reading - Interest in Reading Magazines (Factual)</v>
      </c>
      <c r="I11">
        <v>10</v>
      </c>
      <c r="L11" s="2">
        <v>500</v>
      </c>
      <c r="M11" t="s">
        <v>10</v>
      </c>
      <c r="N11" t="s">
        <v>18</v>
      </c>
      <c r="O11" t="s">
        <v>44</v>
      </c>
      <c r="P11">
        <v>96.6</v>
      </c>
      <c r="Q11">
        <v>158</v>
      </c>
      <c r="R11" t="str">
        <f t="shared" si="1"/>
        <v>TechnologyComputingTechnology - Computing - Interest in Computers (Factual)</v>
      </c>
      <c r="S11">
        <f t="shared" si="2"/>
        <v>8</v>
      </c>
      <c r="T11">
        <f t="shared" si="3"/>
        <v>-2</v>
      </c>
      <c r="V11" s="2">
        <v>9</v>
      </c>
      <c r="W11" t="s">
        <v>34</v>
      </c>
      <c r="X11" t="s">
        <v>49</v>
      </c>
      <c r="Y11" t="s">
        <v>50</v>
      </c>
      <c r="Z11">
        <v>2</v>
      </c>
      <c r="AA11">
        <v>652</v>
      </c>
      <c r="AB11" t="str">
        <f t="shared" si="4"/>
        <v>DemographicOccupationDemographic - Occupation - Occupation Category - Head of Household - Student</v>
      </c>
      <c r="AC11">
        <v>10</v>
      </c>
      <c r="AF11" s="2">
        <v>9</v>
      </c>
      <c r="AG11" t="s">
        <v>31</v>
      </c>
      <c r="AH11" t="s">
        <v>45</v>
      </c>
      <c r="AI11" t="s">
        <v>46</v>
      </c>
      <c r="AJ11">
        <v>3.1</v>
      </c>
      <c r="AK11">
        <v>620</v>
      </c>
      <c r="AL11" t="str">
        <f t="shared" si="5"/>
        <v>Hobbies/InterestsLifestyleHobbies/Interests - Lifestyle - Cultural/Artistic Living (Factual)</v>
      </c>
      <c r="AM11" t="e">
        <f t="shared" si="6"/>
        <v>#N/A</v>
      </c>
      <c r="AN11" t="e">
        <f t="shared" si="7"/>
        <v>#N/A</v>
      </c>
    </row>
    <row r="12" spans="2:40" x14ac:dyDescent="0.25">
      <c r="B12" s="2" t="s">
        <v>51</v>
      </c>
      <c r="F12">
        <v>982</v>
      </c>
      <c r="G12">
        <v>3567</v>
      </c>
      <c r="L12" s="2" t="s">
        <v>52</v>
      </c>
      <c r="P12">
        <v>981.7</v>
      </c>
      <c r="Q12">
        <v>3728</v>
      </c>
      <c r="V12" s="2" t="s">
        <v>53</v>
      </c>
      <c r="Z12">
        <v>245</v>
      </c>
      <c r="AA12">
        <v>12248</v>
      </c>
      <c r="AF12" s="2" t="s">
        <v>54</v>
      </c>
      <c r="AJ12">
        <v>264.2</v>
      </c>
      <c r="AK12">
        <v>11334</v>
      </c>
    </row>
    <row r="13" spans="2:40" x14ac:dyDescent="0.25">
      <c r="B13" s="2" t="s">
        <v>55</v>
      </c>
      <c r="F13">
        <v>98.2</v>
      </c>
      <c r="G13">
        <v>356.7</v>
      </c>
      <c r="L13" s="2" t="s">
        <v>56</v>
      </c>
      <c r="P13">
        <v>98.17</v>
      </c>
      <c r="Q13">
        <v>372.8</v>
      </c>
      <c r="V13" s="2" t="s">
        <v>57</v>
      </c>
      <c r="Z13">
        <v>24.5</v>
      </c>
      <c r="AA13">
        <v>1224.8</v>
      </c>
      <c r="AF13" s="2" t="s">
        <v>58</v>
      </c>
      <c r="AJ13">
        <v>26.420000000000009</v>
      </c>
      <c r="AK13">
        <v>1133.4000000000001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N13"/>
  <sheetViews>
    <sheetView topLeftCell="V1" workbookViewId="0">
      <selection activeCell="AN2" sqref="AN2"/>
    </sheetView>
  </sheetViews>
  <sheetFormatPr defaultRowHeight="15" x14ac:dyDescent="0.25"/>
  <sheetData>
    <row r="1" spans="2:40" x14ac:dyDescent="0.25">
      <c r="C1" s="2" t="s">
        <v>2</v>
      </c>
      <c r="D1" s="2" t="s">
        <v>3</v>
      </c>
      <c r="E1" s="2" t="s">
        <v>59</v>
      </c>
      <c r="F1" s="2" t="s">
        <v>5</v>
      </c>
      <c r="G1" s="2" t="s">
        <v>6</v>
      </c>
      <c r="H1" s="5" t="s">
        <v>441</v>
      </c>
      <c r="I1" s="5" t="s">
        <v>439</v>
      </c>
      <c r="M1" s="2" t="s">
        <v>2</v>
      </c>
      <c r="N1" s="2" t="s">
        <v>3</v>
      </c>
      <c r="O1" s="2" t="s">
        <v>59</v>
      </c>
      <c r="P1" s="2" t="s">
        <v>5</v>
      </c>
      <c r="Q1" s="2" t="s">
        <v>6</v>
      </c>
      <c r="R1" s="5" t="s">
        <v>441</v>
      </c>
      <c r="S1" s="5" t="s">
        <v>439</v>
      </c>
      <c r="T1" s="5" t="s">
        <v>440</v>
      </c>
      <c r="W1" s="2" t="s">
        <v>2</v>
      </c>
      <c r="X1" s="2" t="s">
        <v>3</v>
      </c>
      <c r="Y1" s="2" t="s">
        <v>59</v>
      </c>
      <c r="Z1" s="2" t="s">
        <v>5</v>
      </c>
      <c r="AA1" s="2" t="s">
        <v>6</v>
      </c>
      <c r="AB1" s="5" t="s">
        <v>441</v>
      </c>
      <c r="AC1" s="5" t="s">
        <v>439</v>
      </c>
      <c r="AG1" s="2" t="s">
        <v>2</v>
      </c>
      <c r="AH1" s="2" t="s">
        <v>3</v>
      </c>
      <c r="AI1" s="2" t="s">
        <v>59</v>
      </c>
      <c r="AJ1" s="2" t="s">
        <v>5</v>
      </c>
      <c r="AK1" s="2" t="s">
        <v>6</v>
      </c>
      <c r="AL1" s="5" t="s">
        <v>441</v>
      </c>
      <c r="AM1" s="5" t="s">
        <v>439</v>
      </c>
      <c r="AN1" s="5" t="s">
        <v>440</v>
      </c>
    </row>
    <row r="2" spans="2:40" x14ac:dyDescent="0.25">
      <c r="B2" s="2">
        <v>3824</v>
      </c>
      <c r="C2" t="s">
        <v>60</v>
      </c>
      <c r="D2" t="s">
        <v>61</v>
      </c>
      <c r="E2" t="s">
        <v>62</v>
      </c>
      <c r="F2">
        <v>87.275098000000014</v>
      </c>
      <c r="G2">
        <v>102</v>
      </c>
      <c r="H2" t="str">
        <f>_xlfn.CONCAT(C2,D2,E2)</f>
        <v>RFG FRESH EGGSFRESH EGGSPRIVATE LABEL</v>
      </c>
      <c r="I2">
        <v>1</v>
      </c>
      <c r="L2" s="2">
        <v>9214</v>
      </c>
      <c r="M2" t="s">
        <v>60</v>
      </c>
      <c r="N2" t="s">
        <v>61</v>
      </c>
      <c r="O2" t="s">
        <v>62</v>
      </c>
      <c r="P2">
        <v>87.3</v>
      </c>
      <c r="Q2">
        <v>102</v>
      </c>
      <c r="R2" t="str">
        <f>_xlfn.CONCAT(M2,N2,O2)</f>
        <v>RFG FRESH EGGSFRESH EGGSPRIVATE LABEL</v>
      </c>
      <c r="S2">
        <f>MATCH(H2,$R$2:$R$11,0)</f>
        <v>1</v>
      </c>
      <c r="T2">
        <f>S2-I2</f>
        <v>0</v>
      </c>
      <c r="V2" s="2">
        <v>0</v>
      </c>
      <c r="W2" t="s">
        <v>63</v>
      </c>
      <c r="X2" t="s">
        <v>64</v>
      </c>
      <c r="Y2" t="s">
        <v>65</v>
      </c>
      <c r="Z2">
        <v>1.1864410000000001</v>
      </c>
      <c r="AA2">
        <v>185</v>
      </c>
      <c r="AB2" t="str">
        <f>_xlfn.CONCAT(W2,X2,Y2)</f>
        <v>TOTAL CHOCOLATE CANDYCHOCOLATE CANDY BOX/BAG/BAR &lt; 3.5OZGHIRARDELLI</v>
      </c>
      <c r="AC2">
        <v>1</v>
      </c>
      <c r="AF2" s="2">
        <v>0</v>
      </c>
      <c r="AG2" t="s">
        <v>66</v>
      </c>
      <c r="AH2" t="s">
        <v>67</v>
      </c>
      <c r="AI2" t="s">
        <v>68</v>
      </c>
      <c r="AJ2">
        <v>0.3</v>
      </c>
      <c r="AK2">
        <v>300</v>
      </c>
      <c r="AL2" t="str">
        <f>_xlfn.CONCAT(AG2,AH2,AI2)</f>
        <v>SPICES/SEASONINGSSPICE/SEASONING-NO SALT/PEPPER IILIEBERS</v>
      </c>
      <c r="AM2" t="e">
        <f>MATCH(AB2,$AL$2:$AL$11,0)</f>
        <v>#N/A</v>
      </c>
      <c r="AN2" t="e">
        <f>AM2-AC2</f>
        <v>#N/A</v>
      </c>
    </row>
    <row r="3" spans="2:40" x14ac:dyDescent="0.25">
      <c r="B3" s="2">
        <v>3798</v>
      </c>
      <c r="C3" t="s">
        <v>69</v>
      </c>
      <c r="D3" t="s">
        <v>70</v>
      </c>
      <c r="E3" t="s">
        <v>62</v>
      </c>
      <c r="F3">
        <v>75.176009999999991</v>
      </c>
      <c r="G3">
        <v>102</v>
      </c>
      <c r="H3" t="str">
        <f t="shared" ref="H3:H11" si="0">_xlfn.CONCAT(C3,D3,E3)</f>
        <v>NATURAL CHEESENATURAL SHREDDED CHEESEPRIVATE LABEL</v>
      </c>
      <c r="I3">
        <v>2</v>
      </c>
      <c r="L3" s="2">
        <v>9257</v>
      </c>
      <c r="M3" t="s">
        <v>69</v>
      </c>
      <c r="N3" t="s">
        <v>70</v>
      </c>
      <c r="O3" t="s">
        <v>62</v>
      </c>
      <c r="P3">
        <v>75.2</v>
      </c>
      <c r="Q3">
        <v>102</v>
      </c>
      <c r="R3" t="str">
        <f t="shared" ref="R3:R11" si="1">_xlfn.CONCAT(M3,N3,O3)</f>
        <v>NATURAL CHEESENATURAL SHREDDED CHEESEPRIVATE LABEL</v>
      </c>
      <c r="S3">
        <f t="shared" ref="S3:S11" si="2">MATCH(H3,$R$2:$R$11,0)</f>
        <v>2</v>
      </c>
      <c r="T3">
        <f t="shared" ref="T3:T11" si="3">S3-I3</f>
        <v>0</v>
      </c>
      <c r="V3" s="2">
        <v>1</v>
      </c>
      <c r="W3" t="s">
        <v>71</v>
      </c>
      <c r="X3" t="s">
        <v>72</v>
      </c>
      <c r="Y3" t="s">
        <v>73</v>
      </c>
      <c r="Z3">
        <v>1.3298570000000001</v>
      </c>
      <c r="AA3">
        <v>180</v>
      </c>
      <c r="AB3" t="str">
        <f t="shared" ref="AB3:AB11" si="4">_xlfn.CONCAT(W3,X3,Y3)</f>
        <v>BOTTLED WATERCONVENIENCE/PET STILL WATERGLACIER</v>
      </c>
      <c r="AC3">
        <v>2</v>
      </c>
      <c r="AF3" s="2">
        <v>1</v>
      </c>
      <c r="AG3" t="s">
        <v>74</v>
      </c>
      <c r="AH3" t="s">
        <v>75</v>
      </c>
      <c r="AI3" t="s">
        <v>76</v>
      </c>
      <c r="AJ3">
        <v>0.3</v>
      </c>
      <c r="AK3">
        <v>300</v>
      </c>
      <c r="AL3" t="str">
        <f t="shared" ref="AL3:AL11" si="5">_xlfn.CONCAT(AG3,AH3,AI3)</f>
        <v>COOKIESCOOKIES IVHARRY &amp; DAVID</v>
      </c>
      <c r="AM3" t="e">
        <f t="shared" ref="AM3:AM11" si="6">MATCH(AB3,$AL$2:$AL$11,0)</f>
        <v>#N/A</v>
      </c>
      <c r="AN3" t="e">
        <f t="shared" ref="AN3:AN11" si="7">AM3-AC3</f>
        <v>#N/A</v>
      </c>
    </row>
    <row r="4" spans="2:40" x14ac:dyDescent="0.25">
      <c r="B4" s="2">
        <v>3786</v>
      </c>
      <c r="C4" t="s">
        <v>77</v>
      </c>
      <c r="D4" t="s">
        <v>78</v>
      </c>
      <c r="E4" t="s">
        <v>62</v>
      </c>
      <c r="F4">
        <v>71.029986999999977</v>
      </c>
      <c r="G4">
        <v>102</v>
      </c>
      <c r="H4" t="str">
        <f t="shared" si="0"/>
        <v>FRESH BREAD &amp; ROLLSFRESH BREAD IPRIVATE LABEL</v>
      </c>
      <c r="I4">
        <v>3</v>
      </c>
      <c r="L4" s="2">
        <v>9118</v>
      </c>
      <c r="M4" t="s">
        <v>77</v>
      </c>
      <c r="N4" t="s">
        <v>78</v>
      </c>
      <c r="O4" t="s">
        <v>62</v>
      </c>
      <c r="P4">
        <v>71</v>
      </c>
      <c r="Q4">
        <v>103</v>
      </c>
      <c r="R4" t="str">
        <f t="shared" si="1"/>
        <v>FRESH BREAD &amp; ROLLSFRESH BREAD IPRIVATE LABEL</v>
      </c>
      <c r="S4">
        <f t="shared" si="2"/>
        <v>3</v>
      </c>
      <c r="T4">
        <f t="shared" si="3"/>
        <v>0</v>
      </c>
      <c r="V4" s="2">
        <v>2</v>
      </c>
      <c r="W4" t="s">
        <v>79</v>
      </c>
      <c r="X4" t="s">
        <v>80</v>
      </c>
      <c r="Y4" t="s">
        <v>81</v>
      </c>
      <c r="Z4">
        <v>1.056063</v>
      </c>
      <c r="AA4">
        <v>179</v>
      </c>
      <c r="AB4" t="str">
        <f t="shared" si="4"/>
        <v>FZ POTATOES/ONIONSFZ PLAIN POTATOES/FRIES/HASHBROWNSMR DEES</v>
      </c>
      <c r="AC4">
        <v>3</v>
      </c>
      <c r="AF4" s="2">
        <v>2</v>
      </c>
      <c r="AG4" t="s">
        <v>77</v>
      </c>
      <c r="AH4" t="s">
        <v>82</v>
      </c>
      <c r="AI4" t="s">
        <v>83</v>
      </c>
      <c r="AJ4">
        <v>0.3</v>
      </c>
      <c r="AK4">
        <v>300</v>
      </c>
      <c r="AL4" t="str">
        <f t="shared" si="5"/>
        <v>FRESH BREAD &amp; ROLLSHAMBURGER AND HOT DOG BUNSCALISE &amp; SONS BAKERY</v>
      </c>
      <c r="AM4" t="e">
        <f t="shared" si="6"/>
        <v>#N/A</v>
      </c>
      <c r="AN4" t="e">
        <f t="shared" si="7"/>
        <v>#N/A</v>
      </c>
    </row>
    <row r="5" spans="2:40" x14ac:dyDescent="0.25">
      <c r="B5" s="2">
        <v>3446</v>
      </c>
      <c r="C5" t="s">
        <v>84</v>
      </c>
      <c r="D5" t="s">
        <v>85</v>
      </c>
      <c r="E5" t="s">
        <v>62</v>
      </c>
      <c r="F5">
        <v>67.235984000000002</v>
      </c>
      <c r="G5">
        <v>104</v>
      </c>
      <c r="H5" t="str">
        <f t="shared" si="0"/>
        <v>MILKRFG SKIM/LOWFAT MILKPRIVATE LABEL</v>
      </c>
      <c r="I5">
        <v>4</v>
      </c>
      <c r="L5" s="2">
        <v>9212</v>
      </c>
      <c r="M5" t="s">
        <v>84</v>
      </c>
      <c r="N5" t="s">
        <v>85</v>
      </c>
      <c r="O5" t="s">
        <v>62</v>
      </c>
      <c r="P5">
        <v>67.2</v>
      </c>
      <c r="Q5">
        <v>102</v>
      </c>
      <c r="R5" t="str">
        <f t="shared" si="1"/>
        <v>MILKRFG SKIM/LOWFAT MILKPRIVATE LABEL</v>
      </c>
      <c r="S5">
        <f t="shared" si="2"/>
        <v>4</v>
      </c>
      <c r="T5">
        <f t="shared" si="3"/>
        <v>0</v>
      </c>
      <c r="V5" s="2">
        <v>3</v>
      </c>
      <c r="W5" t="s">
        <v>63</v>
      </c>
      <c r="X5" t="s">
        <v>86</v>
      </c>
      <c r="Y5" t="s">
        <v>87</v>
      </c>
      <c r="Z5">
        <v>1.0169490000000001</v>
      </c>
      <c r="AA5">
        <v>178</v>
      </c>
      <c r="AB5" t="str">
        <f t="shared" si="4"/>
        <v>TOTAL CHOCOLATE CANDYSEASONAL CHOCOLATE EASTER CANDYNESTLE BUTTERFINGER NESTEGGS</v>
      </c>
      <c r="AC5">
        <v>4</v>
      </c>
      <c r="AF5" s="2">
        <v>3</v>
      </c>
      <c r="AG5" t="s">
        <v>88</v>
      </c>
      <c r="AH5" t="s">
        <v>89</v>
      </c>
      <c r="AI5" t="s">
        <v>90</v>
      </c>
      <c r="AJ5">
        <v>0.3</v>
      </c>
      <c r="AK5">
        <v>300</v>
      </c>
      <c r="AL5" t="str">
        <f t="shared" si="5"/>
        <v>OFFICE PRODUCTSHOUSEHOLD TAPEPAINTERS MATE GREEN</v>
      </c>
      <c r="AM5" t="e">
        <f t="shared" si="6"/>
        <v>#N/A</v>
      </c>
      <c r="AN5" t="e">
        <f t="shared" si="7"/>
        <v>#N/A</v>
      </c>
    </row>
    <row r="6" spans="2:40" x14ac:dyDescent="0.25">
      <c r="B6" s="2">
        <v>3658</v>
      </c>
      <c r="C6" t="s">
        <v>91</v>
      </c>
      <c r="D6" t="s">
        <v>92</v>
      </c>
      <c r="E6" t="s">
        <v>62</v>
      </c>
      <c r="F6">
        <v>61.655802000000001</v>
      </c>
      <c r="G6">
        <v>103</v>
      </c>
      <c r="H6" t="str">
        <f t="shared" si="0"/>
        <v>BUTTER/BUTTER BLENDSRFG BUTTERPRIVATE LABEL</v>
      </c>
      <c r="I6">
        <v>5</v>
      </c>
      <c r="L6" s="2">
        <v>9206</v>
      </c>
      <c r="M6" t="s">
        <v>91</v>
      </c>
      <c r="N6" t="s">
        <v>92</v>
      </c>
      <c r="O6" t="s">
        <v>62</v>
      </c>
      <c r="P6">
        <v>61.7</v>
      </c>
      <c r="Q6">
        <v>102</v>
      </c>
      <c r="R6" t="str">
        <f t="shared" si="1"/>
        <v>BUTTER/BUTTER BLENDSRFG BUTTERPRIVATE LABEL</v>
      </c>
      <c r="S6">
        <f t="shared" si="2"/>
        <v>5</v>
      </c>
      <c r="T6">
        <f t="shared" si="3"/>
        <v>0</v>
      </c>
      <c r="V6" s="2">
        <v>4</v>
      </c>
      <c r="W6" t="s">
        <v>93</v>
      </c>
      <c r="X6" t="s">
        <v>94</v>
      </c>
      <c r="Y6" t="s">
        <v>95</v>
      </c>
      <c r="Z6">
        <v>1.5645370000000001</v>
      </c>
      <c r="AA6">
        <v>174</v>
      </c>
      <c r="AB6" t="str">
        <f t="shared" si="4"/>
        <v>PICKLES/RELISH/OLIVESPICKLESMILWAUKEES</v>
      </c>
      <c r="AC6">
        <v>5</v>
      </c>
      <c r="AF6" s="2">
        <v>4</v>
      </c>
      <c r="AG6" t="s">
        <v>88</v>
      </c>
      <c r="AH6" t="s">
        <v>96</v>
      </c>
      <c r="AI6" t="s">
        <v>97</v>
      </c>
      <c r="AJ6">
        <v>0.3</v>
      </c>
      <c r="AK6">
        <v>300</v>
      </c>
      <c r="AL6" t="str">
        <f t="shared" si="5"/>
        <v>OFFICE PRODUCTSADHESIVES - ALL TYPES GLUELIQUID NAILS FUZE IT</v>
      </c>
      <c r="AM6" t="e">
        <f t="shared" si="6"/>
        <v>#N/A</v>
      </c>
      <c r="AN6" t="e">
        <f t="shared" si="7"/>
        <v>#N/A</v>
      </c>
    </row>
    <row r="7" spans="2:40" x14ac:dyDescent="0.25">
      <c r="B7" s="2">
        <v>4096</v>
      </c>
      <c r="C7" t="s">
        <v>98</v>
      </c>
      <c r="D7" t="s">
        <v>99</v>
      </c>
      <c r="E7" t="s">
        <v>62</v>
      </c>
      <c r="F7">
        <v>61.57757500000001</v>
      </c>
      <c r="G7">
        <v>100</v>
      </c>
      <c r="H7" t="str">
        <f t="shared" si="0"/>
        <v>RFG SALAD/COLESLAWFRESH CUT SALADPRIVATE LABEL</v>
      </c>
      <c r="I7">
        <v>6</v>
      </c>
      <c r="L7" s="2">
        <v>24681</v>
      </c>
      <c r="M7" t="s">
        <v>98</v>
      </c>
      <c r="N7" t="s">
        <v>99</v>
      </c>
      <c r="O7" t="s">
        <v>62</v>
      </c>
      <c r="P7">
        <v>61.6</v>
      </c>
      <c r="Q7">
        <v>99</v>
      </c>
      <c r="R7" t="str">
        <f t="shared" si="1"/>
        <v>RFG SALAD/COLESLAWFRESH CUT SALADPRIVATE LABEL</v>
      </c>
      <c r="S7">
        <f t="shared" si="2"/>
        <v>6</v>
      </c>
      <c r="T7">
        <f t="shared" si="3"/>
        <v>0</v>
      </c>
      <c r="V7" s="2">
        <v>5</v>
      </c>
      <c r="W7" t="s">
        <v>63</v>
      </c>
      <c r="X7" t="s">
        <v>86</v>
      </c>
      <c r="Y7" t="s">
        <v>100</v>
      </c>
      <c r="Z7">
        <v>1.342894</v>
      </c>
      <c r="AA7">
        <v>172</v>
      </c>
      <c r="AB7" t="str">
        <f t="shared" si="4"/>
        <v>TOTAL CHOCOLATE CANDYSEASONAL CHOCOLATE EASTER CANDYREESES REESTER BUNNIES</v>
      </c>
      <c r="AC7">
        <v>6</v>
      </c>
      <c r="AF7" s="2">
        <v>5</v>
      </c>
      <c r="AG7" t="s">
        <v>101</v>
      </c>
      <c r="AH7" t="s">
        <v>102</v>
      </c>
      <c r="AI7" t="s">
        <v>103</v>
      </c>
      <c r="AJ7">
        <v>0.3</v>
      </c>
      <c r="AK7">
        <v>300</v>
      </c>
      <c r="AL7" t="str">
        <f t="shared" si="5"/>
        <v>LUNCHEON MEATSRFG NON-SLICED LUNCHMEATKLEMENTS</v>
      </c>
      <c r="AM7" t="e">
        <f t="shared" si="6"/>
        <v>#N/A</v>
      </c>
      <c r="AN7" t="e">
        <f t="shared" si="7"/>
        <v>#N/A</v>
      </c>
    </row>
    <row r="8" spans="2:40" x14ac:dyDescent="0.25">
      <c r="B8" s="2">
        <v>3440</v>
      </c>
      <c r="C8" t="s">
        <v>74</v>
      </c>
      <c r="D8" t="s">
        <v>104</v>
      </c>
      <c r="E8" t="s">
        <v>62</v>
      </c>
      <c r="F8">
        <v>61.264667999999993</v>
      </c>
      <c r="G8">
        <v>104</v>
      </c>
      <c r="H8" t="str">
        <f t="shared" si="0"/>
        <v>COOKIESCOOKIES IIIPRIVATE LABEL</v>
      </c>
      <c r="I8">
        <v>7</v>
      </c>
      <c r="L8" s="2">
        <v>8662</v>
      </c>
      <c r="M8" t="s">
        <v>74</v>
      </c>
      <c r="N8" t="s">
        <v>104</v>
      </c>
      <c r="O8" t="s">
        <v>62</v>
      </c>
      <c r="P8">
        <v>61.3</v>
      </c>
      <c r="Q8">
        <v>106</v>
      </c>
      <c r="R8" t="str">
        <f t="shared" si="1"/>
        <v>COOKIESCOOKIES IIIPRIVATE LABEL</v>
      </c>
      <c r="S8">
        <f t="shared" si="2"/>
        <v>7</v>
      </c>
      <c r="T8">
        <f t="shared" si="3"/>
        <v>0</v>
      </c>
      <c r="V8" s="2">
        <v>6</v>
      </c>
      <c r="W8" t="s">
        <v>74</v>
      </c>
      <c r="X8" t="s">
        <v>105</v>
      </c>
      <c r="Y8" t="s">
        <v>106</v>
      </c>
      <c r="Z8">
        <v>1.173403</v>
      </c>
      <c r="AA8">
        <v>170</v>
      </c>
      <c r="AB8" t="str">
        <f t="shared" si="4"/>
        <v>COOKIESCOOKIES IDARE</v>
      </c>
      <c r="AC8">
        <v>7</v>
      </c>
      <c r="AF8" s="2">
        <v>6</v>
      </c>
      <c r="AG8" t="s">
        <v>107</v>
      </c>
      <c r="AH8" t="s">
        <v>108</v>
      </c>
      <c r="AI8" t="s">
        <v>109</v>
      </c>
      <c r="AJ8">
        <v>0.3</v>
      </c>
      <c r="AK8">
        <v>300</v>
      </c>
      <c r="AL8" t="str">
        <f t="shared" si="5"/>
        <v>DINNER SAUSAGERFG DINNER SAUSAGEROMA</v>
      </c>
      <c r="AM8" t="e">
        <f t="shared" si="6"/>
        <v>#N/A</v>
      </c>
      <c r="AN8" t="e">
        <f t="shared" si="7"/>
        <v>#N/A</v>
      </c>
    </row>
    <row r="9" spans="2:40" x14ac:dyDescent="0.25">
      <c r="B9" s="2">
        <v>2401</v>
      </c>
      <c r="C9" t="s">
        <v>77</v>
      </c>
      <c r="D9" t="s">
        <v>82</v>
      </c>
      <c r="E9" t="s">
        <v>62</v>
      </c>
      <c r="F9">
        <v>61.095176000000009</v>
      </c>
      <c r="G9">
        <v>110</v>
      </c>
      <c r="H9" t="str">
        <f t="shared" si="0"/>
        <v>FRESH BREAD &amp; ROLLSHAMBURGER AND HOT DOG BUNSPRIVATE LABEL</v>
      </c>
      <c r="I9">
        <v>8</v>
      </c>
      <c r="L9" s="2">
        <v>7710</v>
      </c>
      <c r="M9" t="s">
        <v>77</v>
      </c>
      <c r="N9" t="s">
        <v>82</v>
      </c>
      <c r="O9" t="s">
        <v>62</v>
      </c>
      <c r="P9">
        <v>61.1</v>
      </c>
      <c r="Q9">
        <v>111</v>
      </c>
      <c r="R9" t="str">
        <f t="shared" si="1"/>
        <v>FRESH BREAD &amp; ROLLSHAMBURGER AND HOT DOG BUNSPRIVATE LABEL</v>
      </c>
      <c r="S9">
        <f t="shared" si="2"/>
        <v>8</v>
      </c>
      <c r="T9">
        <f t="shared" si="3"/>
        <v>0</v>
      </c>
      <c r="V9" s="2">
        <v>7</v>
      </c>
      <c r="W9" t="s">
        <v>110</v>
      </c>
      <c r="X9" t="s">
        <v>110</v>
      </c>
      <c r="Y9" t="s">
        <v>111</v>
      </c>
      <c r="Z9">
        <v>1.082138</v>
      </c>
      <c r="AA9">
        <v>169</v>
      </c>
      <c r="AB9" t="str">
        <f t="shared" si="4"/>
        <v>FZ POT PIESFZ POT PIESBELLISIO FOODS BOSTON MARKET</v>
      </c>
      <c r="AC9">
        <v>8</v>
      </c>
      <c r="AF9" s="2">
        <v>7</v>
      </c>
      <c r="AG9" t="s">
        <v>112</v>
      </c>
      <c r="AH9" t="s">
        <v>113</v>
      </c>
      <c r="AI9" t="s">
        <v>114</v>
      </c>
      <c r="AJ9">
        <v>0.3</v>
      </c>
      <c r="AK9">
        <v>300</v>
      </c>
      <c r="AL9" t="str">
        <f t="shared" si="5"/>
        <v>PET TREATSCAT SNACKS/BEVERAGESMULTIPET CATNIP GARDEN</v>
      </c>
      <c r="AM9" t="e">
        <f t="shared" si="6"/>
        <v>#N/A</v>
      </c>
      <c r="AN9" t="e">
        <f t="shared" si="7"/>
        <v>#N/A</v>
      </c>
    </row>
    <row r="10" spans="2:40" x14ac:dyDescent="0.25">
      <c r="B10" s="2">
        <v>3315</v>
      </c>
      <c r="C10" t="s">
        <v>115</v>
      </c>
      <c r="D10" t="s">
        <v>116</v>
      </c>
      <c r="E10" t="s">
        <v>62</v>
      </c>
      <c r="F10">
        <v>57.535854000000008</v>
      </c>
      <c r="G10">
        <v>105</v>
      </c>
      <c r="H10" t="str">
        <f t="shared" si="0"/>
        <v>SNACK NUTS/SEEDS/CORN NUTSSNACK NUTSPRIVATE LABEL</v>
      </c>
      <c r="I10">
        <v>9</v>
      </c>
      <c r="L10" s="2">
        <v>9057</v>
      </c>
      <c r="M10" t="s">
        <v>115</v>
      </c>
      <c r="N10" t="s">
        <v>116</v>
      </c>
      <c r="O10" t="s">
        <v>62</v>
      </c>
      <c r="P10">
        <v>57.499999999999993</v>
      </c>
      <c r="Q10">
        <v>104</v>
      </c>
      <c r="R10" t="str">
        <f t="shared" si="1"/>
        <v>SNACK NUTS/SEEDS/CORN NUTSSNACK NUTSPRIVATE LABEL</v>
      </c>
      <c r="S10">
        <f t="shared" si="2"/>
        <v>9</v>
      </c>
      <c r="T10">
        <f t="shared" si="3"/>
        <v>0</v>
      </c>
      <c r="V10" s="2">
        <v>8</v>
      </c>
      <c r="W10" t="s">
        <v>63</v>
      </c>
      <c r="X10" t="s">
        <v>86</v>
      </c>
      <c r="Y10" t="s">
        <v>117</v>
      </c>
      <c r="Z10">
        <v>1.6688400000000001</v>
      </c>
      <c r="AA10">
        <v>169</v>
      </c>
      <c r="AB10" t="str">
        <f t="shared" si="4"/>
        <v>TOTAL CHOCOLATE CANDYSEASONAL CHOCOLATE EASTER CANDYROLO</v>
      </c>
      <c r="AC10">
        <v>9</v>
      </c>
      <c r="AF10" s="2">
        <v>8</v>
      </c>
      <c r="AG10" t="s">
        <v>118</v>
      </c>
      <c r="AH10" t="s">
        <v>119</v>
      </c>
      <c r="AI10" t="s">
        <v>120</v>
      </c>
      <c r="AJ10">
        <v>0.3</v>
      </c>
      <c r="AK10">
        <v>300</v>
      </c>
      <c r="AL10" t="str">
        <f t="shared" si="5"/>
        <v>FZ PASTAFZ TORTELLINI/TORTELLONIROSETTO</v>
      </c>
      <c r="AM10" t="e">
        <f t="shared" si="6"/>
        <v>#N/A</v>
      </c>
      <c r="AN10" t="e">
        <f t="shared" si="7"/>
        <v>#N/A</v>
      </c>
    </row>
    <row r="11" spans="2:40" x14ac:dyDescent="0.25">
      <c r="B11" s="2">
        <v>3494</v>
      </c>
      <c r="C11" t="s">
        <v>121</v>
      </c>
      <c r="D11" t="s">
        <v>122</v>
      </c>
      <c r="E11" t="s">
        <v>62</v>
      </c>
      <c r="F11">
        <v>56.870925999999997</v>
      </c>
      <c r="G11">
        <v>104</v>
      </c>
      <c r="H11" t="str">
        <f t="shared" si="0"/>
        <v>PASTASPAGHETTI/MACARONI/PASTA (NO NOODLES)PRIVATE LABEL</v>
      </c>
      <c r="I11">
        <v>10</v>
      </c>
      <c r="L11" s="2">
        <v>9035</v>
      </c>
      <c r="M11" t="s">
        <v>121</v>
      </c>
      <c r="N11" t="s">
        <v>122</v>
      </c>
      <c r="O11" t="s">
        <v>62</v>
      </c>
      <c r="P11">
        <v>56.899999999999991</v>
      </c>
      <c r="Q11">
        <v>104</v>
      </c>
      <c r="R11" t="str">
        <f t="shared" si="1"/>
        <v>PASTASPAGHETTI/MACARONI/PASTA (NO NOODLES)PRIVATE LABEL</v>
      </c>
      <c r="S11">
        <f t="shared" si="2"/>
        <v>10</v>
      </c>
      <c r="T11">
        <f t="shared" si="3"/>
        <v>0</v>
      </c>
      <c r="V11" s="2">
        <v>9</v>
      </c>
      <c r="W11" t="s">
        <v>123</v>
      </c>
      <c r="X11" t="s">
        <v>124</v>
      </c>
      <c r="Y11" t="s">
        <v>125</v>
      </c>
      <c r="Z11">
        <v>1.316819</v>
      </c>
      <c r="AA11">
        <v>169</v>
      </c>
      <c r="AB11" t="str">
        <f t="shared" si="4"/>
        <v>SS DINNERSSS PREPARED DINNERS/ENTREESSWEET SUE</v>
      </c>
      <c r="AC11">
        <v>10</v>
      </c>
      <c r="AF11" s="2">
        <v>9</v>
      </c>
      <c r="AG11" t="s">
        <v>126</v>
      </c>
      <c r="AH11" t="s">
        <v>127</v>
      </c>
      <c r="AI11" t="s">
        <v>128</v>
      </c>
      <c r="AJ11">
        <v>0.3</v>
      </c>
      <c r="AK11">
        <v>300</v>
      </c>
      <c r="AL11" t="str">
        <f t="shared" si="5"/>
        <v>CANNED/BOTTLED FRUITCRANBERRY SAUCERUBYKIST</v>
      </c>
      <c r="AM11" t="e">
        <f t="shared" si="6"/>
        <v>#N/A</v>
      </c>
      <c r="AN11" t="e">
        <f t="shared" si="7"/>
        <v>#N/A</v>
      </c>
    </row>
    <row r="12" spans="2:40" x14ac:dyDescent="0.25">
      <c r="B12" s="2" t="s">
        <v>51</v>
      </c>
      <c r="F12">
        <v>660.7170799999999</v>
      </c>
      <c r="G12">
        <v>1036</v>
      </c>
      <c r="L12" s="2" t="s">
        <v>52</v>
      </c>
      <c r="P12">
        <v>660.8</v>
      </c>
      <c r="Q12">
        <v>1035</v>
      </c>
      <c r="V12" s="2" t="s">
        <v>53</v>
      </c>
      <c r="Z12">
        <v>12.737940999999999</v>
      </c>
      <c r="AA12">
        <v>1745</v>
      </c>
      <c r="AF12" s="2" t="s">
        <v>54</v>
      </c>
      <c r="AJ12">
        <v>3</v>
      </c>
      <c r="AK12">
        <v>3000</v>
      </c>
    </row>
    <row r="13" spans="2:40" x14ac:dyDescent="0.25">
      <c r="B13" s="2" t="s">
        <v>55</v>
      </c>
      <c r="F13">
        <v>66.071707999999987</v>
      </c>
      <c r="G13">
        <v>103.6</v>
      </c>
      <c r="L13" s="2" t="s">
        <v>56</v>
      </c>
      <c r="P13">
        <v>66.08</v>
      </c>
      <c r="Q13">
        <v>103.5</v>
      </c>
      <c r="V13" s="2" t="s">
        <v>57</v>
      </c>
      <c r="Z13">
        <v>1.2737940999999999</v>
      </c>
      <c r="AA13">
        <v>174.5</v>
      </c>
      <c r="AF13" s="2" t="s">
        <v>58</v>
      </c>
      <c r="AJ13">
        <v>0.29999999999999988</v>
      </c>
      <c r="AK13">
        <v>300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M13"/>
  <sheetViews>
    <sheetView topLeftCell="T1" workbookViewId="0">
      <selection activeCell="AM2" sqref="AM2"/>
    </sheetView>
  </sheetViews>
  <sheetFormatPr defaultRowHeight="15" x14ac:dyDescent="0.25"/>
  <sheetData>
    <row r="1" spans="2:39" x14ac:dyDescent="0.25">
      <c r="C1" s="2" t="s">
        <v>2</v>
      </c>
      <c r="D1" s="2" t="s">
        <v>129</v>
      </c>
      <c r="E1" s="2" t="s">
        <v>5</v>
      </c>
      <c r="F1" s="2" t="s">
        <v>6</v>
      </c>
      <c r="G1" s="5" t="s">
        <v>441</v>
      </c>
      <c r="H1" s="5" t="s">
        <v>439</v>
      </c>
      <c r="M1" s="2" t="s">
        <v>2</v>
      </c>
      <c r="N1" s="2" t="s">
        <v>129</v>
      </c>
      <c r="O1" s="2" t="s">
        <v>5</v>
      </c>
      <c r="P1" s="2" t="s">
        <v>6</v>
      </c>
      <c r="Q1" s="5" t="s">
        <v>441</v>
      </c>
      <c r="R1" s="5" t="s">
        <v>439</v>
      </c>
      <c r="S1" s="5" t="s">
        <v>440</v>
      </c>
      <c r="W1" s="2" t="s">
        <v>2</v>
      </c>
      <c r="X1" s="2" t="s">
        <v>129</v>
      </c>
      <c r="Y1" s="2" t="s">
        <v>5</v>
      </c>
      <c r="Z1" s="2" t="s">
        <v>6</v>
      </c>
      <c r="AA1" s="5" t="s">
        <v>441</v>
      </c>
      <c r="AB1" s="5" t="s">
        <v>439</v>
      </c>
      <c r="AG1" s="2" t="s">
        <v>2</v>
      </c>
      <c r="AH1" s="2" t="s">
        <v>129</v>
      </c>
      <c r="AI1" s="2" t="s">
        <v>5</v>
      </c>
      <c r="AJ1" s="2" t="s">
        <v>6</v>
      </c>
      <c r="AK1" s="5" t="s">
        <v>441</v>
      </c>
      <c r="AL1" s="5" t="s">
        <v>439</v>
      </c>
      <c r="AM1" s="5" t="s">
        <v>440</v>
      </c>
    </row>
    <row r="2" spans="2:39" x14ac:dyDescent="0.25">
      <c r="B2" s="2">
        <v>194</v>
      </c>
      <c r="C2" t="s">
        <v>7</v>
      </c>
      <c r="D2" t="s">
        <v>130</v>
      </c>
      <c r="E2">
        <v>62.039999999999992</v>
      </c>
      <c r="F2">
        <v>97</v>
      </c>
      <c r="G2" t="str">
        <f>_xlfn.CONCAT(C2,D2)</f>
        <v>EntertainmentBars</v>
      </c>
      <c r="H2">
        <v>1</v>
      </c>
      <c r="L2" s="2">
        <v>434</v>
      </c>
      <c r="M2" t="s">
        <v>7</v>
      </c>
      <c r="N2" t="s">
        <v>130</v>
      </c>
      <c r="O2">
        <v>62.3</v>
      </c>
      <c r="P2">
        <v>21</v>
      </c>
      <c r="Q2" t="str">
        <f>_xlfn.CONCAT(M2,N2)</f>
        <v>EntertainmentBars</v>
      </c>
      <c r="R2">
        <f>MATCH(G2,$Q$2:$Q$11,0)</f>
        <v>1</v>
      </c>
      <c r="S2">
        <f>R2-H2</f>
        <v>0</v>
      </c>
      <c r="V2" s="2">
        <v>0</v>
      </c>
      <c r="W2" t="s">
        <v>131</v>
      </c>
      <c r="X2" t="s">
        <v>132</v>
      </c>
      <c r="Y2">
        <v>1.55</v>
      </c>
      <c r="Z2">
        <v>145</v>
      </c>
      <c r="AA2" t="str">
        <f t="shared" ref="AA2:AA11" si="0">_xlfn.CONCAT(X2,Y2)</f>
        <v>Radisson1.55</v>
      </c>
      <c r="AB2">
        <v>1</v>
      </c>
      <c r="AF2" s="2">
        <v>0</v>
      </c>
      <c r="AG2" t="s">
        <v>131</v>
      </c>
      <c r="AH2" t="s">
        <v>133</v>
      </c>
      <c r="AI2">
        <v>2.1</v>
      </c>
      <c r="AJ2">
        <v>88</v>
      </c>
      <c r="AK2" t="str">
        <f>_xlfn.CONCAT(AG2,AH2)</f>
        <v>HotelsCountryInnandSuites</v>
      </c>
      <c r="AL2" t="e">
        <f>MATCH(AA2,$AK$2:$AK$11,0)</f>
        <v>#N/A</v>
      </c>
      <c r="AM2" t="e">
        <f>AL2-AB2</f>
        <v>#N/A</v>
      </c>
    </row>
    <row r="3" spans="2:39" x14ac:dyDescent="0.25">
      <c r="B3" s="2">
        <v>154</v>
      </c>
      <c r="C3" t="s">
        <v>134</v>
      </c>
      <c r="D3" t="s">
        <v>135</v>
      </c>
      <c r="E3">
        <v>61.08</v>
      </c>
      <c r="F3">
        <v>98</v>
      </c>
      <c r="G3" t="str">
        <f t="shared" ref="G3:G11" si="1">_xlfn.CONCAT(C3,D3)</f>
        <v>RestaurantsSubway</v>
      </c>
      <c r="H3">
        <v>2</v>
      </c>
      <c r="L3" s="2">
        <v>433</v>
      </c>
      <c r="M3" t="s">
        <v>134</v>
      </c>
      <c r="N3" t="s">
        <v>135</v>
      </c>
      <c r="O3">
        <v>61.1</v>
      </c>
      <c r="P3">
        <v>22</v>
      </c>
      <c r="Q3" t="str">
        <f t="shared" ref="Q3:Q11" si="2">_xlfn.CONCAT(M3,N3)</f>
        <v>RestaurantsSubway</v>
      </c>
      <c r="R3">
        <f t="shared" ref="R3:R11" si="3">MATCH(G3,$Q$2:$Q$11,0)</f>
        <v>2</v>
      </c>
      <c r="S3">
        <f t="shared" ref="S3:S11" si="4">R3-H3</f>
        <v>0</v>
      </c>
      <c r="V3" s="2">
        <v>1</v>
      </c>
      <c r="W3" t="s">
        <v>131</v>
      </c>
      <c r="X3" t="s">
        <v>136</v>
      </c>
      <c r="Y3">
        <v>1.26</v>
      </c>
      <c r="Z3">
        <v>131</v>
      </c>
      <c r="AA3" t="str">
        <f t="shared" si="0"/>
        <v>IntercontinentalHotels1.26</v>
      </c>
      <c r="AB3">
        <v>2</v>
      </c>
      <c r="AF3" s="2">
        <v>1</v>
      </c>
      <c r="AG3" t="s">
        <v>131</v>
      </c>
      <c r="AH3" t="s">
        <v>137</v>
      </c>
      <c r="AI3">
        <v>1.4</v>
      </c>
      <c r="AJ3">
        <v>88</v>
      </c>
      <c r="AK3" t="str">
        <f t="shared" ref="AK3:AK11" si="5">_xlfn.CONCAT(AG3,AH3)</f>
        <v>HotelsKnightsInn</v>
      </c>
      <c r="AL3" t="e">
        <f t="shared" ref="AL3:AL11" si="6">MATCH(AA3,$AK$2:$AK$11,0)</f>
        <v>#N/A</v>
      </c>
      <c r="AM3" t="e">
        <f t="shared" ref="AM3:AM11" si="7">AL3-AB3</f>
        <v>#N/A</v>
      </c>
    </row>
    <row r="4" spans="2:39" x14ac:dyDescent="0.25">
      <c r="B4" s="2">
        <v>150</v>
      </c>
      <c r="C4" t="s">
        <v>138</v>
      </c>
      <c r="D4" t="s">
        <v>139</v>
      </c>
      <c r="E4">
        <v>59.470000000000013</v>
      </c>
      <c r="F4">
        <v>98</v>
      </c>
      <c r="G4" t="str">
        <f t="shared" si="1"/>
        <v>SportingGoodsIndependentSportingGoods</v>
      </c>
      <c r="H4">
        <v>3</v>
      </c>
      <c r="L4" s="2">
        <v>431</v>
      </c>
      <c r="M4" t="s">
        <v>138</v>
      </c>
      <c r="N4" t="s">
        <v>139</v>
      </c>
      <c r="O4">
        <v>59.2</v>
      </c>
      <c r="P4">
        <v>23</v>
      </c>
      <c r="Q4" t="str">
        <f t="shared" si="2"/>
        <v>SportingGoodsIndependentSportingGoods</v>
      </c>
      <c r="R4">
        <f t="shared" si="3"/>
        <v>3</v>
      </c>
      <c r="S4">
        <f t="shared" si="4"/>
        <v>0</v>
      </c>
      <c r="V4" s="2">
        <v>2</v>
      </c>
      <c r="W4" t="s">
        <v>140</v>
      </c>
      <c r="X4" t="s">
        <v>141</v>
      </c>
      <c r="Y4">
        <v>2.48</v>
      </c>
      <c r="Z4">
        <v>128</v>
      </c>
      <c r="AA4" t="str">
        <f t="shared" si="0"/>
        <v>Kwiktrip2.48</v>
      </c>
      <c r="AB4">
        <v>3</v>
      </c>
      <c r="AF4" s="2">
        <v>2</v>
      </c>
      <c r="AG4" t="s">
        <v>131</v>
      </c>
      <c r="AH4" t="s">
        <v>142</v>
      </c>
      <c r="AI4">
        <v>2.1</v>
      </c>
      <c r="AJ4">
        <v>88</v>
      </c>
      <c r="AK4" t="str">
        <f t="shared" si="5"/>
        <v>HotelsBaymontInnandSuites</v>
      </c>
      <c r="AL4" t="e">
        <f t="shared" si="6"/>
        <v>#N/A</v>
      </c>
      <c r="AM4" t="e">
        <f t="shared" si="7"/>
        <v>#N/A</v>
      </c>
    </row>
    <row r="5" spans="2:39" x14ac:dyDescent="0.25">
      <c r="B5" s="2">
        <v>197</v>
      </c>
      <c r="C5" t="s">
        <v>134</v>
      </c>
      <c r="D5" t="s">
        <v>143</v>
      </c>
      <c r="E5">
        <v>57.329999999999991</v>
      </c>
      <c r="F5">
        <v>96</v>
      </c>
      <c r="G5" t="str">
        <f t="shared" si="1"/>
        <v>RestaurantsMexicanRestaurants</v>
      </c>
      <c r="H5">
        <v>4</v>
      </c>
      <c r="L5" s="2">
        <v>435</v>
      </c>
      <c r="M5" t="s">
        <v>134</v>
      </c>
      <c r="N5" t="s">
        <v>143</v>
      </c>
      <c r="O5">
        <v>57.7</v>
      </c>
      <c r="P5">
        <v>20</v>
      </c>
      <c r="Q5" t="str">
        <f t="shared" si="2"/>
        <v>RestaurantsMexicanRestaurants</v>
      </c>
      <c r="R5">
        <f t="shared" si="3"/>
        <v>4</v>
      </c>
      <c r="S5">
        <f t="shared" si="4"/>
        <v>0</v>
      </c>
      <c r="V5" s="2">
        <v>3</v>
      </c>
      <c r="W5" t="s">
        <v>144</v>
      </c>
      <c r="X5" t="s">
        <v>145</v>
      </c>
      <c r="Y5">
        <v>1.25</v>
      </c>
      <c r="Z5">
        <v>123</v>
      </c>
      <c r="AA5" t="str">
        <f t="shared" si="0"/>
        <v>DuluthTrading1.25</v>
      </c>
      <c r="AB5">
        <v>4</v>
      </c>
      <c r="AF5" s="2">
        <v>3</v>
      </c>
      <c r="AG5" t="s">
        <v>131</v>
      </c>
      <c r="AH5" t="s">
        <v>146</v>
      </c>
      <c r="AI5">
        <v>1.3</v>
      </c>
      <c r="AJ5">
        <v>87</v>
      </c>
      <c r="AK5" t="str">
        <f t="shared" si="5"/>
        <v>HotelsClarion</v>
      </c>
      <c r="AL5" t="e">
        <f t="shared" si="6"/>
        <v>#N/A</v>
      </c>
      <c r="AM5" t="e">
        <f t="shared" si="7"/>
        <v>#N/A</v>
      </c>
    </row>
    <row r="6" spans="2:39" x14ac:dyDescent="0.25">
      <c r="B6" s="2">
        <v>162</v>
      </c>
      <c r="C6" t="s">
        <v>147</v>
      </c>
      <c r="D6" t="s">
        <v>148</v>
      </c>
      <c r="E6">
        <v>57.029999999999987</v>
      </c>
      <c r="F6">
        <v>98</v>
      </c>
      <c r="G6" t="str">
        <f t="shared" si="1"/>
        <v>BanksFifthThirdBank</v>
      </c>
      <c r="H6">
        <v>5</v>
      </c>
      <c r="L6" s="2">
        <v>432</v>
      </c>
      <c r="M6" t="s">
        <v>147</v>
      </c>
      <c r="N6" t="s">
        <v>148</v>
      </c>
      <c r="O6">
        <v>56.999999999999993</v>
      </c>
      <c r="P6">
        <v>23</v>
      </c>
      <c r="Q6" t="str">
        <f t="shared" si="2"/>
        <v>BanksFifthThirdBank</v>
      </c>
      <c r="R6">
        <f t="shared" si="3"/>
        <v>5</v>
      </c>
      <c r="S6">
        <f t="shared" si="4"/>
        <v>0</v>
      </c>
      <c r="V6" s="2">
        <v>4</v>
      </c>
      <c r="W6" t="s">
        <v>131</v>
      </c>
      <c r="X6" t="s">
        <v>133</v>
      </c>
      <c r="Y6">
        <v>2.36</v>
      </c>
      <c r="Z6">
        <v>121</v>
      </c>
      <c r="AA6" t="str">
        <f t="shared" si="0"/>
        <v>CountryInnandSuites2.36</v>
      </c>
      <c r="AB6">
        <v>5</v>
      </c>
      <c r="AF6" s="2">
        <v>4</v>
      </c>
      <c r="AG6" t="s">
        <v>131</v>
      </c>
      <c r="AH6" t="s">
        <v>149</v>
      </c>
      <c r="AI6">
        <v>3.3</v>
      </c>
      <c r="AJ6">
        <v>87</v>
      </c>
      <c r="AK6" t="str">
        <f t="shared" si="5"/>
        <v>HotelsEconoLodge</v>
      </c>
      <c r="AL6" t="e">
        <f t="shared" si="6"/>
        <v>#N/A</v>
      </c>
      <c r="AM6" t="e">
        <f t="shared" si="7"/>
        <v>#N/A</v>
      </c>
    </row>
    <row r="7" spans="2:39" x14ac:dyDescent="0.25">
      <c r="B7" s="2">
        <v>146</v>
      </c>
      <c r="C7" t="s">
        <v>134</v>
      </c>
      <c r="D7" t="s">
        <v>150</v>
      </c>
      <c r="E7">
        <v>49.13</v>
      </c>
      <c r="F7">
        <v>98</v>
      </c>
      <c r="G7" t="str">
        <f t="shared" si="1"/>
        <v>RestaurantsMcDonalds</v>
      </c>
      <c r="H7">
        <v>6</v>
      </c>
      <c r="L7" s="2">
        <v>428</v>
      </c>
      <c r="M7" t="s">
        <v>134</v>
      </c>
      <c r="N7" t="s">
        <v>150</v>
      </c>
      <c r="O7">
        <v>47.9</v>
      </c>
      <c r="P7">
        <v>29</v>
      </c>
      <c r="Q7" t="str">
        <f t="shared" si="2"/>
        <v>RestaurantsMcDonalds</v>
      </c>
      <c r="R7">
        <f t="shared" si="3"/>
        <v>6</v>
      </c>
      <c r="S7">
        <f t="shared" si="4"/>
        <v>0</v>
      </c>
      <c r="V7" s="2">
        <v>5</v>
      </c>
      <c r="W7" t="s">
        <v>151</v>
      </c>
      <c r="X7" t="s">
        <v>152</v>
      </c>
      <c r="Y7">
        <v>3.71</v>
      </c>
      <c r="Z7">
        <v>120</v>
      </c>
      <c r="AA7" t="str">
        <f t="shared" si="0"/>
        <v>TimHortons3.71</v>
      </c>
      <c r="AB7">
        <v>6</v>
      </c>
      <c r="AF7" s="2">
        <v>5</v>
      </c>
      <c r="AG7" t="s">
        <v>131</v>
      </c>
      <c r="AH7" t="s">
        <v>153</v>
      </c>
      <c r="AI7">
        <v>1.3</v>
      </c>
      <c r="AJ7">
        <v>87</v>
      </c>
      <c r="AK7" t="str">
        <f t="shared" si="5"/>
        <v>HotelsHowardJohnson</v>
      </c>
      <c r="AL7" t="e">
        <f t="shared" si="6"/>
        <v>#N/A</v>
      </c>
      <c r="AM7" t="e">
        <f t="shared" si="7"/>
        <v>#N/A</v>
      </c>
    </row>
    <row r="8" spans="2:39" x14ac:dyDescent="0.25">
      <c r="B8" s="2">
        <v>213</v>
      </c>
      <c r="C8" t="s">
        <v>151</v>
      </c>
      <c r="D8" t="s">
        <v>154</v>
      </c>
      <c r="E8">
        <v>46.36999999999999</v>
      </c>
      <c r="F8">
        <v>96</v>
      </c>
      <c r="G8" t="str">
        <f t="shared" si="1"/>
        <v>CoffeeStarbucks</v>
      </c>
      <c r="H8">
        <v>7</v>
      </c>
      <c r="L8" s="2">
        <v>430</v>
      </c>
      <c r="M8" t="s">
        <v>151</v>
      </c>
      <c r="N8" t="s">
        <v>154</v>
      </c>
      <c r="O8">
        <v>45.7</v>
      </c>
      <c r="P8">
        <v>27</v>
      </c>
      <c r="Q8" t="str">
        <f t="shared" si="2"/>
        <v>CoffeeStarbucks</v>
      </c>
      <c r="R8">
        <f t="shared" si="3"/>
        <v>7</v>
      </c>
      <c r="S8">
        <f t="shared" si="4"/>
        <v>0</v>
      </c>
      <c r="V8" s="2">
        <v>6</v>
      </c>
      <c r="W8" t="s">
        <v>134</v>
      </c>
      <c r="X8" t="s">
        <v>155</v>
      </c>
      <c r="Y8">
        <v>1.1299999999999999</v>
      </c>
      <c r="Z8">
        <v>119</v>
      </c>
      <c r="AA8" t="str">
        <f t="shared" si="0"/>
        <v>Friendlys1.13</v>
      </c>
      <c r="AB8">
        <v>7</v>
      </c>
      <c r="AF8" s="2">
        <v>6</v>
      </c>
      <c r="AG8" t="s">
        <v>156</v>
      </c>
      <c r="AH8" t="s">
        <v>157</v>
      </c>
      <c r="AI8">
        <v>1.8</v>
      </c>
      <c r="AJ8">
        <v>86</v>
      </c>
      <c r="AK8" t="str">
        <f t="shared" si="5"/>
        <v>ProfessionalSportsVenuesNHLArenas</v>
      </c>
      <c r="AL8" t="e">
        <f t="shared" si="6"/>
        <v>#N/A</v>
      </c>
      <c r="AM8" t="e">
        <f t="shared" si="7"/>
        <v>#N/A</v>
      </c>
    </row>
    <row r="9" spans="2:39" x14ac:dyDescent="0.25">
      <c r="B9" s="2">
        <v>278</v>
      </c>
      <c r="C9" t="s">
        <v>158</v>
      </c>
      <c r="D9" t="s">
        <v>159</v>
      </c>
      <c r="E9">
        <v>41.13000000000001</v>
      </c>
      <c r="F9">
        <v>93</v>
      </c>
      <c r="G9" t="str">
        <f t="shared" si="1"/>
        <v>MallsAllMalls</v>
      </c>
      <c r="H9">
        <v>8</v>
      </c>
      <c r="L9" s="2">
        <v>421</v>
      </c>
      <c r="M9" t="s">
        <v>158</v>
      </c>
      <c r="N9" t="s">
        <v>159</v>
      </c>
      <c r="O9">
        <v>41.8</v>
      </c>
      <c r="P9">
        <v>33</v>
      </c>
      <c r="Q9" t="str">
        <f t="shared" si="2"/>
        <v>MallsAllMalls</v>
      </c>
      <c r="R9">
        <f t="shared" si="3"/>
        <v>8</v>
      </c>
      <c r="S9">
        <f t="shared" si="4"/>
        <v>0</v>
      </c>
      <c r="V9" s="2">
        <v>7</v>
      </c>
      <c r="W9" t="s">
        <v>160</v>
      </c>
      <c r="X9" t="s">
        <v>161</v>
      </c>
      <c r="Y9">
        <v>1.78</v>
      </c>
      <c r="Z9">
        <v>119</v>
      </c>
      <c r="AA9" t="str">
        <f t="shared" si="0"/>
        <v>Audi1.78</v>
      </c>
      <c r="AB9">
        <v>8</v>
      </c>
      <c r="AF9" s="2">
        <v>7</v>
      </c>
      <c r="AG9" t="s">
        <v>131</v>
      </c>
      <c r="AH9" t="s">
        <v>162</v>
      </c>
      <c r="AI9">
        <v>2.4</v>
      </c>
      <c r="AJ9">
        <v>86</v>
      </c>
      <c r="AK9" t="str">
        <f t="shared" si="5"/>
        <v>HotelsRedRoofInn</v>
      </c>
      <c r="AL9" t="e">
        <f t="shared" si="6"/>
        <v>#N/A</v>
      </c>
      <c r="AM9" t="e">
        <f t="shared" si="7"/>
        <v>#N/A</v>
      </c>
    </row>
    <row r="10" spans="2:39" x14ac:dyDescent="0.25">
      <c r="B10" s="2">
        <v>196</v>
      </c>
      <c r="C10" t="s">
        <v>163</v>
      </c>
      <c r="D10" t="s">
        <v>164</v>
      </c>
      <c r="E10">
        <v>40.920000000000009</v>
      </c>
      <c r="F10">
        <v>96</v>
      </c>
      <c r="G10" t="str">
        <f t="shared" si="1"/>
        <v>TaxPreparationHRBlock</v>
      </c>
      <c r="H10">
        <v>9</v>
      </c>
      <c r="L10" s="2">
        <v>408</v>
      </c>
      <c r="M10" t="s">
        <v>163</v>
      </c>
      <c r="N10" t="s">
        <v>164</v>
      </c>
      <c r="O10">
        <v>40.9</v>
      </c>
      <c r="P10">
        <v>39</v>
      </c>
      <c r="Q10" t="str">
        <f t="shared" si="2"/>
        <v>TaxPreparationHRBlock</v>
      </c>
      <c r="R10">
        <f t="shared" si="3"/>
        <v>9</v>
      </c>
      <c r="S10">
        <f t="shared" si="4"/>
        <v>0</v>
      </c>
      <c r="V10" s="2">
        <v>8</v>
      </c>
      <c r="W10" t="s">
        <v>134</v>
      </c>
      <c r="X10" t="s">
        <v>165</v>
      </c>
      <c r="Y10">
        <v>1.43</v>
      </c>
      <c r="Z10">
        <v>119</v>
      </c>
      <c r="AA10" t="str">
        <f t="shared" si="0"/>
        <v>HuddleHouse1.43</v>
      </c>
      <c r="AB10">
        <v>9</v>
      </c>
      <c r="AF10" s="2">
        <v>8</v>
      </c>
      <c r="AG10" t="s">
        <v>134</v>
      </c>
      <c r="AH10" t="s">
        <v>155</v>
      </c>
      <c r="AI10">
        <v>1.2</v>
      </c>
      <c r="AJ10">
        <v>86</v>
      </c>
      <c r="AK10" t="str">
        <f t="shared" si="5"/>
        <v>RestaurantsFriendlys</v>
      </c>
      <c r="AL10" t="e">
        <f t="shared" si="6"/>
        <v>#N/A</v>
      </c>
      <c r="AM10" t="e">
        <f t="shared" si="7"/>
        <v>#N/A</v>
      </c>
    </row>
    <row r="11" spans="2:39" x14ac:dyDescent="0.25">
      <c r="B11" s="2">
        <v>131</v>
      </c>
      <c r="C11" t="s">
        <v>166</v>
      </c>
      <c r="D11" t="s">
        <v>167</v>
      </c>
      <c r="E11">
        <v>38.489999999999988</v>
      </c>
      <c r="F11">
        <v>99</v>
      </c>
      <c r="G11" t="str">
        <f t="shared" si="1"/>
        <v>ShippingStoresPostOffice</v>
      </c>
      <c r="H11">
        <v>10</v>
      </c>
      <c r="L11" s="2">
        <v>403</v>
      </c>
      <c r="M11" t="s">
        <v>166</v>
      </c>
      <c r="N11" t="s">
        <v>167</v>
      </c>
      <c r="O11">
        <v>38.1</v>
      </c>
      <c r="P11">
        <v>40</v>
      </c>
      <c r="Q11" t="str">
        <f t="shared" si="2"/>
        <v>ShippingStoresPostOffice</v>
      </c>
      <c r="R11">
        <f t="shared" si="3"/>
        <v>10</v>
      </c>
      <c r="S11">
        <f t="shared" si="4"/>
        <v>0</v>
      </c>
      <c r="V11" s="2">
        <v>9</v>
      </c>
      <c r="W11" t="s">
        <v>160</v>
      </c>
      <c r="X11" t="s">
        <v>168</v>
      </c>
      <c r="Y11">
        <v>1.08</v>
      </c>
      <c r="Z11">
        <v>117</v>
      </c>
      <c r="AA11" t="str">
        <f t="shared" si="0"/>
        <v>Porsche1.08</v>
      </c>
      <c r="AB11">
        <v>10</v>
      </c>
      <c r="AF11" s="2">
        <v>9</v>
      </c>
      <c r="AG11" t="s">
        <v>131</v>
      </c>
      <c r="AH11" t="s">
        <v>169</v>
      </c>
      <c r="AI11">
        <v>1.8</v>
      </c>
      <c r="AJ11">
        <v>86</v>
      </c>
      <c r="AK11" t="str">
        <f t="shared" si="5"/>
        <v>HotelsSleepInn</v>
      </c>
      <c r="AL11" t="e">
        <f t="shared" si="6"/>
        <v>#N/A</v>
      </c>
      <c r="AM11" t="e">
        <f t="shared" si="7"/>
        <v>#N/A</v>
      </c>
    </row>
    <row r="12" spans="2:39" x14ac:dyDescent="0.25">
      <c r="B12" s="2" t="s">
        <v>51</v>
      </c>
      <c r="E12">
        <v>512.99</v>
      </c>
      <c r="F12">
        <v>969</v>
      </c>
      <c r="L12" s="2" t="s">
        <v>52</v>
      </c>
      <c r="O12">
        <v>511.69999999999987</v>
      </c>
      <c r="P12">
        <v>277</v>
      </c>
      <c r="V12" s="2" t="s">
        <v>53</v>
      </c>
      <c r="Y12">
        <v>18.03</v>
      </c>
      <c r="Z12">
        <v>1242</v>
      </c>
      <c r="AF12" s="2" t="s">
        <v>54</v>
      </c>
      <c r="AI12">
        <v>18.7</v>
      </c>
      <c r="AJ12">
        <v>869</v>
      </c>
    </row>
    <row r="13" spans="2:39" x14ac:dyDescent="0.25">
      <c r="B13" s="2" t="s">
        <v>55</v>
      </c>
      <c r="E13">
        <v>51.298999999999999</v>
      </c>
      <c r="F13">
        <v>96.9</v>
      </c>
      <c r="L13" s="2" t="s">
        <v>56</v>
      </c>
      <c r="O13">
        <v>51.169999999999987</v>
      </c>
      <c r="P13">
        <v>27.7</v>
      </c>
      <c r="V13" s="2" t="s">
        <v>57</v>
      </c>
      <c r="Y13">
        <v>1.8029999999999999</v>
      </c>
      <c r="Z13">
        <v>124.2</v>
      </c>
      <c r="AF13" s="2" t="s">
        <v>58</v>
      </c>
      <c r="AI13">
        <v>1.87</v>
      </c>
      <c r="AJ13">
        <v>86.9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Z13"/>
  <sheetViews>
    <sheetView topLeftCell="AH1" workbookViewId="0">
      <selection activeCell="BG4" sqref="BG4"/>
    </sheetView>
  </sheetViews>
  <sheetFormatPr defaultRowHeight="15" x14ac:dyDescent="0.25"/>
  <cols>
    <col min="5" max="5" width="19" customWidth="1"/>
    <col min="18" max="18" width="15" customWidth="1"/>
    <col min="19" max="19" width="25.28515625" customWidth="1"/>
    <col min="20" max="20" width="20.5703125" customWidth="1"/>
    <col min="21" max="21" width="17.7109375" customWidth="1"/>
    <col min="22" max="22" width="20.28515625" customWidth="1"/>
  </cols>
  <sheetData>
    <row r="1" spans="2:52" x14ac:dyDescent="0.25">
      <c r="C1" s="2" t="s">
        <v>170</v>
      </c>
      <c r="D1" s="2" t="s">
        <v>171</v>
      </c>
      <c r="E1" s="2" t="s">
        <v>172</v>
      </c>
      <c r="F1" s="2" t="s">
        <v>173</v>
      </c>
      <c r="G1" s="2" t="s">
        <v>2</v>
      </c>
      <c r="H1" s="2" t="s">
        <v>3</v>
      </c>
      <c r="I1" s="2" t="s">
        <v>5</v>
      </c>
      <c r="J1" s="2" t="s">
        <v>6</v>
      </c>
      <c r="K1" s="5" t="s">
        <v>441</v>
      </c>
      <c r="L1" s="5" t="s">
        <v>439</v>
      </c>
      <c r="M1" s="4"/>
      <c r="N1" s="4"/>
      <c r="Q1" s="2" t="s">
        <v>170</v>
      </c>
      <c r="R1" s="2" t="s">
        <v>171</v>
      </c>
      <c r="S1" s="2" t="s">
        <v>172</v>
      </c>
      <c r="T1" s="2" t="s">
        <v>173</v>
      </c>
      <c r="U1" s="2" t="s">
        <v>2</v>
      </c>
      <c r="V1" s="2" t="s">
        <v>3</v>
      </c>
      <c r="W1" s="2" t="s">
        <v>5</v>
      </c>
      <c r="X1" s="2" t="s">
        <v>6</v>
      </c>
      <c r="Y1" s="5" t="s">
        <v>441</v>
      </c>
      <c r="Z1" s="5" t="s">
        <v>439</v>
      </c>
      <c r="AA1" s="6" t="s">
        <v>440</v>
      </c>
      <c r="AD1" s="2" t="s">
        <v>170</v>
      </c>
      <c r="AE1" s="2" t="s">
        <v>171</v>
      </c>
      <c r="AF1" s="2" t="s">
        <v>172</v>
      </c>
      <c r="AG1" s="2" t="s">
        <v>173</v>
      </c>
      <c r="AH1" s="2" t="s">
        <v>2</v>
      </c>
      <c r="AI1" s="2" t="s">
        <v>3</v>
      </c>
      <c r="AJ1" s="2" t="s">
        <v>5</v>
      </c>
      <c r="AK1" s="2" t="s">
        <v>6</v>
      </c>
      <c r="AL1" s="5" t="s">
        <v>441</v>
      </c>
      <c r="AM1" s="5" t="s">
        <v>439</v>
      </c>
      <c r="AN1" s="3"/>
      <c r="AP1" s="2" t="s">
        <v>170</v>
      </c>
      <c r="AQ1" s="2" t="s">
        <v>171</v>
      </c>
      <c r="AR1" s="2" t="s">
        <v>172</v>
      </c>
      <c r="AS1" s="2" t="s">
        <v>173</v>
      </c>
      <c r="AT1" s="2" t="s">
        <v>2</v>
      </c>
      <c r="AU1" s="2" t="s">
        <v>3</v>
      </c>
      <c r="AV1" s="2" t="s">
        <v>5</v>
      </c>
      <c r="AW1" s="2" t="s">
        <v>6</v>
      </c>
      <c r="AX1" s="5" t="s">
        <v>441</v>
      </c>
      <c r="AY1" s="5" t="s">
        <v>439</v>
      </c>
      <c r="AZ1" s="5" t="s">
        <v>440</v>
      </c>
    </row>
    <row r="2" spans="2:52" x14ac:dyDescent="0.25">
      <c r="B2" s="2">
        <v>4344</v>
      </c>
      <c r="C2" t="s">
        <v>172</v>
      </c>
      <c r="D2" t="s">
        <v>174</v>
      </c>
      <c r="E2" t="s">
        <v>175</v>
      </c>
      <c r="F2" t="s">
        <v>176</v>
      </c>
      <c r="G2" t="s">
        <v>176</v>
      </c>
      <c r="H2" t="s">
        <v>177</v>
      </c>
      <c r="I2">
        <v>62</v>
      </c>
      <c r="J2">
        <v>103</v>
      </c>
      <c r="K2" t="str">
        <f>_xlfn.CONCAT(C2,D2,E2,F2,G2,H2)</f>
        <v>SeriesABC, BIG10HD, CBS, CBSSN, CW, CWPLUS, ESPN, ESPN2, ESPNU, ESPNWHD, FOX, FS1, FS2, NBC, NBCSN, PAC12, SECCollege BasketballSports eventSports eventBasketball</v>
      </c>
      <c r="L2">
        <v>1</v>
      </c>
      <c r="P2" s="2">
        <v>271</v>
      </c>
      <c r="Q2" t="s">
        <v>172</v>
      </c>
      <c r="R2" t="s">
        <v>178</v>
      </c>
      <c r="S2" t="s">
        <v>179</v>
      </c>
      <c r="T2" t="s">
        <v>176</v>
      </c>
      <c r="U2" t="s">
        <v>176</v>
      </c>
      <c r="V2" t="s">
        <v>180</v>
      </c>
      <c r="W2">
        <v>47.7</v>
      </c>
      <c r="X2">
        <v>31</v>
      </c>
      <c r="Y2" t="str">
        <f>_xlfn.CONCAT(Q2,R2,S2,T2,U2,V2)</f>
        <v>SeriesNBC, FOX, ABC, CBS, ESPN, NFLNET, NBCSNNFL FootballSports eventSports eventFootball</v>
      </c>
      <c r="Z2" t="e">
        <f>MATCH(K2,$Y$2:$Y$11,0)</f>
        <v>#N/A</v>
      </c>
      <c r="AA2" t="e">
        <f>Z2-L2</f>
        <v>#N/A</v>
      </c>
      <c r="AC2" s="2">
        <v>0</v>
      </c>
      <c r="AD2" t="s">
        <v>172</v>
      </c>
      <c r="AE2" t="s">
        <v>181</v>
      </c>
      <c r="AF2" t="s">
        <v>182</v>
      </c>
      <c r="AG2" t="s">
        <v>172</v>
      </c>
      <c r="AH2" t="s">
        <v>183</v>
      </c>
      <c r="AJ2">
        <v>1</v>
      </c>
      <c r="AK2">
        <v>595</v>
      </c>
      <c r="AL2" t="str">
        <f>_xlfn.CONCAT(AD2,AE2,AF2,AG2,AH2,AI2)</f>
        <v>SeriesDSCEpic Mancave BuildsSeriesReality</v>
      </c>
      <c r="AM2">
        <v>1</v>
      </c>
      <c r="AO2" s="2">
        <v>0</v>
      </c>
      <c r="AP2" t="s">
        <v>172</v>
      </c>
      <c r="AQ2" t="s">
        <v>184</v>
      </c>
      <c r="AR2" t="s">
        <v>185</v>
      </c>
      <c r="AS2" t="s">
        <v>186</v>
      </c>
      <c r="AT2" t="s">
        <v>186</v>
      </c>
      <c r="AU2" t="s">
        <v>177</v>
      </c>
      <c r="AV2">
        <v>1.4</v>
      </c>
      <c r="AW2">
        <v>100</v>
      </c>
      <c r="AX2" t="str">
        <f>_xlfn.CONCAT(AP2,AQ2,AR2,AS2,AT2,AU2)</f>
        <v>SeriesBIG10HDB1G Basketball Postgame 2019-2020Sports non-eventSports non-eventBasketball</v>
      </c>
      <c r="AY2" t="e">
        <f>MATCH(AL2,$AX$2:$AX$11,0)</f>
        <v>#N/A</v>
      </c>
      <c r="AZ2" t="e">
        <f>AY2-AM2</f>
        <v>#N/A</v>
      </c>
    </row>
    <row r="3" spans="2:52" x14ac:dyDescent="0.25">
      <c r="B3" s="2">
        <v>3981</v>
      </c>
      <c r="C3" t="s">
        <v>172</v>
      </c>
      <c r="D3" t="s">
        <v>187</v>
      </c>
      <c r="E3" t="s">
        <v>179</v>
      </c>
      <c r="F3" t="s">
        <v>176</v>
      </c>
      <c r="G3" t="s">
        <v>176</v>
      </c>
      <c r="H3" t="s">
        <v>180</v>
      </c>
      <c r="I3">
        <v>60</v>
      </c>
      <c r="J3">
        <v>105</v>
      </c>
      <c r="K3" t="str">
        <f t="shared" ref="K3:K11" si="0">_xlfn.CONCAT(C3,D3,E3,F3,G3,H3)</f>
        <v>SeriesABC, CBS, ESPN, FOX, NBC, NBCSN, NFLNETNFL FootballSports eventSports eventFootball</v>
      </c>
      <c r="L3">
        <v>2</v>
      </c>
      <c r="P3" s="2">
        <v>302</v>
      </c>
      <c r="Q3" t="s">
        <v>172</v>
      </c>
      <c r="R3" t="s">
        <v>188</v>
      </c>
      <c r="S3" t="s">
        <v>175</v>
      </c>
      <c r="T3" t="s">
        <v>176</v>
      </c>
      <c r="U3" t="s">
        <v>176</v>
      </c>
      <c r="V3" t="s">
        <v>177</v>
      </c>
      <c r="W3">
        <v>40.700000000000003</v>
      </c>
      <c r="X3">
        <v>23</v>
      </c>
      <c r="Y3" t="str">
        <f t="shared" ref="Y3:Y11" si="1">_xlfn.CONCAT(Q3,R3,S3,T3,U3,V3)</f>
        <v>SeriesBIG10HD, CW, ESPN, PAC12, CBSSN, NBCSN, ESPNWHD, FOX, CWPLUS, ESPNU, FS1, ABC, ESPN2, FS2, SEC, CBS, NBCCollege BasketballSports eventSports eventBasketball</v>
      </c>
      <c r="Z3" t="e">
        <f t="shared" ref="Z3:Z11" si="2">MATCH(K3,$Y$2:$Y$11,0)</f>
        <v>#N/A</v>
      </c>
      <c r="AA3" t="e">
        <f t="shared" ref="AA3:AA11" si="3">Z3-L3</f>
        <v>#N/A</v>
      </c>
      <c r="AC3" s="2">
        <v>1</v>
      </c>
      <c r="AD3" t="s">
        <v>172</v>
      </c>
      <c r="AE3" t="s">
        <v>189</v>
      </c>
      <c r="AF3" t="s">
        <v>190</v>
      </c>
      <c r="AG3" t="s">
        <v>172</v>
      </c>
      <c r="AH3" t="s">
        <v>191</v>
      </c>
      <c r="AJ3">
        <v>1</v>
      </c>
      <c r="AK3">
        <v>578</v>
      </c>
      <c r="AL3" t="str">
        <f t="shared" ref="AL3:AL11" si="4">_xlfn.CONCAT(AD3,AE3,AF3,AG3,AH3,AI3)</f>
        <v>SeriesABC, NBCNews 9 at SixSeriesNews</v>
      </c>
      <c r="AM3">
        <v>2</v>
      </c>
      <c r="AO3" s="2">
        <v>1</v>
      </c>
      <c r="AP3" t="s">
        <v>172</v>
      </c>
      <c r="AQ3" t="s">
        <v>192</v>
      </c>
      <c r="AR3" t="s">
        <v>193</v>
      </c>
      <c r="AS3" t="s">
        <v>186</v>
      </c>
      <c r="AT3" t="s">
        <v>186</v>
      </c>
      <c r="AU3" t="s">
        <v>180</v>
      </c>
      <c r="AV3">
        <v>27.9</v>
      </c>
      <c r="AW3">
        <v>95</v>
      </c>
      <c r="AX3" t="str">
        <f t="shared" ref="AX3:AX11" si="5">_xlfn.CONCAT(AP3,AQ3,AR3,AS3,AT3,AU3)</f>
        <v>SeriesFOXNFL on FOX PostgameSports non-eventSports non-eventFootball</v>
      </c>
      <c r="AY3" t="e">
        <f t="shared" ref="AY3:AY11" si="6">MATCH(AL3,$AX$2:$AX$11,0)</f>
        <v>#N/A</v>
      </c>
      <c r="AZ3" t="e">
        <f t="shared" ref="AZ3:AZ11" si="7">AY3-AM3</f>
        <v>#N/A</v>
      </c>
    </row>
    <row r="4" spans="2:52" x14ac:dyDescent="0.25">
      <c r="B4" s="2">
        <v>4047</v>
      </c>
      <c r="C4" t="s">
        <v>172</v>
      </c>
      <c r="D4" t="s">
        <v>194</v>
      </c>
      <c r="E4" t="s">
        <v>195</v>
      </c>
      <c r="F4" t="s">
        <v>172</v>
      </c>
      <c r="G4" t="s">
        <v>191</v>
      </c>
      <c r="I4">
        <v>52</v>
      </c>
      <c r="J4">
        <v>105</v>
      </c>
      <c r="K4" t="str">
        <f t="shared" si="0"/>
        <v>SeriesNBCNBC Nightly News With Lester HoltSeriesNews</v>
      </c>
      <c r="L4">
        <v>3</v>
      </c>
      <c r="P4" s="2">
        <v>5</v>
      </c>
      <c r="Q4" t="s">
        <v>172</v>
      </c>
      <c r="R4" t="s">
        <v>196</v>
      </c>
      <c r="S4" t="s">
        <v>197</v>
      </c>
      <c r="T4" t="s">
        <v>176</v>
      </c>
      <c r="U4" t="s">
        <v>176</v>
      </c>
      <c r="V4" t="s">
        <v>180</v>
      </c>
      <c r="W4">
        <v>38.200000000000003</v>
      </c>
      <c r="X4">
        <v>84</v>
      </c>
      <c r="Y4" t="str">
        <f t="shared" si="1"/>
        <v>SeriesFOX, NFLNET, FXDEPSuper Bowl LIVSports eventSports eventFootball</v>
      </c>
      <c r="Z4" t="e">
        <f t="shared" si="2"/>
        <v>#N/A</v>
      </c>
      <c r="AA4" t="e">
        <f t="shared" si="3"/>
        <v>#N/A</v>
      </c>
      <c r="AC4" s="2">
        <v>2</v>
      </c>
      <c r="AD4" t="s">
        <v>172</v>
      </c>
      <c r="AE4" t="s">
        <v>189</v>
      </c>
      <c r="AF4" t="s">
        <v>198</v>
      </c>
      <c r="AG4" t="s">
        <v>172</v>
      </c>
      <c r="AH4" t="s">
        <v>191</v>
      </c>
      <c r="AJ4">
        <v>1</v>
      </c>
      <c r="AK4">
        <v>538</v>
      </c>
      <c r="AL4" t="str">
        <f t="shared" si="4"/>
        <v>SeriesABC, NBCNews 9 TonightSeriesNews</v>
      </c>
      <c r="AM4">
        <v>3</v>
      </c>
      <c r="AO4" s="2">
        <v>2</v>
      </c>
      <c r="AP4" t="s">
        <v>172</v>
      </c>
      <c r="AQ4" t="s">
        <v>199</v>
      </c>
      <c r="AR4" t="s">
        <v>200</v>
      </c>
      <c r="AS4" t="s">
        <v>186</v>
      </c>
      <c r="AT4" t="s">
        <v>186</v>
      </c>
      <c r="AU4" t="s">
        <v>201</v>
      </c>
      <c r="AV4">
        <v>1.5</v>
      </c>
      <c r="AW4">
        <v>94</v>
      </c>
      <c r="AX4" t="str">
        <f t="shared" si="5"/>
        <v>SeriesFS1NASCAR PresentsSports non-eventSports non-eventAuto racing</v>
      </c>
      <c r="AY4" t="e">
        <f t="shared" si="6"/>
        <v>#N/A</v>
      </c>
      <c r="AZ4" t="e">
        <f t="shared" si="7"/>
        <v>#N/A</v>
      </c>
    </row>
    <row r="5" spans="2:52" x14ac:dyDescent="0.25">
      <c r="B5" s="2">
        <v>4137</v>
      </c>
      <c r="C5" t="s">
        <v>172</v>
      </c>
      <c r="D5" t="s">
        <v>202</v>
      </c>
      <c r="E5" t="s">
        <v>203</v>
      </c>
      <c r="F5" t="s">
        <v>172</v>
      </c>
      <c r="G5" t="s">
        <v>204</v>
      </c>
      <c r="I5">
        <v>52</v>
      </c>
      <c r="J5">
        <v>104</v>
      </c>
      <c r="K5" t="str">
        <f t="shared" si="0"/>
        <v>SeriesABCGood Morning AmericaSeriesTalk</v>
      </c>
      <c r="L5">
        <v>4</v>
      </c>
      <c r="P5" s="2">
        <v>1</v>
      </c>
      <c r="Q5" t="s">
        <v>172</v>
      </c>
      <c r="R5" t="s">
        <v>192</v>
      </c>
      <c r="S5" t="s">
        <v>193</v>
      </c>
      <c r="T5" t="s">
        <v>186</v>
      </c>
      <c r="U5" t="s">
        <v>186</v>
      </c>
      <c r="V5" t="s">
        <v>180</v>
      </c>
      <c r="W5">
        <v>27.9</v>
      </c>
      <c r="X5">
        <v>95</v>
      </c>
      <c r="Y5" t="str">
        <f t="shared" si="1"/>
        <v>SeriesFOXNFL on FOX PostgameSports non-eventSports non-eventFootball</v>
      </c>
      <c r="Z5" t="e">
        <f t="shared" si="2"/>
        <v>#N/A</v>
      </c>
      <c r="AA5" t="e">
        <f t="shared" si="3"/>
        <v>#N/A</v>
      </c>
      <c r="AC5" s="2">
        <v>3</v>
      </c>
      <c r="AD5" t="s">
        <v>172</v>
      </c>
      <c r="AE5" t="s">
        <v>202</v>
      </c>
      <c r="AF5" t="s">
        <v>205</v>
      </c>
      <c r="AG5" t="s">
        <v>172</v>
      </c>
      <c r="AH5" t="s">
        <v>191</v>
      </c>
      <c r="AJ5">
        <v>1</v>
      </c>
      <c r="AK5">
        <v>444</v>
      </c>
      <c r="AL5" t="str">
        <f t="shared" si="4"/>
        <v>SeriesABCNews 9 at FiveSeriesNews</v>
      </c>
      <c r="AM5">
        <v>4</v>
      </c>
      <c r="AO5" s="2">
        <v>3</v>
      </c>
      <c r="AP5" t="s">
        <v>172</v>
      </c>
      <c r="AQ5" t="s">
        <v>192</v>
      </c>
      <c r="AR5" t="s">
        <v>206</v>
      </c>
      <c r="AS5" t="s">
        <v>207</v>
      </c>
      <c r="AT5" t="s">
        <v>186</v>
      </c>
      <c r="AU5" t="s">
        <v>180</v>
      </c>
      <c r="AV5">
        <v>25.7</v>
      </c>
      <c r="AW5">
        <v>93</v>
      </c>
      <c r="AX5" t="str">
        <f t="shared" si="5"/>
        <v>SeriesFOXSuper Bowl LIV PostgameSpecialSports non-eventFootball</v>
      </c>
      <c r="AY5" t="e">
        <f t="shared" si="6"/>
        <v>#N/A</v>
      </c>
      <c r="AZ5" t="e">
        <f t="shared" si="7"/>
        <v>#N/A</v>
      </c>
    </row>
    <row r="6" spans="2:52" x14ac:dyDescent="0.25">
      <c r="B6" s="2">
        <v>4207</v>
      </c>
      <c r="C6" t="s">
        <v>172</v>
      </c>
      <c r="D6" t="s">
        <v>208</v>
      </c>
      <c r="E6" t="s">
        <v>209</v>
      </c>
      <c r="F6" t="s">
        <v>172</v>
      </c>
      <c r="G6" t="s">
        <v>191</v>
      </c>
      <c r="I6">
        <v>51</v>
      </c>
      <c r="J6">
        <v>104</v>
      </c>
      <c r="K6" t="str">
        <f t="shared" si="0"/>
        <v>SeriesABC, CWABC World News Tonight With David MuirSeriesNews</v>
      </c>
      <c r="L6">
        <v>5</v>
      </c>
      <c r="P6" s="2">
        <v>284</v>
      </c>
      <c r="Q6" t="s">
        <v>172</v>
      </c>
      <c r="R6" t="s">
        <v>210</v>
      </c>
      <c r="S6" t="s">
        <v>211</v>
      </c>
      <c r="T6" t="s">
        <v>176</v>
      </c>
      <c r="U6" t="s">
        <v>176</v>
      </c>
      <c r="V6" t="s">
        <v>177</v>
      </c>
      <c r="W6">
        <v>26.7</v>
      </c>
      <c r="X6">
        <v>27</v>
      </c>
      <c r="Y6" t="str">
        <f t="shared" si="1"/>
        <v>SeriesTNT, ESPN, CBS, NBATV, ABC, ESPN2, CWNBA BasketballSports eventSports eventBasketball</v>
      </c>
      <c r="Z6" t="e">
        <f t="shared" si="2"/>
        <v>#N/A</v>
      </c>
      <c r="AA6" t="e">
        <f t="shared" si="3"/>
        <v>#N/A</v>
      </c>
      <c r="AC6" s="2">
        <v>4</v>
      </c>
      <c r="AD6" t="s">
        <v>172</v>
      </c>
      <c r="AE6" t="s">
        <v>212</v>
      </c>
      <c r="AF6" t="s">
        <v>213</v>
      </c>
      <c r="AG6" t="s">
        <v>172</v>
      </c>
      <c r="AH6" t="s">
        <v>214</v>
      </c>
      <c r="AJ6">
        <v>1</v>
      </c>
      <c r="AK6">
        <v>386</v>
      </c>
      <c r="AL6" t="str">
        <f t="shared" si="4"/>
        <v>SeriesRFDTVThe American RancherSeriesAgriculture</v>
      </c>
      <c r="AM6">
        <v>5</v>
      </c>
      <c r="AO6" s="2">
        <v>4</v>
      </c>
      <c r="AP6" t="s">
        <v>172</v>
      </c>
      <c r="AQ6" t="s">
        <v>192</v>
      </c>
      <c r="AR6" t="s">
        <v>215</v>
      </c>
      <c r="AS6" t="s">
        <v>207</v>
      </c>
      <c r="AT6" t="s">
        <v>186</v>
      </c>
      <c r="AU6" t="s">
        <v>180</v>
      </c>
      <c r="AV6">
        <v>25.4</v>
      </c>
      <c r="AW6">
        <v>84</v>
      </c>
      <c r="AX6" t="str">
        <f t="shared" si="5"/>
        <v>SeriesFOXSuper Bowl LIV PregameSpecialSports non-eventFootball</v>
      </c>
      <c r="AY6" t="e">
        <f t="shared" si="6"/>
        <v>#N/A</v>
      </c>
      <c r="AZ6" t="e">
        <f t="shared" si="7"/>
        <v>#N/A</v>
      </c>
    </row>
    <row r="7" spans="2:52" x14ac:dyDescent="0.25">
      <c r="B7" s="2">
        <v>3937</v>
      </c>
      <c r="C7" t="s">
        <v>172</v>
      </c>
      <c r="D7" t="s">
        <v>216</v>
      </c>
      <c r="E7" t="s">
        <v>217</v>
      </c>
      <c r="F7" t="s">
        <v>172</v>
      </c>
      <c r="G7" t="s">
        <v>218</v>
      </c>
      <c r="I7">
        <v>50</v>
      </c>
      <c r="J7">
        <v>106</v>
      </c>
      <c r="K7" t="str">
        <f t="shared" si="0"/>
        <v>SeriesABC, CBS, CW, FOX, NBCWheel of FortuneSeriesGame show</v>
      </c>
      <c r="L7">
        <v>6</v>
      </c>
      <c r="P7" s="2">
        <v>3</v>
      </c>
      <c r="Q7" t="s">
        <v>172</v>
      </c>
      <c r="R7" t="s">
        <v>192</v>
      </c>
      <c r="S7" t="s">
        <v>206</v>
      </c>
      <c r="T7" t="s">
        <v>207</v>
      </c>
      <c r="U7" t="s">
        <v>186</v>
      </c>
      <c r="V7" t="s">
        <v>180</v>
      </c>
      <c r="W7">
        <v>25.7</v>
      </c>
      <c r="X7">
        <v>93</v>
      </c>
      <c r="Y7" t="str">
        <f t="shared" si="1"/>
        <v>SeriesFOXSuper Bowl LIV PostgameSpecialSports non-eventFootball</v>
      </c>
      <c r="Z7" t="e">
        <f t="shared" si="2"/>
        <v>#N/A</v>
      </c>
      <c r="AA7" t="e">
        <f t="shared" si="3"/>
        <v>#N/A</v>
      </c>
      <c r="AC7" s="2">
        <v>5</v>
      </c>
      <c r="AD7" t="s">
        <v>172</v>
      </c>
      <c r="AE7" t="s">
        <v>219</v>
      </c>
      <c r="AF7" t="s">
        <v>220</v>
      </c>
      <c r="AG7" t="s">
        <v>186</v>
      </c>
      <c r="AH7" t="s">
        <v>186</v>
      </c>
      <c r="AI7" t="s">
        <v>201</v>
      </c>
      <c r="AJ7">
        <v>1</v>
      </c>
      <c r="AK7">
        <v>381</v>
      </c>
      <c r="AL7" t="str">
        <f t="shared" si="4"/>
        <v>SeriesFS1, FS2Beyond the WheelSports non-eventSports non-eventAuto racing</v>
      </c>
      <c r="AM7">
        <v>6</v>
      </c>
      <c r="AO7" s="2">
        <v>5</v>
      </c>
      <c r="AP7" t="s">
        <v>172</v>
      </c>
      <c r="AQ7" t="s">
        <v>196</v>
      </c>
      <c r="AR7" t="s">
        <v>197</v>
      </c>
      <c r="AS7" t="s">
        <v>176</v>
      </c>
      <c r="AT7" t="s">
        <v>176</v>
      </c>
      <c r="AU7" t="s">
        <v>180</v>
      </c>
      <c r="AV7">
        <v>38.200000000000003</v>
      </c>
      <c r="AW7">
        <v>84</v>
      </c>
      <c r="AX7" t="str">
        <f t="shared" si="5"/>
        <v>SeriesFOX, NFLNET, FXDEPSuper Bowl LIVSports eventSports eventFootball</v>
      </c>
      <c r="AY7" t="e">
        <f t="shared" si="6"/>
        <v>#N/A</v>
      </c>
      <c r="AZ7" t="e">
        <f t="shared" si="7"/>
        <v>#N/A</v>
      </c>
    </row>
    <row r="8" spans="2:52" x14ac:dyDescent="0.25">
      <c r="B8" s="2">
        <v>4095</v>
      </c>
      <c r="C8" t="s">
        <v>172</v>
      </c>
      <c r="D8" t="s">
        <v>221</v>
      </c>
      <c r="E8" t="s">
        <v>222</v>
      </c>
      <c r="F8" t="s">
        <v>222</v>
      </c>
      <c r="G8" t="s">
        <v>223</v>
      </c>
      <c r="I8">
        <v>50</v>
      </c>
      <c r="J8">
        <v>105</v>
      </c>
      <c r="K8" t="str">
        <f t="shared" si="0"/>
        <v>SeriesABC, AETV, AMC, BEINS1, BET, BRAVO, CBS, CNBC, COMEDY, COOK, CW, CWPLUS, DIY, FBN, FOOD, FOX, FREFMHD, FX, FXX, FYISD, GAC, GALA, GOLF, GSN, HGTV, HISTORY, ION, LIFE, LMN, NBC, NBCSN, NGC, NGWILD, NHLHD, PAR, REELZ, RFDTV, SYFY, TELE, TENNIS, TRAV, TRUTV, TVLAND, TVONE, UNI, UNIMAS, UP, USA, VICE, WE, WGNAPaid ProgrammingPaid ProgrammingConsumer</v>
      </c>
      <c r="L8">
        <v>7</v>
      </c>
      <c r="P8" s="2">
        <v>4</v>
      </c>
      <c r="Q8" t="s">
        <v>172</v>
      </c>
      <c r="R8" t="s">
        <v>192</v>
      </c>
      <c r="S8" t="s">
        <v>215</v>
      </c>
      <c r="T8" t="s">
        <v>207</v>
      </c>
      <c r="U8" t="s">
        <v>186</v>
      </c>
      <c r="V8" t="s">
        <v>180</v>
      </c>
      <c r="W8">
        <v>25.4</v>
      </c>
      <c r="X8">
        <v>84</v>
      </c>
      <c r="Y8" t="str">
        <f t="shared" si="1"/>
        <v>SeriesFOXSuper Bowl LIV PregameSpecialSports non-eventFootball</v>
      </c>
      <c r="Z8" t="e">
        <f t="shared" si="2"/>
        <v>#VALUE!</v>
      </c>
      <c r="AA8" t="e">
        <f t="shared" si="3"/>
        <v>#VALUE!</v>
      </c>
      <c r="AC8" s="2">
        <v>6</v>
      </c>
      <c r="AD8" t="s">
        <v>172</v>
      </c>
      <c r="AE8" t="s">
        <v>224</v>
      </c>
      <c r="AF8" t="s">
        <v>225</v>
      </c>
      <c r="AG8" t="s">
        <v>172</v>
      </c>
      <c r="AH8" t="s">
        <v>226</v>
      </c>
      <c r="AJ8">
        <v>1</v>
      </c>
      <c r="AK8">
        <v>376</v>
      </c>
      <c r="AL8" t="str">
        <f t="shared" si="4"/>
        <v>SeriesABC, CBS, CW, FOXMade in Hollywood: Teen EditionSeriesNewsmagazine</v>
      </c>
      <c r="AM8">
        <v>7</v>
      </c>
      <c r="AO8" s="2">
        <v>6</v>
      </c>
      <c r="AP8" t="s">
        <v>172</v>
      </c>
      <c r="AQ8" t="s">
        <v>199</v>
      </c>
      <c r="AR8" t="s">
        <v>227</v>
      </c>
      <c r="AS8" t="s">
        <v>186</v>
      </c>
      <c r="AT8" t="s">
        <v>186</v>
      </c>
      <c r="AU8" t="s">
        <v>201</v>
      </c>
      <c r="AV8">
        <v>1.4</v>
      </c>
      <c r="AW8">
        <v>82</v>
      </c>
      <c r="AX8" t="str">
        <f t="shared" si="5"/>
        <v>SeriesFS1NASCAR Race Hub Weekend EditionSports non-eventSports non-eventAuto racing</v>
      </c>
      <c r="AY8" t="e">
        <f t="shared" si="6"/>
        <v>#N/A</v>
      </c>
      <c r="AZ8" t="e">
        <f t="shared" si="7"/>
        <v>#N/A</v>
      </c>
    </row>
    <row r="9" spans="2:52" x14ac:dyDescent="0.25">
      <c r="B9" s="2">
        <v>4147</v>
      </c>
      <c r="C9" t="s">
        <v>172</v>
      </c>
      <c r="D9" t="s">
        <v>228</v>
      </c>
      <c r="E9" t="s">
        <v>197</v>
      </c>
      <c r="F9" t="s">
        <v>176</v>
      </c>
      <c r="G9" t="s">
        <v>176</v>
      </c>
      <c r="H9" t="s">
        <v>180</v>
      </c>
      <c r="I9">
        <v>48</v>
      </c>
      <c r="J9">
        <v>104</v>
      </c>
      <c r="K9" t="str">
        <f t="shared" si="0"/>
        <v>SeriesFOX, FXDEP, NFLNETSuper Bowl LIVSports eventSports eventFootball</v>
      </c>
      <c r="L9">
        <v>8</v>
      </c>
      <c r="P9" s="2">
        <v>211</v>
      </c>
      <c r="Q9" t="s">
        <v>172</v>
      </c>
      <c r="R9" t="s">
        <v>229</v>
      </c>
      <c r="S9" t="s">
        <v>230</v>
      </c>
      <c r="T9" t="s">
        <v>176</v>
      </c>
      <c r="U9" t="s">
        <v>176</v>
      </c>
      <c r="V9" t="s">
        <v>231</v>
      </c>
      <c r="W9">
        <v>23.9</v>
      </c>
      <c r="X9">
        <v>36</v>
      </c>
      <c r="Y9" t="str">
        <f t="shared" si="1"/>
        <v>SeriesGOLF, CBS, NBCPGA Tour GolfSports eventSports eventGolf</v>
      </c>
      <c r="Z9" t="e">
        <f t="shared" si="2"/>
        <v>#N/A</v>
      </c>
      <c r="AA9" t="e">
        <f t="shared" si="3"/>
        <v>#N/A</v>
      </c>
      <c r="AC9" s="2">
        <v>7</v>
      </c>
      <c r="AD9" t="s">
        <v>172</v>
      </c>
      <c r="AE9" t="s">
        <v>232</v>
      </c>
      <c r="AF9" t="s">
        <v>233</v>
      </c>
      <c r="AG9" t="s">
        <v>234</v>
      </c>
      <c r="AH9" t="s">
        <v>235</v>
      </c>
      <c r="AJ9">
        <v>1</v>
      </c>
      <c r="AK9">
        <v>355</v>
      </c>
      <c r="AL9" t="str">
        <f t="shared" si="4"/>
        <v>SeriesTCMDark PassageFeature FilmMystery</v>
      </c>
      <c r="AM9">
        <v>8</v>
      </c>
      <c r="AO9" s="2">
        <v>7</v>
      </c>
      <c r="AP9" t="s">
        <v>172</v>
      </c>
      <c r="AQ9" t="s">
        <v>236</v>
      </c>
      <c r="AR9" t="s">
        <v>237</v>
      </c>
      <c r="AS9" t="s">
        <v>186</v>
      </c>
      <c r="AT9" t="s">
        <v>186</v>
      </c>
      <c r="AU9" t="s">
        <v>180</v>
      </c>
      <c r="AV9">
        <v>2</v>
      </c>
      <c r="AW9">
        <v>80</v>
      </c>
      <c r="AX9" t="str">
        <f t="shared" si="5"/>
        <v>SeriesNFLNETNFL Free Agency FrenzySports non-eventSports non-eventFootball</v>
      </c>
      <c r="AY9" t="e">
        <f t="shared" si="6"/>
        <v>#N/A</v>
      </c>
      <c r="AZ9" t="e">
        <f t="shared" si="7"/>
        <v>#N/A</v>
      </c>
    </row>
    <row r="10" spans="2:52" x14ac:dyDescent="0.25">
      <c r="B10" s="2">
        <v>4294</v>
      </c>
      <c r="C10" t="s">
        <v>172</v>
      </c>
      <c r="D10" t="s">
        <v>238</v>
      </c>
      <c r="E10" t="s">
        <v>239</v>
      </c>
      <c r="F10" t="s">
        <v>172</v>
      </c>
      <c r="G10" t="s">
        <v>240</v>
      </c>
      <c r="I10">
        <v>48</v>
      </c>
      <c r="J10">
        <v>103</v>
      </c>
      <c r="K10" t="str">
        <f t="shared" si="0"/>
        <v>SeriesCW, CWPLUS, FOX, ION, NBC, USALaw &amp; Order: Special Victims UnitSeriesCrime drama</v>
      </c>
      <c r="L10">
        <v>9</v>
      </c>
      <c r="P10" s="2">
        <v>148</v>
      </c>
      <c r="Q10" t="s">
        <v>172</v>
      </c>
      <c r="R10" t="s">
        <v>241</v>
      </c>
      <c r="S10" t="s">
        <v>242</v>
      </c>
      <c r="T10" t="s">
        <v>176</v>
      </c>
      <c r="U10" t="s">
        <v>176</v>
      </c>
      <c r="V10" t="s">
        <v>180</v>
      </c>
      <c r="W10">
        <v>22.4</v>
      </c>
      <c r="X10">
        <v>44</v>
      </c>
      <c r="Y10" t="str">
        <f t="shared" si="1"/>
        <v>SeriesCBSSN, ESPNU, FS2, NFLNET, PAC12, ABC, NBC, ESPN2, FS1, CBS, ESPN, SECCollege FootballSports eventSports eventFootball</v>
      </c>
      <c r="Z10" t="e">
        <f t="shared" si="2"/>
        <v>#N/A</v>
      </c>
      <c r="AA10" t="e">
        <f t="shared" si="3"/>
        <v>#N/A</v>
      </c>
      <c r="AC10" s="2">
        <v>8</v>
      </c>
      <c r="AD10" t="s">
        <v>172</v>
      </c>
      <c r="AE10" t="s">
        <v>243</v>
      </c>
      <c r="AF10" t="s">
        <v>244</v>
      </c>
      <c r="AG10" t="s">
        <v>245</v>
      </c>
      <c r="AH10" t="s">
        <v>246</v>
      </c>
      <c r="AJ10">
        <v>1</v>
      </c>
      <c r="AK10">
        <v>353</v>
      </c>
      <c r="AL10" t="str">
        <f t="shared" si="4"/>
        <v>SeriesLMNWatch Your BackTV MovieSuspense</v>
      </c>
      <c r="AM10">
        <v>9</v>
      </c>
      <c r="AO10" s="2">
        <v>8</v>
      </c>
      <c r="AP10" t="s">
        <v>172</v>
      </c>
      <c r="AQ10" t="s">
        <v>247</v>
      </c>
      <c r="AR10" t="s">
        <v>248</v>
      </c>
      <c r="AS10" t="s">
        <v>186</v>
      </c>
      <c r="AT10" t="s">
        <v>186</v>
      </c>
      <c r="AU10" t="s">
        <v>180</v>
      </c>
      <c r="AV10">
        <v>8.6</v>
      </c>
      <c r="AW10">
        <v>80</v>
      </c>
      <c r="AX10" t="str">
        <f t="shared" si="5"/>
        <v>SeriesESPNCollege Football Bowl Game Pre/Post StudioSports non-eventSports non-eventFootball</v>
      </c>
      <c r="AY10" t="e">
        <f t="shared" si="6"/>
        <v>#N/A</v>
      </c>
      <c r="AZ10" t="e">
        <f t="shared" si="7"/>
        <v>#N/A</v>
      </c>
    </row>
    <row r="11" spans="2:52" x14ac:dyDescent="0.25">
      <c r="B11" s="2">
        <v>4452</v>
      </c>
      <c r="C11" t="s">
        <v>172</v>
      </c>
      <c r="D11" t="s">
        <v>194</v>
      </c>
      <c r="E11" t="s">
        <v>249</v>
      </c>
      <c r="F11" t="s">
        <v>172</v>
      </c>
      <c r="G11" t="s">
        <v>204</v>
      </c>
      <c r="I11">
        <v>48</v>
      </c>
      <c r="J11">
        <v>102</v>
      </c>
      <c r="K11" t="str">
        <f t="shared" si="0"/>
        <v>SeriesNBCTodaySeriesTalk</v>
      </c>
      <c r="L11">
        <v>10</v>
      </c>
      <c r="P11" s="2">
        <v>244</v>
      </c>
      <c r="Q11" t="s">
        <v>172</v>
      </c>
      <c r="R11" t="s">
        <v>250</v>
      </c>
      <c r="S11" t="s">
        <v>251</v>
      </c>
      <c r="T11" t="s">
        <v>176</v>
      </c>
      <c r="U11" t="s">
        <v>176</v>
      </c>
      <c r="V11" t="s">
        <v>180</v>
      </c>
      <c r="W11">
        <v>20.100000000000001</v>
      </c>
      <c r="X11">
        <v>33</v>
      </c>
      <c r="Y11" t="str">
        <f t="shared" si="1"/>
        <v>SeriesFS2, CW, ESPN, FOX, FS1, ABC, ESPN2, CWPLUSXFL FootballSports eventSports eventFootball</v>
      </c>
      <c r="Z11" t="e">
        <f t="shared" si="2"/>
        <v>#N/A</v>
      </c>
      <c r="AA11" t="e">
        <f t="shared" si="3"/>
        <v>#N/A</v>
      </c>
      <c r="AC11" s="2">
        <v>9</v>
      </c>
      <c r="AD11" t="s">
        <v>172</v>
      </c>
      <c r="AE11" t="s">
        <v>192</v>
      </c>
      <c r="AF11" t="s">
        <v>252</v>
      </c>
      <c r="AG11" t="s">
        <v>172</v>
      </c>
      <c r="AH11" t="s">
        <v>191</v>
      </c>
      <c r="AJ11">
        <v>1</v>
      </c>
      <c r="AK11">
        <v>345</v>
      </c>
      <c r="AL11" t="str">
        <f t="shared" si="4"/>
        <v>SeriesFOXKTVU Mornings on 2 at 5amSeriesNews</v>
      </c>
      <c r="AM11">
        <v>10</v>
      </c>
      <c r="AO11" s="2">
        <v>9</v>
      </c>
      <c r="AP11" t="s">
        <v>172</v>
      </c>
      <c r="AQ11" t="s">
        <v>253</v>
      </c>
      <c r="AR11" t="s">
        <v>254</v>
      </c>
      <c r="AS11" t="s">
        <v>176</v>
      </c>
      <c r="AT11" t="s">
        <v>176</v>
      </c>
      <c r="AU11" t="s">
        <v>231</v>
      </c>
      <c r="AV11">
        <v>1.9</v>
      </c>
      <c r="AW11">
        <v>79</v>
      </c>
      <c r="AX11" t="str">
        <f t="shared" si="5"/>
        <v>SeriesGOLF2020 Players ChampionshipSports eventSports eventGolf</v>
      </c>
      <c r="AY11" t="e">
        <f t="shared" si="6"/>
        <v>#N/A</v>
      </c>
      <c r="AZ11" t="e">
        <f t="shared" si="7"/>
        <v>#N/A</v>
      </c>
    </row>
    <row r="12" spans="2:52" x14ac:dyDescent="0.25">
      <c r="B12" s="2" t="s">
        <v>51</v>
      </c>
      <c r="I12">
        <v>521</v>
      </c>
      <c r="J12">
        <v>1041</v>
      </c>
      <c r="P12" s="2" t="s">
        <v>52</v>
      </c>
      <c r="W12">
        <v>298.7</v>
      </c>
      <c r="X12">
        <v>550</v>
      </c>
      <c r="AC12" s="2" t="s">
        <v>53</v>
      </c>
      <c r="AJ12">
        <v>10</v>
      </c>
      <c r="AK12">
        <v>4351</v>
      </c>
      <c r="AO12" s="2" t="s">
        <v>54</v>
      </c>
      <c r="AV12">
        <v>134</v>
      </c>
      <c r="AW12">
        <v>871</v>
      </c>
    </row>
    <row r="13" spans="2:52" x14ac:dyDescent="0.25">
      <c r="B13" s="2" t="s">
        <v>55</v>
      </c>
      <c r="I13">
        <v>52.1</v>
      </c>
      <c r="J13">
        <v>104.1</v>
      </c>
      <c r="P13" s="2" t="s">
        <v>56</v>
      </c>
      <c r="W13">
        <v>29.87</v>
      </c>
      <c r="X13">
        <v>55</v>
      </c>
      <c r="AC13" s="2" t="s">
        <v>57</v>
      </c>
      <c r="AJ13">
        <v>1</v>
      </c>
      <c r="AK13">
        <v>435.1</v>
      </c>
      <c r="AO13" s="2" t="s">
        <v>58</v>
      </c>
      <c r="AV13">
        <v>13.4</v>
      </c>
      <c r="AW13">
        <v>87.1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K13"/>
  <sheetViews>
    <sheetView topLeftCell="W1" workbookViewId="0">
      <selection activeCell="G2" sqref="G2"/>
    </sheetView>
  </sheetViews>
  <sheetFormatPr defaultRowHeight="15" x14ac:dyDescent="0.25"/>
  <sheetData>
    <row r="1" spans="2:37" x14ac:dyDescent="0.25">
      <c r="C1" s="2" t="s">
        <v>170</v>
      </c>
      <c r="D1" s="2" t="s">
        <v>171</v>
      </c>
      <c r="E1" s="2" t="s">
        <v>5</v>
      </c>
      <c r="F1" s="2" t="s">
        <v>6</v>
      </c>
      <c r="G1" s="5" t="s">
        <v>441</v>
      </c>
      <c r="H1" s="5" t="s">
        <v>439</v>
      </c>
      <c r="L1" s="2" t="s">
        <v>170</v>
      </c>
      <c r="M1" s="2" t="s">
        <v>171</v>
      </c>
      <c r="N1" s="2" t="s">
        <v>5</v>
      </c>
      <c r="O1" s="2" t="s">
        <v>6</v>
      </c>
      <c r="P1" s="5" t="s">
        <v>441</v>
      </c>
      <c r="Q1" s="5" t="s">
        <v>439</v>
      </c>
      <c r="R1" s="5" t="s">
        <v>440</v>
      </c>
      <c r="V1" s="2" t="s">
        <v>170</v>
      </c>
      <c r="W1" s="2" t="s">
        <v>171</v>
      </c>
      <c r="X1" s="2" t="s">
        <v>5</v>
      </c>
      <c r="Y1" s="2" t="s">
        <v>6</v>
      </c>
      <c r="Z1" s="5" t="s">
        <v>441</v>
      </c>
      <c r="AA1" s="5" t="s">
        <v>439</v>
      </c>
      <c r="AE1" s="2" t="s">
        <v>170</v>
      </c>
      <c r="AF1" s="2" t="s">
        <v>171</v>
      </c>
      <c r="AG1" s="2" t="s">
        <v>5</v>
      </c>
      <c r="AH1" s="2" t="s">
        <v>6</v>
      </c>
      <c r="AI1" s="5" t="s">
        <v>441</v>
      </c>
      <c r="AJ1" s="5" t="s">
        <v>439</v>
      </c>
      <c r="AK1" s="5" t="s">
        <v>440</v>
      </c>
    </row>
    <row r="2" spans="2:37" x14ac:dyDescent="0.25">
      <c r="B2" s="2">
        <v>76</v>
      </c>
      <c r="C2" t="s">
        <v>171</v>
      </c>
      <c r="D2" t="s">
        <v>192</v>
      </c>
      <c r="E2">
        <v>86.999999999999986</v>
      </c>
      <c r="F2">
        <v>102</v>
      </c>
      <c r="G2" t="str">
        <f t="shared" ref="G2:G11" si="0">_xlfn.CONCAT(C2,D2)</f>
        <v>NetworkFOX</v>
      </c>
      <c r="H2">
        <v>1</v>
      </c>
      <c r="K2" s="2">
        <v>112</v>
      </c>
      <c r="L2" t="s">
        <v>171</v>
      </c>
      <c r="M2" t="s">
        <v>192</v>
      </c>
      <c r="N2">
        <v>72.3</v>
      </c>
      <c r="O2">
        <v>4</v>
      </c>
      <c r="P2" t="str">
        <f>_xlfn.CONCAT(L2,M2)</f>
        <v>NetworkFOX</v>
      </c>
      <c r="Q2">
        <f>MATCH(G2,$P$2:$P$11,0)</f>
        <v>1</v>
      </c>
      <c r="R2">
        <f>Q2-H2</f>
        <v>0</v>
      </c>
      <c r="U2" s="2">
        <v>0</v>
      </c>
      <c r="V2" t="s">
        <v>171</v>
      </c>
      <c r="W2" t="s">
        <v>184</v>
      </c>
      <c r="X2">
        <v>8</v>
      </c>
      <c r="Y2">
        <v>132</v>
      </c>
      <c r="Z2" t="str">
        <f t="shared" ref="Z2:Z11" si="1">_xlfn.CONCAT(V2,W2)</f>
        <v>NetworkBIG10HD</v>
      </c>
      <c r="AA2">
        <v>1</v>
      </c>
      <c r="AD2" s="2">
        <v>0</v>
      </c>
      <c r="AE2" t="s">
        <v>171</v>
      </c>
      <c r="AF2" t="s">
        <v>255</v>
      </c>
      <c r="AG2">
        <v>9.4</v>
      </c>
      <c r="AH2">
        <v>25</v>
      </c>
      <c r="AI2" t="str">
        <f>_xlfn.CONCAT(AE2,AF2)</f>
        <v>NetworkFXDEP</v>
      </c>
      <c r="AJ2" t="e">
        <f>MATCH(Z2,$AI$2:$AI$11,0)</f>
        <v>#N/A</v>
      </c>
      <c r="AK2" t="e">
        <f>AJ2-AA2</f>
        <v>#N/A</v>
      </c>
    </row>
    <row r="3" spans="2:37" x14ac:dyDescent="0.25">
      <c r="B3" s="2">
        <v>77</v>
      </c>
      <c r="C3" t="s">
        <v>171</v>
      </c>
      <c r="D3" t="s">
        <v>202</v>
      </c>
      <c r="E3">
        <v>86.999999999999986</v>
      </c>
      <c r="F3">
        <v>102</v>
      </c>
      <c r="G3" t="str">
        <f t="shared" si="0"/>
        <v>NetworkABC</v>
      </c>
      <c r="H3">
        <v>2</v>
      </c>
      <c r="K3" s="2">
        <v>117</v>
      </c>
      <c r="L3" t="s">
        <v>171</v>
      </c>
      <c r="M3" t="s">
        <v>202</v>
      </c>
      <c r="N3">
        <v>71.8</v>
      </c>
      <c r="O3">
        <v>3</v>
      </c>
      <c r="P3" t="str">
        <f t="shared" ref="P3:P11" si="2">_xlfn.CONCAT(L3,M3)</f>
        <v>NetworkABC</v>
      </c>
      <c r="Q3">
        <f t="shared" ref="Q3:Q11" si="3">MATCH(G3,$P$2:$P$11,0)</f>
        <v>2</v>
      </c>
      <c r="R3">
        <f t="shared" ref="R3:R11" si="4">Q3-H3</f>
        <v>0</v>
      </c>
      <c r="U3" s="2">
        <v>1</v>
      </c>
      <c r="V3" t="s">
        <v>171</v>
      </c>
      <c r="W3" t="s">
        <v>256</v>
      </c>
      <c r="X3">
        <v>19</v>
      </c>
      <c r="Y3">
        <v>127</v>
      </c>
      <c r="Z3" t="str">
        <f t="shared" si="1"/>
        <v>NetworkFYISD</v>
      </c>
      <c r="AA3">
        <v>2</v>
      </c>
      <c r="AD3" s="2">
        <v>1</v>
      </c>
      <c r="AE3" t="s">
        <v>171</v>
      </c>
      <c r="AF3" t="s">
        <v>257</v>
      </c>
      <c r="AG3">
        <v>9.4</v>
      </c>
      <c r="AH3">
        <v>23</v>
      </c>
      <c r="AI3" t="str">
        <f t="shared" ref="AI3:AI11" si="5">_xlfn.CONCAT(AE3,AF3)</f>
        <v>NetworkPOPSD</v>
      </c>
      <c r="AJ3">
        <f t="shared" ref="AJ3:AJ11" si="6">MATCH(Z3,$AI$2:$AI$11,0)</f>
        <v>3</v>
      </c>
      <c r="AK3">
        <f t="shared" ref="AK3:AK11" si="7">AJ3-AA3</f>
        <v>1</v>
      </c>
    </row>
    <row r="4" spans="2:37" x14ac:dyDescent="0.25">
      <c r="B4" s="2">
        <v>81</v>
      </c>
      <c r="C4" t="s">
        <v>171</v>
      </c>
      <c r="D4" t="s">
        <v>194</v>
      </c>
      <c r="E4">
        <v>86.999999999999986</v>
      </c>
      <c r="F4">
        <v>101</v>
      </c>
      <c r="G4" t="str">
        <f t="shared" si="0"/>
        <v>NetworkNBC</v>
      </c>
      <c r="H4">
        <v>3</v>
      </c>
      <c r="K4" s="2">
        <v>113</v>
      </c>
      <c r="L4" t="s">
        <v>171</v>
      </c>
      <c r="M4" t="s">
        <v>194</v>
      </c>
      <c r="N4">
        <v>71.5</v>
      </c>
      <c r="O4">
        <v>4</v>
      </c>
      <c r="P4" t="str">
        <f t="shared" si="2"/>
        <v>NetworkNBC</v>
      </c>
      <c r="Q4">
        <f t="shared" si="3"/>
        <v>3</v>
      </c>
      <c r="R4">
        <f t="shared" si="4"/>
        <v>0</v>
      </c>
      <c r="U4" s="2">
        <v>2</v>
      </c>
      <c r="V4" t="s">
        <v>171</v>
      </c>
      <c r="W4" t="s">
        <v>258</v>
      </c>
      <c r="X4">
        <v>5</v>
      </c>
      <c r="Y4">
        <v>124</v>
      </c>
      <c r="Z4" t="str">
        <f t="shared" si="1"/>
        <v>NetworkNHLHD</v>
      </c>
      <c r="AA4">
        <v>3</v>
      </c>
      <c r="AD4" s="2">
        <v>2</v>
      </c>
      <c r="AE4" t="s">
        <v>171</v>
      </c>
      <c r="AF4" t="s">
        <v>256</v>
      </c>
      <c r="AG4">
        <v>10.5</v>
      </c>
      <c r="AH4">
        <v>22</v>
      </c>
      <c r="AI4" t="str">
        <f t="shared" si="5"/>
        <v>NetworkFYISD</v>
      </c>
      <c r="AJ4" t="e">
        <f t="shared" si="6"/>
        <v>#N/A</v>
      </c>
      <c r="AK4" t="e">
        <f t="shared" si="7"/>
        <v>#N/A</v>
      </c>
    </row>
    <row r="5" spans="2:37" x14ac:dyDescent="0.25">
      <c r="B5" s="2">
        <v>87</v>
      </c>
      <c r="C5" t="s">
        <v>171</v>
      </c>
      <c r="D5" t="s">
        <v>259</v>
      </c>
      <c r="E5">
        <v>84.000000000000014</v>
      </c>
      <c r="F5">
        <v>101</v>
      </c>
      <c r="G5" t="str">
        <f t="shared" si="0"/>
        <v>NetworkCBS</v>
      </c>
      <c r="H5">
        <v>4</v>
      </c>
      <c r="K5" s="2">
        <v>116</v>
      </c>
      <c r="L5" t="s">
        <v>171</v>
      </c>
      <c r="M5" t="s">
        <v>259</v>
      </c>
      <c r="N5">
        <v>68.8</v>
      </c>
      <c r="O5">
        <v>4</v>
      </c>
      <c r="P5" t="str">
        <f t="shared" si="2"/>
        <v>NetworkCBS</v>
      </c>
      <c r="Q5">
        <f t="shared" si="3"/>
        <v>4</v>
      </c>
      <c r="R5">
        <f t="shared" si="4"/>
        <v>0</v>
      </c>
      <c r="U5" s="2">
        <v>3</v>
      </c>
      <c r="V5" t="s">
        <v>171</v>
      </c>
      <c r="W5" t="s">
        <v>260</v>
      </c>
      <c r="X5">
        <v>24</v>
      </c>
      <c r="Y5">
        <v>124</v>
      </c>
      <c r="Z5" t="str">
        <f t="shared" si="1"/>
        <v>NetworkWEATH</v>
      </c>
      <c r="AA5">
        <v>4</v>
      </c>
      <c r="AD5" s="2">
        <v>3</v>
      </c>
      <c r="AE5" t="s">
        <v>171</v>
      </c>
      <c r="AF5" t="s">
        <v>261</v>
      </c>
      <c r="AG5">
        <v>8.9</v>
      </c>
      <c r="AH5">
        <v>21</v>
      </c>
      <c r="AI5" t="str">
        <f t="shared" si="5"/>
        <v>NetworkCMTVHD</v>
      </c>
      <c r="AJ5" t="e">
        <f t="shared" si="6"/>
        <v>#N/A</v>
      </c>
      <c r="AK5" t="e">
        <f t="shared" si="7"/>
        <v>#N/A</v>
      </c>
    </row>
    <row r="6" spans="2:37" x14ac:dyDescent="0.25">
      <c r="B6" s="2">
        <v>70</v>
      </c>
      <c r="C6" t="s">
        <v>171</v>
      </c>
      <c r="D6" t="s">
        <v>262</v>
      </c>
      <c r="E6">
        <v>62</v>
      </c>
      <c r="F6">
        <v>102</v>
      </c>
      <c r="G6" t="str">
        <f t="shared" si="0"/>
        <v>NetworkTNT</v>
      </c>
      <c r="H6">
        <v>5</v>
      </c>
      <c r="K6" s="2">
        <v>70</v>
      </c>
      <c r="L6" t="s">
        <v>171</v>
      </c>
      <c r="M6" t="s">
        <v>247</v>
      </c>
      <c r="N6">
        <v>44.4</v>
      </c>
      <c r="O6">
        <v>9</v>
      </c>
      <c r="P6" t="str">
        <f t="shared" si="2"/>
        <v>NetworkESPN</v>
      </c>
      <c r="Q6">
        <f t="shared" si="3"/>
        <v>6</v>
      </c>
      <c r="R6">
        <f t="shared" si="4"/>
        <v>1</v>
      </c>
      <c r="U6" s="2">
        <v>4</v>
      </c>
      <c r="V6" t="s">
        <v>171</v>
      </c>
      <c r="W6" t="s">
        <v>263</v>
      </c>
      <c r="X6">
        <v>9</v>
      </c>
      <c r="Y6">
        <v>123</v>
      </c>
      <c r="Z6" t="str">
        <f t="shared" si="1"/>
        <v>NetworkGAC</v>
      </c>
      <c r="AA6">
        <v>5</v>
      </c>
      <c r="AD6" s="2">
        <v>4</v>
      </c>
      <c r="AE6" t="s">
        <v>171</v>
      </c>
      <c r="AF6" t="s">
        <v>264</v>
      </c>
      <c r="AG6">
        <v>9.9</v>
      </c>
      <c r="AH6">
        <v>20</v>
      </c>
      <c r="AI6" t="str">
        <f t="shared" si="5"/>
        <v>NetworkESPNU</v>
      </c>
      <c r="AJ6">
        <f t="shared" si="6"/>
        <v>8</v>
      </c>
      <c r="AK6">
        <f t="shared" si="7"/>
        <v>3</v>
      </c>
    </row>
    <row r="7" spans="2:37" x14ac:dyDescent="0.25">
      <c r="B7" s="2">
        <v>54</v>
      </c>
      <c r="C7" t="s">
        <v>171</v>
      </c>
      <c r="D7" t="s">
        <v>247</v>
      </c>
      <c r="E7">
        <v>61</v>
      </c>
      <c r="F7">
        <v>105</v>
      </c>
      <c r="G7" t="str">
        <f t="shared" si="0"/>
        <v>NetworkESPN</v>
      </c>
      <c r="H7">
        <v>6</v>
      </c>
      <c r="K7" s="2">
        <v>86</v>
      </c>
      <c r="L7" t="s">
        <v>171</v>
      </c>
      <c r="M7" t="s">
        <v>262</v>
      </c>
      <c r="N7">
        <v>42.6</v>
      </c>
      <c r="O7">
        <v>7</v>
      </c>
      <c r="P7" t="str">
        <f t="shared" si="2"/>
        <v>NetworkTNT</v>
      </c>
      <c r="Q7">
        <f t="shared" si="3"/>
        <v>5</v>
      </c>
      <c r="R7">
        <f t="shared" si="4"/>
        <v>-1</v>
      </c>
      <c r="U7" s="2">
        <v>5</v>
      </c>
      <c r="V7" t="s">
        <v>171</v>
      </c>
      <c r="W7" t="s">
        <v>265</v>
      </c>
      <c r="X7">
        <v>15</v>
      </c>
      <c r="Y7">
        <v>123</v>
      </c>
      <c r="Z7" t="str">
        <f t="shared" si="1"/>
        <v>NetworkINSP</v>
      </c>
      <c r="AA7">
        <v>6</v>
      </c>
      <c r="AD7" s="2">
        <v>5</v>
      </c>
      <c r="AE7" t="s">
        <v>171</v>
      </c>
      <c r="AF7" t="s">
        <v>266</v>
      </c>
      <c r="AG7">
        <v>13.4</v>
      </c>
      <c r="AH7">
        <v>20</v>
      </c>
      <c r="AI7" t="str">
        <f t="shared" si="5"/>
        <v>NetworkWGNA</v>
      </c>
      <c r="AJ7" t="e">
        <f t="shared" si="6"/>
        <v>#N/A</v>
      </c>
      <c r="AK7" t="e">
        <f t="shared" si="7"/>
        <v>#N/A</v>
      </c>
    </row>
    <row r="8" spans="2:37" x14ac:dyDescent="0.25">
      <c r="B8" s="2">
        <v>65</v>
      </c>
      <c r="C8" t="s">
        <v>171</v>
      </c>
      <c r="D8" t="s">
        <v>267</v>
      </c>
      <c r="E8">
        <v>61</v>
      </c>
      <c r="F8">
        <v>103</v>
      </c>
      <c r="G8" t="str">
        <f t="shared" si="0"/>
        <v>NetworkTBS</v>
      </c>
      <c r="H8">
        <v>7</v>
      </c>
      <c r="K8" s="2">
        <v>78</v>
      </c>
      <c r="L8" t="s">
        <v>171</v>
      </c>
      <c r="M8" t="s">
        <v>267</v>
      </c>
      <c r="N8">
        <v>42.1</v>
      </c>
      <c r="O8">
        <v>8</v>
      </c>
      <c r="P8" t="str">
        <f t="shared" si="2"/>
        <v>NetworkTBS</v>
      </c>
      <c r="Q8">
        <f t="shared" si="3"/>
        <v>7</v>
      </c>
      <c r="R8">
        <f t="shared" si="4"/>
        <v>0</v>
      </c>
      <c r="U8" s="2">
        <v>6</v>
      </c>
      <c r="V8" t="s">
        <v>171</v>
      </c>
      <c r="W8" t="s">
        <v>268</v>
      </c>
      <c r="X8">
        <v>15</v>
      </c>
      <c r="Y8">
        <v>122</v>
      </c>
      <c r="Z8" t="str">
        <f t="shared" si="1"/>
        <v>NetworkESPNWHD</v>
      </c>
      <c r="AA8">
        <v>7</v>
      </c>
      <c r="AD8" s="2">
        <v>6</v>
      </c>
      <c r="AE8" t="s">
        <v>171</v>
      </c>
      <c r="AF8" t="s">
        <v>269</v>
      </c>
      <c r="AG8">
        <v>6.2</v>
      </c>
      <c r="AH8">
        <v>20</v>
      </c>
      <c r="AI8" t="str">
        <f t="shared" si="5"/>
        <v>NetworkCBSSN</v>
      </c>
      <c r="AJ8" t="e">
        <f t="shared" si="6"/>
        <v>#N/A</v>
      </c>
      <c r="AK8" t="e">
        <f t="shared" si="7"/>
        <v>#N/A</v>
      </c>
    </row>
    <row r="9" spans="2:37" x14ac:dyDescent="0.25">
      <c r="B9" s="2">
        <v>64</v>
      </c>
      <c r="C9" t="s">
        <v>171</v>
      </c>
      <c r="D9" t="s">
        <v>270</v>
      </c>
      <c r="E9">
        <v>60</v>
      </c>
      <c r="F9">
        <v>103</v>
      </c>
      <c r="G9" t="str">
        <f t="shared" si="0"/>
        <v>NetworkFX</v>
      </c>
      <c r="H9">
        <v>8</v>
      </c>
      <c r="K9" s="2">
        <v>100</v>
      </c>
      <c r="L9" t="s">
        <v>171</v>
      </c>
      <c r="M9" t="s">
        <v>271</v>
      </c>
      <c r="N9">
        <v>38</v>
      </c>
      <c r="O9">
        <v>6</v>
      </c>
      <c r="P9" t="str">
        <f t="shared" si="2"/>
        <v>NetworkAMC</v>
      </c>
      <c r="Q9">
        <f t="shared" si="3"/>
        <v>9</v>
      </c>
      <c r="R9">
        <f t="shared" si="4"/>
        <v>1</v>
      </c>
      <c r="U9" s="2">
        <v>7</v>
      </c>
      <c r="V9" t="s">
        <v>171</v>
      </c>
      <c r="W9" t="s">
        <v>272</v>
      </c>
      <c r="X9">
        <v>19</v>
      </c>
      <c r="Y9">
        <v>120</v>
      </c>
      <c r="Z9" t="str">
        <f t="shared" si="1"/>
        <v>NetworkDIY</v>
      </c>
      <c r="AA9">
        <v>8</v>
      </c>
      <c r="AD9" s="2">
        <v>7</v>
      </c>
      <c r="AE9" t="s">
        <v>171</v>
      </c>
      <c r="AF9" t="s">
        <v>263</v>
      </c>
      <c r="AG9">
        <v>5.5</v>
      </c>
      <c r="AH9">
        <v>19</v>
      </c>
      <c r="AI9" t="str">
        <f t="shared" si="5"/>
        <v>NetworkGAC</v>
      </c>
      <c r="AJ9" t="e">
        <f t="shared" si="6"/>
        <v>#N/A</v>
      </c>
      <c r="AK9" t="e">
        <f t="shared" si="7"/>
        <v>#N/A</v>
      </c>
    </row>
    <row r="10" spans="2:37" x14ac:dyDescent="0.25">
      <c r="B10" s="2">
        <v>66</v>
      </c>
      <c r="C10" t="s">
        <v>171</v>
      </c>
      <c r="D10" t="s">
        <v>271</v>
      </c>
      <c r="E10">
        <v>59.000000000000007</v>
      </c>
      <c r="F10">
        <v>103</v>
      </c>
      <c r="G10" t="str">
        <f t="shared" si="0"/>
        <v>NetworkAMC</v>
      </c>
      <c r="H10">
        <v>9</v>
      </c>
      <c r="K10" s="2">
        <v>101</v>
      </c>
      <c r="L10" t="s">
        <v>171</v>
      </c>
      <c r="M10" t="s">
        <v>270</v>
      </c>
      <c r="N10">
        <v>38</v>
      </c>
      <c r="O10">
        <v>6</v>
      </c>
      <c r="P10" t="str">
        <f t="shared" si="2"/>
        <v>NetworkFX</v>
      </c>
      <c r="Q10">
        <f t="shared" si="3"/>
        <v>8</v>
      </c>
      <c r="R10">
        <f t="shared" si="4"/>
        <v>-1</v>
      </c>
      <c r="U10" s="2">
        <v>8</v>
      </c>
      <c r="V10" t="s">
        <v>171</v>
      </c>
      <c r="W10" t="s">
        <v>273</v>
      </c>
      <c r="X10">
        <v>13</v>
      </c>
      <c r="Y10">
        <v>119</v>
      </c>
      <c r="Z10" t="str">
        <f t="shared" si="1"/>
        <v>NetworkFS2</v>
      </c>
      <c r="AA10">
        <v>9</v>
      </c>
      <c r="AD10" s="2">
        <v>8</v>
      </c>
      <c r="AE10" t="s">
        <v>171</v>
      </c>
      <c r="AF10" t="s">
        <v>274</v>
      </c>
      <c r="AG10">
        <v>14.6</v>
      </c>
      <c r="AH10">
        <v>18</v>
      </c>
      <c r="AI10" t="str">
        <f t="shared" si="5"/>
        <v>NetworkOXYGEN</v>
      </c>
      <c r="AJ10">
        <f t="shared" si="6"/>
        <v>10</v>
      </c>
      <c r="AK10">
        <f t="shared" si="7"/>
        <v>1</v>
      </c>
    </row>
    <row r="11" spans="2:37" x14ac:dyDescent="0.25">
      <c r="B11" s="2">
        <v>50</v>
      </c>
      <c r="C11" t="s">
        <v>171</v>
      </c>
      <c r="D11" t="s">
        <v>275</v>
      </c>
      <c r="E11">
        <v>57.000000000000007</v>
      </c>
      <c r="F11">
        <v>105</v>
      </c>
      <c r="G11" t="str">
        <f t="shared" si="0"/>
        <v>NetworkPAR</v>
      </c>
      <c r="H11">
        <v>10</v>
      </c>
      <c r="K11" s="2">
        <v>104</v>
      </c>
      <c r="L11" t="s">
        <v>171</v>
      </c>
      <c r="M11" t="s">
        <v>276</v>
      </c>
      <c r="N11">
        <v>36.799999999999997</v>
      </c>
      <c r="O11">
        <v>5</v>
      </c>
      <c r="P11" t="str">
        <f t="shared" si="2"/>
        <v>NetworkCW</v>
      </c>
      <c r="Q11" t="e">
        <f t="shared" si="3"/>
        <v>#N/A</v>
      </c>
      <c r="R11" t="e">
        <f t="shared" si="4"/>
        <v>#N/A</v>
      </c>
      <c r="U11" s="2">
        <v>9</v>
      </c>
      <c r="V11" t="s">
        <v>171</v>
      </c>
      <c r="W11" t="s">
        <v>277</v>
      </c>
      <c r="X11">
        <v>13</v>
      </c>
      <c r="Y11">
        <v>118</v>
      </c>
      <c r="Z11" t="str">
        <f t="shared" si="1"/>
        <v>NetworkAHCHD</v>
      </c>
      <c r="AA11">
        <v>10</v>
      </c>
      <c r="AD11" s="2">
        <v>9</v>
      </c>
      <c r="AE11" t="s">
        <v>171</v>
      </c>
      <c r="AF11" t="s">
        <v>273</v>
      </c>
      <c r="AG11">
        <v>6.9</v>
      </c>
      <c r="AH11">
        <v>17</v>
      </c>
      <c r="AI11" t="str">
        <f t="shared" si="5"/>
        <v>NetworkFS2</v>
      </c>
      <c r="AJ11" t="e">
        <f t="shared" si="6"/>
        <v>#N/A</v>
      </c>
      <c r="AK11" t="e">
        <f t="shared" si="7"/>
        <v>#N/A</v>
      </c>
    </row>
    <row r="12" spans="2:37" x14ac:dyDescent="0.25">
      <c r="B12" s="2" t="s">
        <v>51</v>
      </c>
      <c r="E12">
        <v>705</v>
      </c>
      <c r="F12">
        <v>1027</v>
      </c>
      <c r="K12" s="2" t="s">
        <v>52</v>
      </c>
      <c r="N12">
        <v>526.29999999999995</v>
      </c>
      <c r="O12">
        <v>56</v>
      </c>
      <c r="U12" s="2" t="s">
        <v>53</v>
      </c>
      <c r="X12">
        <v>140</v>
      </c>
      <c r="Y12">
        <v>1232</v>
      </c>
      <c r="AD12" s="2" t="s">
        <v>54</v>
      </c>
      <c r="AG12">
        <v>94.7</v>
      </c>
      <c r="AH12">
        <v>205</v>
      </c>
    </row>
    <row r="13" spans="2:37" x14ac:dyDescent="0.25">
      <c r="B13" s="2" t="s">
        <v>55</v>
      </c>
      <c r="E13">
        <v>70.5</v>
      </c>
      <c r="F13">
        <v>102.7</v>
      </c>
      <c r="K13" s="2" t="s">
        <v>56</v>
      </c>
      <c r="N13">
        <v>52.63</v>
      </c>
      <c r="O13">
        <v>5.6</v>
      </c>
      <c r="U13" s="2" t="s">
        <v>57</v>
      </c>
      <c r="X13">
        <v>14</v>
      </c>
      <c r="Y13">
        <v>123.2</v>
      </c>
      <c r="AD13" s="2" t="s">
        <v>58</v>
      </c>
      <c r="AG13">
        <v>9.4700000000000006</v>
      </c>
      <c r="AH13">
        <v>20.5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N13"/>
  <sheetViews>
    <sheetView topLeftCell="AF1" workbookViewId="0">
      <selection activeCell="AN2" sqref="AN2"/>
    </sheetView>
  </sheetViews>
  <sheetFormatPr defaultRowHeight="15" x14ac:dyDescent="0.25"/>
  <cols>
    <col min="24" max="24" width="11" customWidth="1"/>
  </cols>
  <sheetData>
    <row r="1" spans="2:40" x14ac:dyDescent="0.25">
      <c r="C1" s="2" t="s">
        <v>170</v>
      </c>
      <c r="D1" s="2" t="s">
        <v>2</v>
      </c>
      <c r="E1" s="2" t="s">
        <v>3</v>
      </c>
      <c r="F1" s="2" t="s">
        <v>5</v>
      </c>
      <c r="G1" s="2" t="s">
        <v>6</v>
      </c>
      <c r="H1" s="5" t="s">
        <v>441</v>
      </c>
      <c r="I1" s="5" t="s">
        <v>439</v>
      </c>
      <c r="M1" s="2" t="s">
        <v>170</v>
      </c>
      <c r="N1" s="2" t="s">
        <v>2</v>
      </c>
      <c r="O1" s="2" t="s">
        <v>3</v>
      </c>
      <c r="P1" s="2" t="s">
        <v>5</v>
      </c>
      <c r="Q1" s="2" t="s">
        <v>6</v>
      </c>
      <c r="R1" s="5" t="s">
        <v>441</v>
      </c>
      <c r="S1" s="5" t="s">
        <v>439</v>
      </c>
      <c r="T1" s="5" t="s">
        <v>440</v>
      </c>
      <c r="W1" s="2" t="s">
        <v>170</v>
      </c>
      <c r="X1" s="2" t="s">
        <v>2</v>
      </c>
      <c r="Y1" s="2" t="s">
        <v>3</v>
      </c>
      <c r="Z1" s="2" t="s">
        <v>5</v>
      </c>
      <c r="AA1" s="2" t="s">
        <v>6</v>
      </c>
      <c r="AB1" s="5" t="s">
        <v>441</v>
      </c>
      <c r="AC1" s="5" t="s">
        <v>439</v>
      </c>
      <c r="AG1" s="2" t="s">
        <v>170</v>
      </c>
      <c r="AH1" s="2" t="s">
        <v>2</v>
      </c>
      <c r="AI1" s="2" t="s">
        <v>3</v>
      </c>
      <c r="AJ1" s="2" t="s">
        <v>5</v>
      </c>
      <c r="AK1" s="2" t="s">
        <v>6</v>
      </c>
      <c r="AL1" s="5" t="s">
        <v>441</v>
      </c>
      <c r="AM1" s="5" t="s">
        <v>439</v>
      </c>
      <c r="AN1" s="5" t="s">
        <v>440</v>
      </c>
    </row>
    <row r="2" spans="2:40" x14ac:dyDescent="0.25">
      <c r="B2" s="2">
        <v>124</v>
      </c>
      <c r="C2" t="s">
        <v>2</v>
      </c>
      <c r="D2" t="s">
        <v>183</v>
      </c>
      <c r="F2">
        <v>93</v>
      </c>
      <c r="G2">
        <v>102</v>
      </c>
      <c r="H2" t="str">
        <f>_xlfn.CONCAT(C2,D2,E2)</f>
        <v>CategoryReality</v>
      </c>
      <c r="I2">
        <v>1</v>
      </c>
      <c r="L2" s="2">
        <v>134</v>
      </c>
      <c r="M2" t="s">
        <v>2</v>
      </c>
      <c r="N2" t="s">
        <v>183</v>
      </c>
      <c r="P2">
        <v>78.5</v>
      </c>
      <c r="Q2">
        <v>2</v>
      </c>
      <c r="R2" t="str">
        <f>_xlfn.CONCAT(M2,N2,O2)</f>
        <v>CategoryReality</v>
      </c>
      <c r="S2">
        <f>MATCH(H2,$R$2:$R$11,0)</f>
        <v>1</v>
      </c>
      <c r="T2">
        <f>S2-I2</f>
        <v>0</v>
      </c>
      <c r="V2" s="2">
        <v>0</v>
      </c>
      <c r="W2" t="s">
        <v>2</v>
      </c>
      <c r="X2" t="s">
        <v>186</v>
      </c>
      <c r="Y2" t="s">
        <v>278</v>
      </c>
      <c r="Z2">
        <v>1</v>
      </c>
      <c r="AA2">
        <v>211</v>
      </c>
      <c r="AB2" t="str">
        <f>_xlfn.CONCAT(W2,X2,Y2)</f>
        <v>CategorySports non-eventBicycle racing</v>
      </c>
      <c r="AC2">
        <v>1</v>
      </c>
      <c r="AF2" s="2">
        <v>0</v>
      </c>
      <c r="AG2" t="s">
        <v>2</v>
      </c>
      <c r="AH2" t="s">
        <v>279</v>
      </c>
      <c r="AJ2">
        <v>11.4</v>
      </c>
      <c r="AK2">
        <v>74</v>
      </c>
      <c r="AL2" t="str">
        <f>_xlfn.CONCAT(AG2,AH2,AI2)</f>
        <v>CategoryVariety</v>
      </c>
      <c r="AM2" t="e">
        <f>MATCH(AB2,$AL$2:$AL$11,0)</f>
        <v>#N/A</v>
      </c>
      <c r="AN2" t="e">
        <f>AM2-AC2</f>
        <v>#N/A</v>
      </c>
    </row>
    <row r="3" spans="2:40" x14ac:dyDescent="0.25">
      <c r="B3" s="2">
        <v>133</v>
      </c>
      <c r="C3" t="s">
        <v>2</v>
      </c>
      <c r="D3" t="s">
        <v>191</v>
      </c>
      <c r="F3">
        <v>90.999999999999986</v>
      </c>
      <c r="G3">
        <v>101</v>
      </c>
      <c r="H3" t="str">
        <f t="shared" ref="H3:H11" si="0">_xlfn.CONCAT(C3,D3,E3)</f>
        <v>CategoryNews</v>
      </c>
      <c r="I3">
        <v>2</v>
      </c>
      <c r="L3" s="2">
        <v>133</v>
      </c>
      <c r="M3" t="s">
        <v>2</v>
      </c>
      <c r="N3" t="s">
        <v>191</v>
      </c>
      <c r="P3">
        <v>77.2</v>
      </c>
      <c r="Q3">
        <v>3</v>
      </c>
      <c r="R3" t="str">
        <f t="shared" ref="R3:R11" si="1">_xlfn.CONCAT(M3,N3,O3)</f>
        <v>CategoryNews</v>
      </c>
      <c r="S3">
        <f t="shared" ref="S3:S11" si="2">MATCH(H3,$R$2:$R$11,0)</f>
        <v>2</v>
      </c>
      <c r="T3">
        <f t="shared" ref="T3:T11" si="3">S3-I3</f>
        <v>0</v>
      </c>
      <c r="V3" s="2">
        <v>1</v>
      </c>
      <c r="W3" t="s">
        <v>2</v>
      </c>
      <c r="X3" t="s">
        <v>186</v>
      </c>
      <c r="Y3" t="s">
        <v>280</v>
      </c>
      <c r="Z3">
        <v>1</v>
      </c>
      <c r="AA3">
        <v>180</v>
      </c>
      <c r="AB3" t="str">
        <f t="shared" ref="AB3:AB11" si="4">_xlfn.CONCAT(W3,X3,Y3)</f>
        <v>CategorySports non-eventWrestling</v>
      </c>
      <c r="AC3">
        <v>2</v>
      </c>
      <c r="AF3" s="2">
        <v>1</v>
      </c>
      <c r="AG3" t="s">
        <v>2</v>
      </c>
      <c r="AH3" t="s">
        <v>176</v>
      </c>
      <c r="AI3" t="s">
        <v>281</v>
      </c>
      <c r="AJ3">
        <v>2.9</v>
      </c>
      <c r="AK3">
        <v>66</v>
      </c>
      <c r="AL3" t="str">
        <f t="shared" ref="AL3:AL11" si="5">_xlfn.CONCAT(AG3,AH3,AI3)</f>
        <v>CategorySports eventAll</v>
      </c>
      <c r="AM3" t="e">
        <f t="shared" ref="AM3:AM11" si="6">MATCH(AB3,$AL$2:$AL$11,0)</f>
        <v>#N/A</v>
      </c>
      <c r="AN3" t="e">
        <f t="shared" ref="AN3:AN11" si="7">AM3-AC3</f>
        <v>#N/A</v>
      </c>
    </row>
    <row r="4" spans="2:40" x14ac:dyDescent="0.25">
      <c r="B4" s="2">
        <v>126</v>
      </c>
      <c r="C4" t="s">
        <v>2</v>
      </c>
      <c r="D4" t="s">
        <v>204</v>
      </c>
      <c r="F4">
        <v>89</v>
      </c>
      <c r="G4">
        <v>102</v>
      </c>
      <c r="H4" t="str">
        <f t="shared" si="0"/>
        <v>CategoryTalk</v>
      </c>
      <c r="I4">
        <v>3</v>
      </c>
      <c r="L4" s="2">
        <v>127</v>
      </c>
      <c r="M4" t="s">
        <v>2</v>
      </c>
      <c r="N4" t="s">
        <v>204</v>
      </c>
      <c r="P4">
        <v>72.8</v>
      </c>
      <c r="Q4">
        <v>5</v>
      </c>
      <c r="R4" t="str">
        <f t="shared" si="1"/>
        <v>CategoryTalk</v>
      </c>
      <c r="S4">
        <f t="shared" si="2"/>
        <v>3</v>
      </c>
      <c r="T4">
        <f t="shared" si="3"/>
        <v>0</v>
      </c>
      <c r="V4" s="2">
        <v>2</v>
      </c>
      <c r="W4" t="s">
        <v>2</v>
      </c>
      <c r="X4" t="s">
        <v>186</v>
      </c>
      <c r="Y4" t="s">
        <v>282</v>
      </c>
      <c r="Z4">
        <v>1</v>
      </c>
      <c r="AA4">
        <v>175</v>
      </c>
      <c r="AB4" t="str">
        <f t="shared" si="4"/>
        <v>CategorySports non-eventSkateboarding</v>
      </c>
      <c r="AC4">
        <v>3</v>
      </c>
      <c r="AF4" s="2">
        <v>2</v>
      </c>
      <c r="AG4" t="s">
        <v>2</v>
      </c>
      <c r="AH4" t="s">
        <v>176</v>
      </c>
      <c r="AI4" t="s">
        <v>283</v>
      </c>
      <c r="AJ4">
        <v>2.9</v>
      </c>
      <c r="AK4">
        <v>66</v>
      </c>
      <c r="AL4" t="str">
        <f t="shared" si="5"/>
        <v>CategorySports eventDrag racing</v>
      </c>
      <c r="AM4" t="e">
        <f t="shared" si="6"/>
        <v>#N/A</v>
      </c>
      <c r="AN4" t="e">
        <f t="shared" si="7"/>
        <v>#N/A</v>
      </c>
    </row>
    <row r="5" spans="2:40" x14ac:dyDescent="0.25">
      <c r="B5" s="2">
        <v>138</v>
      </c>
      <c r="C5" t="s">
        <v>2</v>
      </c>
      <c r="D5" t="s">
        <v>284</v>
      </c>
      <c r="F5">
        <v>89</v>
      </c>
      <c r="G5">
        <v>100</v>
      </c>
      <c r="H5" t="str">
        <f t="shared" si="0"/>
        <v>CategoryDrama</v>
      </c>
      <c r="I5">
        <v>4</v>
      </c>
      <c r="L5" s="2">
        <v>130</v>
      </c>
      <c r="M5" t="s">
        <v>2</v>
      </c>
      <c r="N5" t="s">
        <v>284</v>
      </c>
      <c r="P5">
        <v>72.8</v>
      </c>
      <c r="Q5">
        <v>4</v>
      </c>
      <c r="R5" t="str">
        <f t="shared" si="1"/>
        <v>CategoryDrama</v>
      </c>
      <c r="S5">
        <f t="shared" si="2"/>
        <v>4</v>
      </c>
      <c r="T5">
        <f t="shared" si="3"/>
        <v>0</v>
      </c>
      <c r="V5" s="2">
        <v>3</v>
      </c>
      <c r="W5" t="s">
        <v>2</v>
      </c>
      <c r="X5" t="s">
        <v>176</v>
      </c>
      <c r="Y5" t="s">
        <v>278</v>
      </c>
      <c r="Z5">
        <v>1</v>
      </c>
      <c r="AA5">
        <v>172</v>
      </c>
      <c r="AB5" t="str">
        <f t="shared" si="4"/>
        <v>CategorySports eventBicycle racing</v>
      </c>
      <c r="AC5">
        <v>4</v>
      </c>
      <c r="AF5" s="2">
        <v>3</v>
      </c>
      <c r="AG5" t="s">
        <v>2</v>
      </c>
      <c r="AH5" t="s">
        <v>285</v>
      </c>
      <c r="AJ5">
        <v>6.6000000000000014</v>
      </c>
      <c r="AK5">
        <v>60</v>
      </c>
      <c r="AL5" t="str">
        <f t="shared" si="5"/>
        <v>CategoryCollectibles</v>
      </c>
      <c r="AM5" t="e">
        <f t="shared" si="6"/>
        <v>#N/A</v>
      </c>
      <c r="AN5" t="e">
        <f t="shared" si="7"/>
        <v>#N/A</v>
      </c>
    </row>
    <row r="6" spans="2:40" x14ac:dyDescent="0.25">
      <c r="B6" s="2">
        <v>142</v>
      </c>
      <c r="C6" t="s">
        <v>2</v>
      </c>
      <c r="D6" t="s">
        <v>286</v>
      </c>
      <c r="F6">
        <v>88.000000000000014</v>
      </c>
      <c r="G6">
        <v>100</v>
      </c>
      <c r="H6" t="str">
        <f t="shared" si="0"/>
        <v>CategorySitcom</v>
      </c>
      <c r="I6">
        <v>5</v>
      </c>
      <c r="L6" s="2">
        <v>131</v>
      </c>
      <c r="M6" t="s">
        <v>2</v>
      </c>
      <c r="N6" t="s">
        <v>286</v>
      </c>
      <c r="P6">
        <v>70.599999999999994</v>
      </c>
      <c r="Q6">
        <v>4</v>
      </c>
      <c r="R6" t="str">
        <f t="shared" si="1"/>
        <v>CategorySitcom</v>
      </c>
      <c r="S6">
        <f t="shared" si="2"/>
        <v>5</v>
      </c>
      <c r="T6">
        <f t="shared" si="3"/>
        <v>0</v>
      </c>
      <c r="V6" s="2">
        <v>4</v>
      </c>
      <c r="W6" t="s">
        <v>2</v>
      </c>
      <c r="X6" t="s">
        <v>186</v>
      </c>
      <c r="Y6" t="s">
        <v>287</v>
      </c>
      <c r="Z6">
        <v>1</v>
      </c>
      <c r="AA6">
        <v>157</v>
      </c>
      <c r="AB6" t="str">
        <f t="shared" si="4"/>
        <v>CategorySports non-eventEquestrian</v>
      </c>
      <c r="AC6">
        <v>5</v>
      </c>
      <c r="AF6" s="2">
        <v>4</v>
      </c>
      <c r="AG6" t="s">
        <v>2</v>
      </c>
      <c r="AH6" t="s">
        <v>288</v>
      </c>
      <c r="AI6" t="s">
        <v>201</v>
      </c>
      <c r="AJ6">
        <v>1.3</v>
      </c>
      <c r="AK6">
        <v>59</v>
      </c>
      <c r="AL6" t="str">
        <f t="shared" si="5"/>
        <v>CategorySports talkAuto racing</v>
      </c>
      <c r="AM6" t="e">
        <f t="shared" si="6"/>
        <v>#N/A</v>
      </c>
      <c r="AN6" t="e">
        <f t="shared" si="7"/>
        <v>#N/A</v>
      </c>
    </row>
    <row r="7" spans="2:40" x14ac:dyDescent="0.25">
      <c r="B7" s="2">
        <v>132</v>
      </c>
      <c r="C7" t="s">
        <v>2</v>
      </c>
      <c r="D7" t="s">
        <v>186</v>
      </c>
      <c r="E7" t="s">
        <v>281</v>
      </c>
      <c r="F7">
        <v>86.999999999999986</v>
      </c>
      <c r="G7">
        <v>101</v>
      </c>
      <c r="H7" t="str">
        <f t="shared" si="0"/>
        <v>CategorySports non-eventAll</v>
      </c>
      <c r="I7">
        <v>6</v>
      </c>
      <c r="L7" s="2">
        <v>121</v>
      </c>
      <c r="M7" t="s">
        <v>2</v>
      </c>
      <c r="N7" t="s">
        <v>240</v>
      </c>
      <c r="P7">
        <v>66.900000000000006</v>
      </c>
      <c r="Q7">
        <v>6</v>
      </c>
      <c r="R7" t="str">
        <f t="shared" si="1"/>
        <v>CategoryCrime drama</v>
      </c>
      <c r="S7" t="e">
        <f t="shared" si="2"/>
        <v>#N/A</v>
      </c>
      <c r="T7" t="e">
        <f t="shared" si="3"/>
        <v>#N/A</v>
      </c>
      <c r="V7" s="2">
        <v>5</v>
      </c>
      <c r="W7" t="s">
        <v>2</v>
      </c>
      <c r="X7" t="s">
        <v>186</v>
      </c>
      <c r="Y7" t="s">
        <v>289</v>
      </c>
      <c r="Z7">
        <v>1</v>
      </c>
      <c r="AA7">
        <v>145</v>
      </c>
      <c r="AB7" t="str">
        <f t="shared" si="4"/>
        <v>CategorySports non-eventExercise</v>
      </c>
      <c r="AC7">
        <v>6</v>
      </c>
      <c r="AF7" s="2">
        <v>5</v>
      </c>
      <c r="AG7" t="s">
        <v>2</v>
      </c>
      <c r="AH7" t="s">
        <v>288</v>
      </c>
      <c r="AI7" t="s">
        <v>281</v>
      </c>
      <c r="AJ7">
        <v>1.3</v>
      </c>
      <c r="AK7">
        <v>59</v>
      </c>
      <c r="AL7" t="str">
        <f t="shared" si="5"/>
        <v>CategorySports talkAll</v>
      </c>
      <c r="AM7" t="e">
        <f t="shared" si="6"/>
        <v>#N/A</v>
      </c>
      <c r="AN7" t="e">
        <f t="shared" si="7"/>
        <v>#N/A</v>
      </c>
    </row>
    <row r="8" spans="2:40" x14ac:dyDescent="0.25">
      <c r="B8" s="2">
        <v>136</v>
      </c>
      <c r="C8" t="s">
        <v>2</v>
      </c>
      <c r="D8" t="s">
        <v>176</v>
      </c>
      <c r="E8" t="s">
        <v>281</v>
      </c>
      <c r="F8">
        <v>86.999999999999986</v>
      </c>
      <c r="G8">
        <v>101</v>
      </c>
      <c r="H8" t="str">
        <f t="shared" si="0"/>
        <v>CategorySports eventAll</v>
      </c>
      <c r="I8">
        <v>7</v>
      </c>
      <c r="L8" s="2">
        <v>102</v>
      </c>
      <c r="M8" t="s">
        <v>2</v>
      </c>
      <c r="N8" t="s">
        <v>176</v>
      </c>
      <c r="O8" t="s">
        <v>180</v>
      </c>
      <c r="P8">
        <v>63</v>
      </c>
      <c r="Q8">
        <v>15</v>
      </c>
      <c r="R8" t="str">
        <f t="shared" si="1"/>
        <v>CategorySports eventFootball</v>
      </c>
      <c r="S8" t="e">
        <f t="shared" si="2"/>
        <v>#N/A</v>
      </c>
      <c r="T8" t="e">
        <f t="shared" si="3"/>
        <v>#N/A</v>
      </c>
      <c r="V8" s="2">
        <v>6</v>
      </c>
      <c r="W8" t="s">
        <v>2</v>
      </c>
      <c r="X8" t="s">
        <v>288</v>
      </c>
      <c r="Y8" t="s">
        <v>201</v>
      </c>
      <c r="Z8">
        <v>2</v>
      </c>
      <c r="AA8">
        <v>141</v>
      </c>
      <c r="AB8" t="str">
        <f t="shared" si="4"/>
        <v>CategorySports talkAuto racing</v>
      </c>
      <c r="AC8">
        <v>7</v>
      </c>
      <c r="AF8" s="2">
        <v>6</v>
      </c>
      <c r="AG8" t="s">
        <v>2</v>
      </c>
      <c r="AH8" t="s">
        <v>288</v>
      </c>
      <c r="AI8" t="s">
        <v>290</v>
      </c>
      <c r="AJ8">
        <v>1.1000000000000001</v>
      </c>
      <c r="AK8">
        <v>58</v>
      </c>
      <c r="AL8" t="str">
        <f t="shared" si="5"/>
        <v>CategorySports talkBaseball</v>
      </c>
      <c r="AM8">
        <f t="shared" si="6"/>
        <v>5</v>
      </c>
      <c r="AN8">
        <f t="shared" si="7"/>
        <v>-2</v>
      </c>
    </row>
    <row r="9" spans="2:40" x14ac:dyDescent="0.25">
      <c r="B9" s="2">
        <v>123</v>
      </c>
      <c r="C9" t="s">
        <v>2</v>
      </c>
      <c r="D9" t="s">
        <v>240</v>
      </c>
      <c r="F9">
        <v>86</v>
      </c>
      <c r="G9">
        <v>102</v>
      </c>
      <c r="H9" t="str">
        <f t="shared" si="0"/>
        <v>CategoryCrime drama</v>
      </c>
      <c r="I9">
        <v>8</v>
      </c>
      <c r="L9" s="2">
        <v>124</v>
      </c>
      <c r="M9" t="s">
        <v>2</v>
      </c>
      <c r="N9" t="s">
        <v>291</v>
      </c>
      <c r="P9">
        <v>62.8</v>
      </c>
      <c r="Q9">
        <v>5</v>
      </c>
      <c r="R9" t="str">
        <f t="shared" si="1"/>
        <v>CategoryComedy</v>
      </c>
      <c r="S9">
        <f t="shared" si="2"/>
        <v>6</v>
      </c>
      <c r="T9">
        <f t="shared" si="3"/>
        <v>-2</v>
      </c>
      <c r="V9" s="2">
        <v>7</v>
      </c>
      <c r="W9" t="s">
        <v>2</v>
      </c>
      <c r="X9" t="s">
        <v>186</v>
      </c>
      <c r="Y9" t="s">
        <v>292</v>
      </c>
      <c r="Z9">
        <v>6</v>
      </c>
      <c r="AA9">
        <v>140</v>
      </c>
      <c r="AB9" t="str">
        <f t="shared" si="4"/>
        <v>CategorySports non-eventRodeo</v>
      </c>
      <c r="AC9">
        <v>8</v>
      </c>
      <c r="AF9" s="2">
        <v>7</v>
      </c>
      <c r="AG9" t="s">
        <v>2</v>
      </c>
      <c r="AH9" t="s">
        <v>176</v>
      </c>
      <c r="AI9" t="s">
        <v>280</v>
      </c>
      <c r="AJ9">
        <v>1.5</v>
      </c>
      <c r="AK9">
        <v>48</v>
      </c>
      <c r="AL9" t="str">
        <f t="shared" si="5"/>
        <v>CategorySports eventWrestling</v>
      </c>
      <c r="AM9" t="e">
        <f t="shared" si="6"/>
        <v>#N/A</v>
      </c>
      <c r="AN9" t="e">
        <f t="shared" si="7"/>
        <v>#N/A</v>
      </c>
    </row>
    <row r="10" spans="2:40" x14ac:dyDescent="0.25">
      <c r="B10" s="2">
        <v>118</v>
      </c>
      <c r="C10" t="s">
        <v>2</v>
      </c>
      <c r="D10" t="s">
        <v>226</v>
      </c>
      <c r="F10">
        <v>83</v>
      </c>
      <c r="G10">
        <v>102</v>
      </c>
      <c r="H10" t="str">
        <f t="shared" si="0"/>
        <v>CategoryNewsmagazine</v>
      </c>
      <c r="I10">
        <v>9</v>
      </c>
      <c r="L10" s="2">
        <v>114</v>
      </c>
      <c r="M10" t="s">
        <v>2</v>
      </c>
      <c r="N10" t="s">
        <v>226</v>
      </c>
      <c r="P10">
        <v>62.7</v>
      </c>
      <c r="Q10">
        <v>12</v>
      </c>
      <c r="R10" t="str">
        <f t="shared" si="1"/>
        <v>CategoryNewsmagazine</v>
      </c>
      <c r="S10">
        <f t="shared" si="2"/>
        <v>9</v>
      </c>
      <c r="T10">
        <f t="shared" si="3"/>
        <v>0</v>
      </c>
      <c r="V10" s="2">
        <v>8</v>
      </c>
      <c r="W10" t="s">
        <v>2</v>
      </c>
      <c r="X10" t="s">
        <v>288</v>
      </c>
      <c r="Y10" t="s">
        <v>293</v>
      </c>
      <c r="Z10">
        <v>9</v>
      </c>
      <c r="AA10">
        <v>140</v>
      </c>
      <c r="AB10" t="str">
        <f t="shared" si="4"/>
        <v>CategorySports talkHockey</v>
      </c>
      <c r="AC10">
        <v>9</v>
      </c>
      <c r="AF10" s="2">
        <v>8</v>
      </c>
      <c r="AG10" t="s">
        <v>2</v>
      </c>
      <c r="AH10" t="s">
        <v>294</v>
      </c>
      <c r="AJ10">
        <v>5.0999999999999996</v>
      </c>
      <c r="AK10">
        <v>47</v>
      </c>
      <c r="AL10" t="str">
        <f t="shared" si="5"/>
        <v>CategoryAuction</v>
      </c>
      <c r="AM10" t="e">
        <f t="shared" si="6"/>
        <v>#N/A</v>
      </c>
      <c r="AN10" t="e">
        <f t="shared" si="7"/>
        <v>#N/A</v>
      </c>
    </row>
    <row r="11" spans="2:40" x14ac:dyDescent="0.25">
      <c r="B11" s="2">
        <v>122</v>
      </c>
      <c r="C11" t="s">
        <v>2</v>
      </c>
      <c r="D11" t="s">
        <v>291</v>
      </c>
      <c r="F11">
        <v>83</v>
      </c>
      <c r="G11">
        <v>102</v>
      </c>
      <c r="H11" t="str">
        <f t="shared" si="0"/>
        <v>CategoryComedy</v>
      </c>
      <c r="I11">
        <v>10</v>
      </c>
      <c r="L11" s="2">
        <v>115</v>
      </c>
      <c r="M11" t="s">
        <v>2</v>
      </c>
      <c r="N11" t="s">
        <v>218</v>
      </c>
      <c r="P11">
        <v>59.2</v>
      </c>
      <c r="Q11">
        <v>11</v>
      </c>
      <c r="R11" t="str">
        <f t="shared" si="1"/>
        <v>CategoryGame show</v>
      </c>
      <c r="S11">
        <f t="shared" si="2"/>
        <v>8</v>
      </c>
      <c r="T11">
        <f t="shared" si="3"/>
        <v>-2</v>
      </c>
      <c r="V11" s="2">
        <v>9</v>
      </c>
      <c r="W11" t="s">
        <v>2</v>
      </c>
      <c r="X11" t="s">
        <v>176</v>
      </c>
      <c r="Y11" t="s">
        <v>283</v>
      </c>
      <c r="Z11">
        <v>5</v>
      </c>
      <c r="AA11">
        <v>138</v>
      </c>
      <c r="AB11" t="str">
        <f t="shared" si="4"/>
        <v>CategorySports eventDrag racing</v>
      </c>
      <c r="AC11">
        <v>10</v>
      </c>
      <c r="AF11" s="2">
        <v>9</v>
      </c>
      <c r="AG11" t="s">
        <v>2</v>
      </c>
      <c r="AH11" t="s">
        <v>186</v>
      </c>
      <c r="AI11" t="s">
        <v>295</v>
      </c>
      <c r="AJ11">
        <v>1.1000000000000001</v>
      </c>
      <c r="AK11">
        <v>46</v>
      </c>
      <c r="AL11" t="str">
        <f t="shared" si="5"/>
        <v>CategorySports non-eventCurling</v>
      </c>
      <c r="AM11">
        <f t="shared" si="6"/>
        <v>3</v>
      </c>
      <c r="AN11">
        <f t="shared" si="7"/>
        <v>-7</v>
      </c>
    </row>
    <row r="12" spans="2:40" x14ac:dyDescent="0.25">
      <c r="B12" s="2" t="s">
        <v>51</v>
      </c>
      <c r="F12">
        <v>876</v>
      </c>
      <c r="G12">
        <v>1013</v>
      </c>
      <c r="L12" s="2" t="s">
        <v>52</v>
      </c>
      <c r="P12">
        <v>686.5</v>
      </c>
      <c r="Q12">
        <v>67</v>
      </c>
      <c r="V12" s="2" t="s">
        <v>53</v>
      </c>
      <c r="Z12">
        <v>28</v>
      </c>
      <c r="AA12">
        <v>1599</v>
      </c>
      <c r="AF12" s="2" t="s">
        <v>54</v>
      </c>
      <c r="AJ12">
        <v>35.20000000000001</v>
      </c>
      <c r="AK12">
        <v>583</v>
      </c>
    </row>
    <row r="13" spans="2:40" x14ac:dyDescent="0.25">
      <c r="B13" s="2" t="s">
        <v>55</v>
      </c>
      <c r="F13">
        <v>87.6</v>
      </c>
      <c r="G13">
        <v>101.3</v>
      </c>
      <c r="L13" s="2" t="s">
        <v>56</v>
      </c>
      <c r="P13">
        <v>68.650000000000006</v>
      </c>
      <c r="Q13">
        <v>6.7</v>
      </c>
      <c r="V13" s="2" t="s">
        <v>57</v>
      </c>
      <c r="Z13">
        <v>2.8</v>
      </c>
      <c r="AA13">
        <v>159.9</v>
      </c>
      <c r="AF13" s="2" t="s">
        <v>58</v>
      </c>
      <c r="AJ13">
        <v>3.5200000000000009</v>
      </c>
      <c r="AK13">
        <v>58.3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K9"/>
  <sheetViews>
    <sheetView workbookViewId="0"/>
  </sheetViews>
  <sheetFormatPr defaultRowHeight="15" x14ac:dyDescent="0.25"/>
  <sheetData>
    <row r="1" spans="2:37" x14ac:dyDescent="0.25">
      <c r="C1" s="2" t="s">
        <v>296</v>
      </c>
      <c r="D1" s="2" t="s">
        <v>2</v>
      </c>
      <c r="E1" s="2" t="s">
        <v>297</v>
      </c>
      <c r="F1" s="2" t="s">
        <v>298</v>
      </c>
      <c r="G1" s="2" t="s">
        <v>299</v>
      </c>
      <c r="M1" s="2" t="s">
        <v>296</v>
      </c>
      <c r="N1" s="2" t="s">
        <v>2</v>
      </c>
      <c r="O1" s="2" t="s">
        <v>297</v>
      </c>
      <c r="P1" s="2" t="s">
        <v>298</v>
      </c>
      <c r="Q1" s="2" t="s">
        <v>299</v>
      </c>
      <c r="W1" s="2" t="s">
        <v>296</v>
      </c>
      <c r="X1" s="2" t="s">
        <v>2</v>
      </c>
      <c r="Y1" s="2" t="s">
        <v>297</v>
      </c>
      <c r="Z1" s="2" t="s">
        <v>298</v>
      </c>
      <c r="AA1" s="2" t="s">
        <v>299</v>
      </c>
      <c r="AG1" s="2" t="s">
        <v>296</v>
      </c>
      <c r="AH1" s="2" t="s">
        <v>2</v>
      </c>
      <c r="AI1" s="2" t="s">
        <v>297</v>
      </c>
      <c r="AJ1" s="2" t="s">
        <v>298</v>
      </c>
      <c r="AK1" s="2" t="s">
        <v>299</v>
      </c>
    </row>
    <row r="2" spans="2:37" x14ac:dyDescent="0.25">
      <c r="B2" s="2">
        <v>5</v>
      </c>
      <c r="C2" t="s">
        <v>300</v>
      </c>
      <c r="D2" t="s">
        <v>301</v>
      </c>
      <c r="E2" t="s">
        <v>302</v>
      </c>
      <c r="F2">
        <v>34</v>
      </c>
      <c r="G2">
        <v>120</v>
      </c>
      <c r="L2" s="2">
        <v>5</v>
      </c>
      <c r="M2" t="s">
        <v>300</v>
      </c>
      <c r="N2" t="s">
        <v>301</v>
      </c>
      <c r="O2" t="s">
        <v>302</v>
      </c>
      <c r="P2">
        <v>34</v>
      </c>
      <c r="Q2">
        <v>120</v>
      </c>
      <c r="V2" s="2">
        <v>0</v>
      </c>
      <c r="W2" t="s">
        <v>300</v>
      </c>
      <c r="X2" t="s">
        <v>301</v>
      </c>
      <c r="Y2" t="s">
        <v>303</v>
      </c>
      <c r="Z2">
        <v>5</v>
      </c>
      <c r="AA2">
        <v>89</v>
      </c>
      <c r="AF2" s="2">
        <v>0</v>
      </c>
      <c r="AG2" t="s">
        <v>300</v>
      </c>
      <c r="AH2" t="s">
        <v>301</v>
      </c>
      <c r="AI2" t="s">
        <v>303</v>
      </c>
      <c r="AJ2">
        <v>5</v>
      </c>
      <c r="AK2">
        <v>86</v>
      </c>
    </row>
    <row r="3" spans="2:37" x14ac:dyDescent="0.25">
      <c r="B3" s="2">
        <v>4</v>
      </c>
      <c r="C3" t="s">
        <v>300</v>
      </c>
      <c r="D3" t="s">
        <v>301</v>
      </c>
      <c r="E3" t="s">
        <v>304</v>
      </c>
      <c r="F3">
        <v>25</v>
      </c>
      <c r="G3">
        <v>135</v>
      </c>
      <c r="L3" s="2">
        <v>4</v>
      </c>
      <c r="M3" t="s">
        <v>300</v>
      </c>
      <c r="N3" t="s">
        <v>301</v>
      </c>
      <c r="O3" t="s">
        <v>304</v>
      </c>
      <c r="P3">
        <v>25</v>
      </c>
      <c r="Q3">
        <v>129</v>
      </c>
      <c r="V3" s="2">
        <v>1</v>
      </c>
      <c r="W3" t="s">
        <v>300</v>
      </c>
      <c r="X3" t="s">
        <v>301</v>
      </c>
      <c r="Y3" t="s">
        <v>305</v>
      </c>
      <c r="Z3">
        <v>10</v>
      </c>
      <c r="AA3">
        <v>69</v>
      </c>
      <c r="AF3" s="2">
        <v>1</v>
      </c>
      <c r="AG3" t="s">
        <v>300</v>
      </c>
      <c r="AH3" t="s">
        <v>301</v>
      </c>
      <c r="AI3" t="s">
        <v>305</v>
      </c>
      <c r="AJ3">
        <v>10</v>
      </c>
      <c r="AK3">
        <v>74</v>
      </c>
    </row>
    <row r="4" spans="2:37" x14ac:dyDescent="0.25">
      <c r="B4" s="2">
        <v>3</v>
      </c>
      <c r="C4" t="s">
        <v>300</v>
      </c>
      <c r="D4" t="s">
        <v>301</v>
      </c>
      <c r="E4" t="s">
        <v>306</v>
      </c>
      <c r="F4">
        <v>16</v>
      </c>
      <c r="G4">
        <v>88</v>
      </c>
      <c r="L4" s="2">
        <v>3</v>
      </c>
      <c r="M4" t="s">
        <v>300</v>
      </c>
      <c r="N4" t="s">
        <v>301</v>
      </c>
      <c r="O4" t="s">
        <v>306</v>
      </c>
      <c r="P4">
        <v>16</v>
      </c>
      <c r="Q4">
        <v>89</v>
      </c>
      <c r="V4" s="2">
        <v>2</v>
      </c>
      <c r="W4" t="s">
        <v>300</v>
      </c>
      <c r="X4" t="s">
        <v>301</v>
      </c>
      <c r="Y4" t="s">
        <v>307</v>
      </c>
      <c r="Z4">
        <v>10</v>
      </c>
      <c r="AA4">
        <v>66</v>
      </c>
      <c r="AF4" s="2">
        <v>2</v>
      </c>
      <c r="AG4" t="s">
        <v>300</v>
      </c>
      <c r="AH4" t="s">
        <v>301</v>
      </c>
      <c r="AI4" t="s">
        <v>307</v>
      </c>
      <c r="AJ4">
        <v>10</v>
      </c>
      <c r="AK4">
        <v>67</v>
      </c>
    </row>
    <row r="5" spans="2:37" x14ac:dyDescent="0.25">
      <c r="B5" s="2">
        <v>1</v>
      </c>
      <c r="C5" t="s">
        <v>300</v>
      </c>
      <c r="D5" t="s">
        <v>301</v>
      </c>
      <c r="E5" t="s">
        <v>305</v>
      </c>
      <c r="F5">
        <v>10</v>
      </c>
      <c r="G5">
        <v>69</v>
      </c>
      <c r="L5" s="2">
        <v>1</v>
      </c>
      <c r="M5" t="s">
        <v>300</v>
      </c>
      <c r="N5" t="s">
        <v>301</v>
      </c>
      <c r="O5" t="s">
        <v>305</v>
      </c>
      <c r="P5">
        <v>10</v>
      </c>
      <c r="Q5">
        <v>74</v>
      </c>
      <c r="V5" s="2">
        <v>3</v>
      </c>
      <c r="W5" t="s">
        <v>300</v>
      </c>
      <c r="X5" t="s">
        <v>301</v>
      </c>
      <c r="Y5" t="s">
        <v>306</v>
      </c>
      <c r="Z5">
        <v>16</v>
      </c>
      <c r="AA5">
        <v>88</v>
      </c>
      <c r="AF5" s="2">
        <v>3</v>
      </c>
      <c r="AG5" t="s">
        <v>300</v>
      </c>
      <c r="AH5" t="s">
        <v>301</v>
      </c>
      <c r="AI5" t="s">
        <v>306</v>
      </c>
      <c r="AJ5">
        <v>16</v>
      </c>
      <c r="AK5">
        <v>89</v>
      </c>
    </row>
    <row r="6" spans="2:37" x14ac:dyDescent="0.25">
      <c r="B6" s="2">
        <v>2</v>
      </c>
      <c r="C6" t="s">
        <v>300</v>
      </c>
      <c r="D6" t="s">
        <v>301</v>
      </c>
      <c r="E6" t="s">
        <v>307</v>
      </c>
      <c r="F6">
        <v>10</v>
      </c>
      <c r="G6">
        <v>66</v>
      </c>
      <c r="L6" s="2">
        <v>2</v>
      </c>
      <c r="M6" t="s">
        <v>300</v>
      </c>
      <c r="N6" t="s">
        <v>301</v>
      </c>
      <c r="O6" t="s">
        <v>307</v>
      </c>
      <c r="P6">
        <v>10</v>
      </c>
      <c r="Q6">
        <v>67</v>
      </c>
      <c r="V6" s="2">
        <v>4</v>
      </c>
      <c r="W6" t="s">
        <v>300</v>
      </c>
      <c r="X6" t="s">
        <v>301</v>
      </c>
      <c r="Y6" t="s">
        <v>304</v>
      </c>
      <c r="Z6">
        <v>25</v>
      </c>
      <c r="AA6">
        <v>135</v>
      </c>
      <c r="AF6" s="2">
        <v>4</v>
      </c>
      <c r="AG6" t="s">
        <v>300</v>
      </c>
      <c r="AH6" t="s">
        <v>301</v>
      </c>
      <c r="AI6" t="s">
        <v>304</v>
      </c>
      <c r="AJ6">
        <v>25</v>
      </c>
      <c r="AK6">
        <v>129</v>
      </c>
    </row>
    <row r="7" spans="2:37" x14ac:dyDescent="0.25">
      <c r="B7" s="2">
        <v>0</v>
      </c>
      <c r="C7" t="s">
        <v>300</v>
      </c>
      <c r="D7" t="s">
        <v>301</v>
      </c>
      <c r="E7" t="s">
        <v>303</v>
      </c>
      <c r="F7">
        <v>5</v>
      </c>
      <c r="G7">
        <v>89</v>
      </c>
      <c r="L7" s="2">
        <v>0</v>
      </c>
      <c r="M7" t="s">
        <v>300</v>
      </c>
      <c r="N7" t="s">
        <v>301</v>
      </c>
      <c r="O7" t="s">
        <v>303</v>
      </c>
      <c r="P7">
        <v>5</v>
      </c>
      <c r="Q7">
        <v>86</v>
      </c>
      <c r="V7" s="2">
        <v>5</v>
      </c>
      <c r="W7" t="s">
        <v>300</v>
      </c>
      <c r="X7" t="s">
        <v>301</v>
      </c>
      <c r="Y7" t="s">
        <v>302</v>
      </c>
      <c r="Z7">
        <v>34</v>
      </c>
      <c r="AA7">
        <v>120</v>
      </c>
      <c r="AF7" s="2">
        <v>5</v>
      </c>
      <c r="AG7" t="s">
        <v>300</v>
      </c>
      <c r="AH7" t="s">
        <v>301</v>
      </c>
      <c r="AI7" t="s">
        <v>302</v>
      </c>
      <c r="AJ7">
        <v>34</v>
      </c>
      <c r="AK7">
        <v>120</v>
      </c>
    </row>
    <row r="8" spans="2:37" x14ac:dyDescent="0.25">
      <c r="B8" s="2" t="s">
        <v>51</v>
      </c>
      <c r="F8">
        <v>100</v>
      </c>
      <c r="G8">
        <v>567</v>
      </c>
      <c r="L8" s="2" t="s">
        <v>52</v>
      </c>
      <c r="P8">
        <v>100</v>
      </c>
      <c r="Q8">
        <v>565</v>
      </c>
      <c r="V8" s="2" t="s">
        <v>53</v>
      </c>
      <c r="Z8">
        <v>100</v>
      </c>
      <c r="AA8">
        <v>567</v>
      </c>
      <c r="AF8" s="2" t="s">
        <v>54</v>
      </c>
      <c r="AJ8">
        <v>100</v>
      </c>
      <c r="AK8">
        <v>565</v>
      </c>
    </row>
    <row r="9" spans="2:37" x14ac:dyDescent="0.25">
      <c r="B9" s="2" t="s">
        <v>55</v>
      </c>
      <c r="F9">
        <v>16.666666666666671</v>
      </c>
      <c r="G9">
        <v>94.5</v>
      </c>
      <c r="L9" s="2" t="s">
        <v>56</v>
      </c>
      <c r="P9">
        <v>16.666666666666671</v>
      </c>
      <c r="Q9">
        <v>94.166666666666671</v>
      </c>
      <c r="V9" s="2" t="s">
        <v>57</v>
      </c>
      <c r="Z9">
        <v>16.666666666666671</v>
      </c>
      <c r="AA9">
        <v>94.5</v>
      </c>
      <c r="AF9" s="2" t="s">
        <v>58</v>
      </c>
      <c r="AJ9">
        <v>16.666666666666671</v>
      </c>
      <c r="AK9">
        <v>94.166666666666671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K5"/>
  <sheetViews>
    <sheetView workbookViewId="0"/>
  </sheetViews>
  <sheetFormatPr defaultRowHeight="15" x14ac:dyDescent="0.25"/>
  <sheetData>
    <row r="1" spans="2:37" x14ac:dyDescent="0.25">
      <c r="C1" s="2" t="s">
        <v>296</v>
      </c>
      <c r="D1" s="2" t="s">
        <v>2</v>
      </c>
      <c r="E1" s="2" t="s">
        <v>297</v>
      </c>
      <c r="F1" s="2" t="s">
        <v>298</v>
      </c>
      <c r="G1" s="2" t="s">
        <v>299</v>
      </c>
      <c r="M1" s="2" t="s">
        <v>296</v>
      </c>
      <c r="N1" s="2" t="s">
        <v>2</v>
      </c>
      <c r="O1" s="2" t="s">
        <v>297</v>
      </c>
      <c r="P1" s="2" t="s">
        <v>298</v>
      </c>
      <c r="Q1" s="2" t="s">
        <v>299</v>
      </c>
      <c r="W1" s="2" t="s">
        <v>296</v>
      </c>
      <c r="X1" s="2" t="s">
        <v>2</v>
      </c>
      <c r="Y1" s="2" t="s">
        <v>297</v>
      </c>
      <c r="Z1" s="2" t="s">
        <v>298</v>
      </c>
      <c r="AA1" s="2" t="s">
        <v>299</v>
      </c>
      <c r="AG1" s="2" t="s">
        <v>296</v>
      </c>
      <c r="AH1" s="2" t="s">
        <v>2</v>
      </c>
      <c r="AI1" s="2" t="s">
        <v>297</v>
      </c>
      <c r="AJ1" s="2" t="s">
        <v>298</v>
      </c>
      <c r="AK1" s="2" t="s">
        <v>299</v>
      </c>
    </row>
    <row r="2" spans="2:37" x14ac:dyDescent="0.25">
      <c r="B2" s="2">
        <v>0</v>
      </c>
      <c r="C2" t="s">
        <v>308</v>
      </c>
      <c r="D2" t="s">
        <v>301</v>
      </c>
      <c r="E2" t="s">
        <v>309</v>
      </c>
      <c r="F2">
        <v>100</v>
      </c>
      <c r="G2">
        <v>207</v>
      </c>
      <c r="L2" s="2">
        <v>1</v>
      </c>
      <c r="M2" t="s">
        <v>308</v>
      </c>
      <c r="N2" t="s">
        <v>301</v>
      </c>
      <c r="O2" t="s">
        <v>309</v>
      </c>
      <c r="P2">
        <v>100</v>
      </c>
      <c r="Q2">
        <v>208</v>
      </c>
      <c r="V2" s="2">
        <v>0</v>
      </c>
      <c r="W2" t="s">
        <v>308</v>
      </c>
      <c r="X2" t="s">
        <v>301</v>
      </c>
      <c r="Y2" t="s">
        <v>309</v>
      </c>
      <c r="Z2">
        <v>100</v>
      </c>
      <c r="AA2">
        <v>207</v>
      </c>
      <c r="AF2" s="2">
        <v>0</v>
      </c>
      <c r="AG2" t="s">
        <v>308</v>
      </c>
      <c r="AH2" t="s">
        <v>301</v>
      </c>
      <c r="AI2" t="s">
        <v>310</v>
      </c>
      <c r="AJ2">
        <v>0</v>
      </c>
      <c r="AK2">
        <v>0</v>
      </c>
    </row>
    <row r="3" spans="2:37" x14ac:dyDescent="0.25">
      <c r="B3" s="2" t="s">
        <v>51</v>
      </c>
      <c r="F3">
        <v>100</v>
      </c>
      <c r="G3">
        <v>207</v>
      </c>
      <c r="L3" s="2">
        <v>0</v>
      </c>
      <c r="M3" t="s">
        <v>308</v>
      </c>
      <c r="N3" t="s">
        <v>301</v>
      </c>
      <c r="O3" t="s">
        <v>310</v>
      </c>
      <c r="P3">
        <v>0</v>
      </c>
      <c r="Q3">
        <v>0</v>
      </c>
      <c r="V3" s="2" t="s">
        <v>53</v>
      </c>
      <c r="Z3">
        <v>100</v>
      </c>
      <c r="AA3">
        <v>207</v>
      </c>
      <c r="AF3" s="2">
        <v>1</v>
      </c>
      <c r="AG3" t="s">
        <v>308</v>
      </c>
      <c r="AH3" t="s">
        <v>301</v>
      </c>
      <c r="AI3" t="s">
        <v>309</v>
      </c>
      <c r="AJ3">
        <v>100</v>
      </c>
      <c r="AK3">
        <v>208</v>
      </c>
    </row>
    <row r="4" spans="2:37" x14ac:dyDescent="0.25">
      <c r="B4" s="2" t="s">
        <v>55</v>
      </c>
      <c r="F4">
        <v>100</v>
      </c>
      <c r="G4">
        <v>207</v>
      </c>
      <c r="L4" s="2" t="s">
        <v>52</v>
      </c>
      <c r="P4">
        <v>100</v>
      </c>
      <c r="Q4">
        <v>208</v>
      </c>
      <c r="V4" s="2" t="s">
        <v>57</v>
      </c>
      <c r="Z4">
        <v>100</v>
      </c>
      <c r="AA4">
        <v>207</v>
      </c>
      <c r="AF4" s="2" t="s">
        <v>54</v>
      </c>
      <c r="AJ4">
        <v>100</v>
      </c>
      <c r="AK4">
        <v>208</v>
      </c>
    </row>
    <row r="5" spans="2:37" x14ac:dyDescent="0.25">
      <c r="L5" s="2" t="s">
        <v>56</v>
      </c>
      <c r="P5">
        <v>50</v>
      </c>
      <c r="Q5">
        <v>104</v>
      </c>
      <c r="AF5" s="2" t="s">
        <v>58</v>
      </c>
      <c r="AJ5">
        <v>50</v>
      </c>
      <c r="AK5">
        <v>104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Individual_Count</vt:lpstr>
      <vt:lpstr>Advanced Audience Data</vt:lpstr>
      <vt:lpstr>Purchase Behavior</vt:lpstr>
      <vt:lpstr>Location Data</vt:lpstr>
      <vt:lpstr>TV - Series</vt:lpstr>
      <vt:lpstr>TV - Network</vt:lpstr>
      <vt:lpstr>TV - Category</vt:lpstr>
      <vt:lpstr> Age</vt:lpstr>
      <vt:lpstr>Gender</vt:lpstr>
      <vt:lpstr>Ethnicity</vt:lpstr>
      <vt:lpstr>Marital Status</vt:lpstr>
      <vt:lpstr>No. of Children</vt:lpstr>
      <vt:lpstr>Education</vt:lpstr>
      <vt:lpstr>Income</vt:lpstr>
      <vt:lpstr>Location</vt:lpstr>
      <vt:lpstr>Interest</vt:lpstr>
      <vt:lpstr>Media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Abhishek Gupta</cp:lastModifiedBy>
  <dcterms:created xsi:type="dcterms:W3CDTF">2020-08-24T09:37:17Z</dcterms:created>
  <dcterms:modified xsi:type="dcterms:W3CDTF">2020-08-26T13:53:33Z</dcterms:modified>
</cp:coreProperties>
</file>