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bhishek.Gupta\Documents\Audience Explorer Document\OmniQA_Automation\All 27 audiences\result\"/>
    </mc:Choice>
  </mc:AlternateContent>
  <xr:revisionPtr revIDLastSave="0" documentId="13_ncr:1_{5D3278E8-E9EC-4C3A-81DB-6EBC6593E321}" xr6:coauthVersionLast="44" xr6:coauthVersionMax="44" xr10:uidLastSave="{00000000-0000-0000-0000-000000000000}"/>
  <bookViews>
    <workbookView xWindow="-120" yWindow="-120" windowWidth="20730" windowHeight="11160" firstSheet="6" activeTab="12" xr2:uid="{00000000-000D-0000-FFFF-FFFF00000000}"/>
  </bookViews>
  <sheets>
    <sheet name="Individual_Count" sheetId="1" r:id="rId1"/>
    <sheet name="Advanced Audience Data" sheetId="2" r:id="rId2"/>
    <sheet name="Location Data" sheetId="3" r:id="rId3"/>
    <sheet name=" Age" sheetId="4" r:id="rId4"/>
    <sheet name="Gender" sheetId="5" r:id="rId5"/>
    <sheet name="Ethnicity" sheetId="6" r:id="rId6"/>
    <sheet name="Marital Status" sheetId="7" r:id="rId7"/>
    <sheet name="No. of Children" sheetId="8" r:id="rId8"/>
    <sheet name="Education" sheetId="9" r:id="rId9"/>
    <sheet name="Income" sheetId="10" r:id="rId10"/>
    <sheet name="Location" sheetId="11" r:id="rId11"/>
    <sheet name="Interest" sheetId="12" r:id="rId12"/>
    <sheet name="Medi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" i="13" l="1"/>
  <c r="AL10" i="13"/>
  <c r="AL9" i="13"/>
  <c r="AL8" i="13"/>
  <c r="AL7" i="13"/>
  <c r="AL6" i="13"/>
  <c r="AL5" i="13"/>
  <c r="AM4" i="13"/>
  <c r="AN4" i="13" s="1"/>
  <c r="AL4" i="13"/>
  <c r="AM3" i="13" s="1"/>
  <c r="AN3" i="13" s="1"/>
  <c r="AL3" i="13"/>
  <c r="AL2" i="13"/>
  <c r="AM6" i="13" s="1"/>
  <c r="AN6" i="13" s="1"/>
  <c r="AB11" i="13"/>
  <c r="AB10" i="13"/>
  <c r="AB9" i="13"/>
  <c r="AB8" i="13"/>
  <c r="AB7" i="13"/>
  <c r="AB6" i="13"/>
  <c r="AB5" i="13"/>
  <c r="AB4" i="13"/>
  <c r="AB3" i="13"/>
  <c r="AB2" i="13"/>
  <c r="R11" i="13"/>
  <c r="R10" i="13"/>
  <c r="R9" i="13"/>
  <c r="R8" i="13"/>
  <c r="R7" i="13"/>
  <c r="S6" i="13"/>
  <c r="T6" i="13" s="1"/>
  <c r="R6" i="13"/>
  <c r="R5" i="13"/>
  <c r="R4" i="13"/>
  <c r="S2" i="13" s="1"/>
  <c r="T2" i="13" s="1"/>
  <c r="R3" i="13"/>
  <c r="S3" i="13" s="1"/>
  <c r="T3" i="13" s="1"/>
  <c r="R2" i="13"/>
  <c r="S11" i="13" s="1"/>
  <c r="T11" i="13" s="1"/>
  <c r="H11" i="13"/>
  <c r="H10" i="13"/>
  <c r="H9" i="13"/>
  <c r="H8" i="13"/>
  <c r="H7" i="13"/>
  <c r="H6" i="13"/>
  <c r="H5" i="13"/>
  <c r="H4" i="13"/>
  <c r="H3" i="13"/>
  <c r="H2" i="13"/>
  <c r="AL11" i="12"/>
  <c r="AL10" i="12"/>
  <c r="AL9" i="12"/>
  <c r="AL8" i="12"/>
  <c r="AL7" i="12"/>
  <c r="AL6" i="12"/>
  <c r="AL5" i="12"/>
  <c r="AL4" i="12"/>
  <c r="AM3" i="12"/>
  <c r="AN3" i="12" s="1"/>
  <c r="AL3" i="12"/>
  <c r="AL2" i="12"/>
  <c r="AM6" i="12" s="1"/>
  <c r="AN6" i="12" s="1"/>
  <c r="AB11" i="12"/>
  <c r="AB10" i="12"/>
  <c r="AB9" i="12"/>
  <c r="AB8" i="12"/>
  <c r="AB7" i="12"/>
  <c r="AB6" i="12"/>
  <c r="AB5" i="12"/>
  <c r="AB4" i="12"/>
  <c r="AB3" i="12"/>
  <c r="AB2" i="12"/>
  <c r="R11" i="12"/>
  <c r="R10" i="12"/>
  <c r="R9" i="12"/>
  <c r="R8" i="12"/>
  <c r="R7" i="12"/>
  <c r="R6" i="12"/>
  <c r="R5" i="12"/>
  <c r="R4" i="12"/>
  <c r="R3" i="12"/>
  <c r="S8" i="12" s="1"/>
  <c r="T8" i="12" s="1"/>
  <c r="S2" i="12"/>
  <c r="T2" i="12" s="1"/>
  <c r="R2" i="12"/>
  <c r="S11" i="12" s="1"/>
  <c r="T11" i="12" s="1"/>
  <c r="H11" i="12"/>
  <c r="H10" i="12"/>
  <c r="H9" i="12"/>
  <c r="H8" i="12"/>
  <c r="H7" i="12"/>
  <c r="H6" i="12"/>
  <c r="H5" i="12"/>
  <c r="H4" i="12"/>
  <c r="H3" i="12"/>
  <c r="H2" i="12"/>
  <c r="AL11" i="11"/>
  <c r="AL10" i="11"/>
  <c r="AL9" i="11"/>
  <c r="AL8" i="11"/>
  <c r="AL7" i="11"/>
  <c r="AL6" i="11"/>
  <c r="AM6" i="11" s="1"/>
  <c r="AN6" i="11" s="1"/>
  <c r="AL5" i="11"/>
  <c r="AL4" i="11"/>
  <c r="AM3" i="11"/>
  <c r="AN3" i="11" s="1"/>
  <c r="AL3" i="11"/>
  <c r="AL2" i="11"/>
  <c r="AM8" i="11" s="1"/>
  <c r="AN8" i="11" s="1"/>
  <c r="AB11" i="11"/>
  <c r="AB10" i="11"/>
  <c r="AB9" i="11"/>
  <c r="AB8" i="11"/>
  <c r="AB7" i="11"/>
  <c r="AB6" i="11"/>
  <c r="AB5" i="11"/>
  <c r="AB4" i="11"/>
  <c r="AB3" i="11"/>
  <c r="AB2" i="11"/>
  <c r="R11" i="11"/>
  <c r="R10" i="11"/>
  <c r="R9" i="11"/>
  <c r="R8" i="11"/>
  <c r="R7" i="11"/>
  <c r="R6" i="11"/>
  <c r="R5" i="11"/>
  <c r="S4" i="11"/>
  <c r="T4" i="11" s="1"/>
  <c r="R4" i="11"/>
  <c r="S3" i="11"/>
  <c r="T3" i="11" s="1"/>
  <c r="R3" i="11"/>
  <c r="S2" i="11"/>
  <c r="T2" i="11" s="1"/>
  <c r="R2" i="11"/>
  <c r="S6" i="11" s="1"/>
  <c r="T6" i="11" s="1"/>
  <c r="H11" i="11"/>
  <c r="H10" i="11"/>
  <c r="H9" i="11"/>
  <c r="H8" i="11"/>
  <c r="H7" i="11"/>
  <c r="H6" i="11"/>
  <c r="H5" i="11"/>
  <c r="H4" i="11"/>
  <c r="H3" i="11"/>
  <c r="H2" i="11"/>
  <c r="AK11" i="3"/>
  <c r="AK10" i="3"/>
  <c r="AK9" i="3"/>
  <c r="AK8" i="3"/>
  <c r="AK7" i="3"/>
  <c r="AK6" i="3"/>
  <c r="AK5" i="3"/>
  <c r="AK4" i="3"/>
  <c r="AL3" i="3"/>
  <c r="AM3" i="3" s="1"/>
  <c r="AK3" i="3"/>
  <c r="AK2" i="3"/>
  <c r="AL6" i="3" s="1"/>
  <c r="AM6" i="3" s="1"/>
  <c r="AA11" i="3"/>
  <c r="AA10" i="3"/>
  <c r="AA9" i="3"/>
  <c r="AA8" i="3"/>
  <c r="AA7" i="3"/>
  <c r="AA6" i="3"/>
  <c r="AA5" i="3"/>
  <c r="AA4" i="3"/>
  <c r="AA3" i="3"/>
  <c r="AA2" i="3"/>
  <c r="Q11" i="3"/>
  <c r="Q10" i="3"/>
  <c r="Q9" i="3"/>
  <c r="Q8" i="3"/>
  <c r="Q7" i="3"/>
  <c r="Q6" i="3"/>
  <c r="R11" i="3" s="1"/>
  <c r="S11" i="3" s="1"/>
  <c r="Q5" i="3"/>
  <c r="Q4" i="3"/>
  <c r="R3" i="3"/>
  <c r="S3" i="3" s="1"/>
  <c r="Q3" i="3"/>
  <c r="Q2" i="3"/>
  <c r="R8" i="3" s="1"/>
  <c r="S8" i="3" s="1"/>
  <c r="G11" i="3"/>
  <c r="G10" i="3"/>
  <c r="G9" i="3"/>
  <c r="G8" i="3"/>
  <c r="G7" i="3"/>
  <c r="G6" i="3"/>
  <c r="G5" i="3"/>
  <c r="G4" i="3"/>
  <c r="G3" i="3"/>
  <c r="G2" i="3"/>
  <c r="AL11" i="2"/>
  <c r="AL10" i="2"/>
  <c r="AL9" i="2"/>
  <c r="AL8" i="2"/>
  <c r="AL7" i="2"/>
  <c r="AL6" i="2"/>
  <c r="AM4" i="2" s="1"/>
  <c r="AN4" i="2" s="1"/>
  <c r="AL5" i="2"/>
  <c r="AL4" i="2"/>
  <c r="AM3" i="2"/>
  <c r="AN3" i="2" s="1"/>
  <c r="AL3" i="2"/>
  <c r="AL2" i="2"/>
  <c r="AM8" i="2" s="1"/>
  <c r="AN8" i="2" s="1"/>
  <c r="AB11" i="2"/>
  <c r="AB10" i="2"/>
  <c r="AB9" i="2"/>
  <c r="AB8" i="2"/>
  <c r="AB7" i="2"/>
  <c r="AB6" i="2"/>
  <c r="AB5" i="2"/>
  <c r="AB4" i="2"/>
  <c r="AB3" i="2"/>
  <c r="AB2" i="2"/>
  <c r="R11" i="2"/>
  <c r="R10" i="2"/>
  <c r="R9" i="2"/>
  <c r="R8" i="2"/>
  <c r="S7" i="2"/>
  <c r="T7" i="2" s="1"/>
  <c r="R7" i="2"/>
  <c r="S6" i="2"/>
  <c r="T6" i="2" s="1"/>
  <c r="R6" i="2"/>
  <c r="R5" i="2"/>
  <c r="R4" i="2"/>
  <c r="R3" i="2"/>
  <c r="R2" i="2"/>
  <c r="S11" i="2" s="1"/>
  <c r="T11" i="2" s="1"/>
  <c r="H11" i="2"/>
  <c r="H10" i="2"/>
  <c r="H9" i="2"/>
  <c r="H8" i="2"/>
  <c r="H7" i="2"/>
  <c r="H6" i="2"/>
  <c r="H5" i="2"/>
  <c r="H4" i="2"/>
  <c r="H3" i="2"/>
  <c r="H2" i="2"/>
  <c r="AM7" i="13" l="1"/>
  <c r="AN7" i="13" s="1"/>
  <c r="AM9" i="13"/>
  <c r="AN9" i="13" s="1"/>
  <c r="AM2" i="13"/>
  <c r="AN2" i="13" s="1"/>
  <c r="AM10" i="13"/>
  <c r="AN10" i="13" s="1"/>
  <c r="AM5" i="13"/>
  <c r="AN5" i="13" s="1"/>
  <c r="AM8" i="13"/>
  <c r="AN8" i="13" s="1"/>
  <c r="AM11" i="13"/>
  <c r="AN11" i="13" s="1"/>
  <c r="S9" i="13"/>
  <c r="T9" i="13" s="1"/>
  <c r="S4" i="13"/>
  <c r="T4" i="13" s="1"/>
  <c r="S7" i="13"/>
  <c r="T7" i="13" s="1"/>
  <c r="S10" i="13"/>
  <c r="T10" i="13" s="1"/>
  <c r="S5" i="13"/>
  <c r="T5" i="13" s="1"/>
  <c r="S8" i="13"/>
  <c r="T8" i="13" s="1"/>
  <c r="AM9" i="12"/>
  <c r="AN9" i="12" s="1"/>
  <c r="AM4" i="12"/>
  <c r="AN4" i="12" s="1"/>
  <c r="AM2" i="12"/>
  <c r="AN2" i="12" s="1"/>
  <c r="AM10" i="12"/>
  <c r="AN10" i="12" s="1"/>
  <c r="AM7" i="12"/>
  <c r="AN7" i="12" s="1"/>
  <c r="AM5" i="12"/>
  <c r="AN5" i="12" s="1"/>
  <c r="AM8" i="12"/>
  <c r="AN8" i="12" s="1"/>
  <c r="AM11" i="12"/>
  <c r="AN11" i="12" s="1"/>
  <c r="S6" i="12"/>
  <c r="T6" i="12" s="1"/>
  <c r="S9" i="12"/>
  <c r="T9" i="12" s="1"/>
  <c r="S4" i="12"/>
  <c r="T4" i="12" s="1"/>
  <c r="S7" i="12"/>
  <c r="T7" i="12" s="1"/>
  <c r="S10" i="12"/>
  <c r="T10" i="12" s="1"/>
  <c r="S5" i="12"/>
  <c r="T5" i="12" s="1"/>
  <c r="S3" i="12"/>
  <c r="T3" i="12" s="1"/>
  <c r="AM11" i="11"/>
  <c r="AN11" i="11" s="1"/>
  <c r="AM9" i="11"/>
  <c r="AN9" i="11" s="1"/>
  <c r="AM4" i="11"/>
  <c r="AN4" i="11" s="1"/>
  <c r="AM10" i="11"/>
  <c r="AN10" i="11" s="1"/>
  <c r="AM5" i="11"/>
  <c r="AN5" i="11" s="1"/>
  <c r="AM7" i="11"/>
  <c r="AN7" i="11" s="1"/>
  <c r="AM2" i="11"/>
  <c r="AN2" i="11" s="1"/>
  <c r="S9" i="11"/>
  <c r="T9" i="11" s="1"/>
  <c r="S7" i="11"/>
  <c r="T7" i="11" s="1"/>
  <c r="S10" i="11"/>
  <c r="T10" i="11" s="1"/>
  <c r="S5" i="11"/>
  <c r="T5" i="11" s="1"/>
  <c r="S8" i="11"/>
  <c r="T8" i="11" s="1"/>
  <c r="S11" i="11"/>
  <c r="T11" i="11" s="1"/>
  <c r="AL9" i="3"/>
  <c r="AM9" i="3" s="1"/>
  <c r="AL4" i="3"/>
  <c r="AM4" i="3" s="1"/>
  <c r="AL2" i="3"/>
  <c r="AM2" i="3" s="1"/>
  <c r="AL10" i="3"/>
  <c r="AM10" i="3" s="1"/>
  <c r="AL5" i="3"/>
  <c r="AM5" i="3" s="1"/>
  <c r="AL7" i="3"/>
  <c r="AM7" i="3" s="1"/>
  <c r="AL8" i="3"/>
  <c r="AM8" i="3" s="1"/>
  <c r="AL11" i="3"/>
  <c r="AM11" i="3" s="1"/>
  <c r="R6" i="3"/>
  <c r="S6" i="3" s="1"/>
  <c r="R9" i="3"/>
  <c r="S9" i="3" s="1"/>
  <c r="R4" i="3"/>
  <c r="S4" i="3" s="1"/>
  <c r="R7" i="3"/>
  <c r="S7" i="3" s="1"/>
  <c r="R2" i="3"/>
  <c r="S2" i="3" s="1"/>
  <c r="R10" i="3"/>
  <c r="S10" i="3" s="1"/>
  <c r="R5" i="3"/>
  <c r="S5" i="3" s="1"/>
  <c r="AM11" i="2"/>
  <c r="AN11" i="2" s="1"/>
  <c r="AM6" i="2"/>
  <c r="AN6" i="2" s="1"/>
  <c r="AM9" i="2"/>
  <c r="AN9" i="2" s="1"/>
  <c r="AM10" i="2"/>
  <c r="AN10" i="2" s="1"/>
  <c r="AM5" i="2"/>
  <c r="AN5" i="2" s="1"/>
  <c r="AM7" i="2"/>
  <c r="AN7" i="2" s="1"/>
  <c r="AM2" i="2"/>
  <c r="AN2" i="2" s="1"/>
  <c r="S3" i="2"/>
  <c r="T3" i="2" s="1"/>
  <c r="S9" i="2"/>
  <c r="T9" i="2" s="1"/>
  <c r="S4" i="2"/>
  <c r="T4" i="2" s="1"/>
  <c r="S2" i="2"/>
  <c r="T2" i="2" s="1"/>
  <c r="S10" i="2"/>
  <c r="T10" i="2" s="1"/>
  <c r="S5" i="2"/>
  <c r="T5" i="2" s="1"/>
  <c r="S8" i="2"/>
  <c r="T8" i="2" s="1"/>
</calcChain>
</file>

<file path=xl/sharedStrings.xml><?xml version="1.0" encoding="utf-8"?>
<sst xmlns="http://schemas.openxmlformats.org/spreadsheetml/2006/main" count="1318" uniqueCount="247">
  <si>
    <t>Individuals</t>
  </si>
  <si>
    <t>2.71M</t>
  </si>
  <si>
    <t>3.32M</t>
  </si>
  <si>
    <t>Category</t>
  </si>
  <si>
    <t>Subcategory</t>
  </si>
  <si>
    <t>Attribute Description</t>
  </si>
  <si>
    <t>Target %</t>
  </si>
  <si>
    <t>Index</t>
  </si>
  <si>
    <t>Demographic</t>
  </si>
  <si>
    <t>Gender</t>
  </si>
  <si>
    <t>Demographic - Gender - Gender - Input Individual - Male</t>
  </si>
  <si>
    <t>Location</t>
  </si>
  <si>
    <t>Demographic - Location - DMA - Syracuse, NY</t>
  </si>
  <si>
    <t>Demographic - Location - DMA - Rochester, NY</t>
  </si>
  <si>
    <t>Health/Beauty</t>
  </si>
  <si>
    <t>General</t>
  </si>
  <si>
    <t>Health/Beauty - General - Interest in Health/Medical Topics - Likely</t>
  </si>
  <si>
    <t>Demographic - Gender - Gender - Head of Household - Male</t>
  </si>
  <si>
    <t>Personicx</t>
  </si>
  <si>
    <t>Digital Cluster</t>
  </si>
  <si>
    <t>Personicx - Digital Cluster - Personicx Digital Cluster - 02 Financial Enthusiasts</t>
  </si>
  <si>
    <t>Demographic - Location - State - New York</t>
  </si>
  <si>
    <t>Ethnicity</t>
  </si>
  <si>
    <t>Demographic - Ethnicity - Hispanic Language Preference - X - Non-Hispanic</t>
  </si>
  <si>
    <t>Personicx - Digital Cluster - Personicx Digital Cluster - 07 Mobile Enthusiasts</t>
  </si>
  <si>
    <t>Demographic - Location - DMA - Buffalo, NY</t>
  </si>
  <si>
    <t>Occupation</t>
  </si>
  <si>
    <t>Demographic - Occupation - Employment Status - Head of Household - Full-Time</t>
  </si>
  <si>
    <t>Demographic - Location - DMA - Elmira et al, NY</t>
  </si>
  <si>
    <t>Real Estate</t>
  </si>
  <si>
    <t>Home Characteristics</t>
  </si>
  <si>
    <t>Real Estate - Home Characteristics - Dwelling Type (Factual) - Single Family Dwelling Unit</t>
  </si>
  <si>
    <t>Demographic - Location - DMA - Albany et al, NY</t>
  </si>
  <si>
    <t>Real Estate - Home Characteristics - Property Type Category (Factual) - Single</t>
  </si>
  <si>
    <t>Demographic - Location - DMA - New York, NY</t>
  </si>
  <si>
    <t>Media</t>
  </si>
  <si>
    <t>TV Channel</t>
  </si>
  <si>
    <t>Media - TV Channel - Univision - Likely</t>
  </si>
  <si>
    <t>Demographic - Location - DMA - Binghamton, NY</t>
  </si>
  <si>
    <t>Sports/Outdoors</t>
  </si>
  <si>
    <t>Sports/Outdoors - General - Shop for Sports/Outdoors Online - Likely</t>
  </si>
  <si>
    <t>Media - TV Channel - DIY Network - Likely</t>
  </si>
  <si>
    <t>Lifestage Cluster</t>
  </si>
  <si>
    <t>Personicx - Lifestage Cluster - Personicx Lifestage Cluster - 29 City Mixers</t>
  </si>
  <si>
    <t>Financial Cluster</t>
  </si>
  <si>
    <t>Personicx - Financial Cluster - Personicx Financial Cluster - Naturally Organized</t>
  </si>
  <si>
    <t>Technology</t>
  </si>
  <si>
    <t>Audiovisual</t>
  </si>
  <si>
    <t>Technology - Audiovisual - Purchase Home Audio Components - Likely</t>
  </si>
  <si>
    <t>Computing</t>
  </si>
  <si>
    <t>Technology - Computing - Interest in Computers/Electronics (Factual)</t>
  </si>
  <si>
    <t>Real Estate - Home Characteristics - Property Type Detail (Factual) - 2-4 Unit (Duplex, Triplex, Quad)</t>
  </si>
  <si>
    <t>TV Genre</t>
  </si>
  <si>
    <t>Media - TV Genre - Docudrama - Likely</t>
  </si>
  <si>
    <t>Personicx - Digital Cluster - Personicx Digital Cluster - 17 Globally Connected</t>
  </si>
  <si>
    <t>Sum and sorted by Target% of original</t>
  </si>
  <si>
    <t>Sum and sorted by Target% of clone</t>
  </si>
  <si>
    <t>Sum and sorted by Index of original</t>
  </si>
  <si>
    <t>Sum and sorted by Index of clone</t>
  </si>
  <si>
    <t>Avg and sorted by Target% of original</t>
  </si>
  <si>
    <t>Avg and sorted by Target% of clone</t>
  </si>
  <si>
    <t>Avg and sorted by Index of original</t>
  </si>
  <si>
    <t>Avg and sorted by Index of clone</t>
  </si>
  <si>
    <t>Brand</t>
  </si>
  <si>
    <t>Entertainment</t>
  </si>
  <si>
    <t>Bars</t>
  </si>
  <si>
    <t>GroceryStores</t>
  </si>
  <si>
    <t>TopsFriendlyMarkets</t>
  </si>
  <si>
    <t>Museums</t>
  </si>
  <si>
    <t>National911MemorialAndMuseum</t>
  </si>
  <si>
    <t>SportingGoods</t>
  </si>
  <si>
    <t>IndependentSportingGoods</t>
  </si>
  <si>
    <t>EducationalInstitution</t>
  </si>
  <si>
    <t>NewYorkUniversity</t>
  </si>
  <si>
    <t>AmericanMuseumOfNaturalHistoryNY</t>
  </si>
  <si>
    <t>Banks</t>
  </si>
  <si>
    <t>FifthThirdBank</t>
  </si>
  <si>
    <t>Restaurants</t>
  </si>
  <si>
    <t>Subway</t>
  </si>
  <si>
    <t>DepartmentStores</t>
  </si>
  <si>
    <t>LordAndTaylor</t>
  </si>
  <si>
    <t>MexicanRestaurants</t>
  </si>
  <si>
    <t>Gyms</t>
  </si>
  <si>
    <t>TownSports</t>
  </si>
  <si>
    <t>Coffee</t>
  </si>
  <si>
    <t>Starbucks</t>
  </si>
  <si>
    <t>HSBC</t>
  </si>
  <si>
    <t>BigBoxStores</t>
  </si>
  <si>
    <t>Kmart</t>
  </si>
  <si>
    <t>DunkinDonuts</t>
  </si>
  <si>
    <t>ShippingStores</t>
  </si>
  <si>
    <t>PostOffice</t>
  </si>
  <si>
    <t>PriceChopper</t>
  </si>
  <si>
    <t>Pathmark</t>
  </si>
  <si>
    <t>FurnitureDecor</t>
  </si>
  <si>
    <t>RaymourFlanigan</t>
  </si>
  <si>
    <t>McDonalds</t>
  </si>
  <si>
    <t>AllMuseums</t>
  </si>
  <si>
    <t>Att Type</t>
  </si>
  <si>
    <t>Attribute Value</t>
  </si>
  <si>
    <t>No Filter | Target %</t>
  </si>
  <si>
    <t>No Filter | Index</t>
  </si>
  <si>
    <t>age</t>
  </si>
  <si>
    <t>Demographics</t>
  </si>
  <si>
    <t>36-45</t>
  </si>
  <si>
    <t>18-25</t>
  </si>
  <si>
    <t>26-35</t>
  </si>
  <si>
    <t>46-55</t>
  </si>
  <si>
    <t>56-65</t>
  </si>
  <si>
    <t>66+</t>
  </si>
  <si>
    <t>gender</t>
  </si>
  <si>
    <t>M</t>
  </si>
  <si>
    <t>F</t>
  </si>
  <si>
    <t>ethnicity</t>
  </si>
  <si>
    <t>White/Other</t>
  </si>
  <si>
    <t>African American</t>
  </si>
  <si>
    <t>Hispanic</t>
  </si>
  <si>
    <t>Asian</t>
  </si>
  <si>
    <t>marital</t>
  </si>
  <si>
    <t>Single</t>
  </si>
  <si>
    <t>Married</t>
  </si>
  <si>
    <t>children</t>
  </si>
  <si>
    <t>0</t>
  </si>
  <si>
    <t>1</t>
  </si>
  <si>
    <t>2</t>
  </si>
  <si>
    <t>3</t>
  </si>
  <si>
    <t>4</t>
  </si>
  <si>
    <t>5+</t>
  </si>
  <si>
    <t>education</t>
  </si>
  <si>
    <t>High School</t>
  </si>
  <si>
    <t>College</t>
  </si>
  <si>
    <t>Grad School</t>
  </si>
  <si>
    <t>Vocational</t>
  </si>
  <si>
    <t>income</t>
  </si>
  <si>
    <t>50K-75K</t>
  </si>
  <si>
    <t>100K-125K</t>
  </si>
  <si>
    <t>&gt; 125K</t>
  </si>
  <si>
    <t>15K-20K</t>
  </si>
  <si>
    <t>75K-100K</t>
  </si>
  <si>
    <t>20K-30K</t>
  </si>
  <si>
    <t>40K-50K</t>
  </si>
  <si>
    <t>30K-40K</t>
  </si>
  <si>
    <t>&lt; 15K</t>
  </si>
  <si>
    <t>state</t>
  </si>
  <si>
    <t>New York</t>
  </si>
  <si>
    <t>Alabama</t>
  </si>
  <si>
    <t>New Jersey</t>
  </si>
  <si>
    <t>Alaska</t>
  </si>
  <si>
    <t>Florida</t>
  </si>
  <si>
    <t>Arizona</t>
  </si>
  <si>
    <t>Pennsylvania</t>
  </si>
  <si>
    <t>Arkansas</t>
  </si>
  <si>
    <t>Texas</t>
  </si>
  <si>
    <t>California</t>
  </si>
  <si>
    <t>Colorado</t>
  </si>
  <si>
    <t>Ohio</t>
  </si>
  <si>
    <t>Connecticut</t>
  </si>
  <si>
    <t>Massachusetts</t>
  </si>
  <si>
    <t>Delaware</t>
  </si>
  <si>
    <t>Maryland</t>
  </si>
  <si>
    <t>District of Columbia</t>
  </si>
  <si>
    <t>District Of Columbia</t>
  </si>
  <si>
    <t>Georgia</t>
  </si>
  <si>
    <t>Virginia</t>
  </si>
  <si>
    <t>interests</t>
  </si>
  <si>
    <t>Go to Rock Music Performances - Likely</t>
  </si>
  <si>
    <t>entertainment</t>
  </si>
  <si>
    <t>Go To Rock Music Performances - Likely</t>
  </si>
  <si>
    <t>Hobbies/Interests</t>
  </si>
  <si>
    <t>African-American Lifestyle (Factual)</t>
  </si>
  <si>
    <t>food</t>
  </si>
  <si>
    <t>Bakery Snack Shop - Likely</t>
  </si>
  <si>
    <t>Heavy Cell Phone User - Likely</t>
  </si>
  <si>
    <t>travel</t>
  </si>
  <si>
    <t>Travel Activities - Spa - Likely</t>
  </si>
  <si>
    <t>Food</t>
  </si>
  <si>
    <t>Baking - Likely</t>
  </si>
  <si>
    <t>Travel</t>
  </si>
  <si>
    <t>technology</t>
  </si>
  <si>
    <t>Barbecuing - Likely</t>
  </si>
  <si>
    <t>Have Wearable Device - Likely</t>
  </si>
  <si>
    <t>Castual Ethnic Restaurant - Likely</t>
  </si>
  <si>
    <t>Travel Activities - Beach/Waterfront - Likely</t>
  </si>
  <si>
    <t>Broader Living (Factual)</t>
  </si>
  <si>
    <t>Casual Asian Restaurant - Likely</t>
  </si>
  <si>
    <t>Travel Activities - Theme/Amusement Parks - Likely</t>
  </si>
  <si>
    <t>Quick Service Asian Restaurant - Likely</t>
  </si>
  <si>
    <t>Career Focus (Factual)</t>
  </si>
  <si>
    <t>Casual Bar &amp; Grill Restaurant - Likely</t>
  </si>
  <si>
    <t>Career Improvement (Factual)</t>
  </si>
  <si>
    <t>Casual Italian Restaurant - Likely</t>
  </si>
  <si>
    <t>Coffee/Donut/Bagel Shop - Likely</t>
  </si>
  <si>
    <t>Casual Mexican Restaurant - Likely</t>
  </si>
  <si>
    <t>Casual Pizza Restaurant - Likely</t>
  </si>
  <si>
    <t>Technology Adoption Segment: Journeymen - Likely</t>
  </si>
  <si>
    <t>Delivery Meal - Likely</t>
  </si>
  <si>
    <t>Casual Seafood Restaurant - Likely</t>
  </si>
  <si>
    <t>media</t>
  </si>
  <si>
    <t>Radio</t>
  </si>
  <si>
    <t>Radio Format - Rock - Likely</t>
  </si>
  <si>
    <t>tv channel</t>
  </si>
  <si>
    <t>Fx - Likely</t>
  </si>
  <si>
    <t>A&amp;E - Likely</t>
  </si>
  <si>
    <t>tv event</t>
  </si>
  <si>
    <t>Academy Of Country Music Awards - Likely</t>
  </si>
  <si>
    <t>HBO - Likely</t>
  </si>
  <si>
    <t>E! - Likely</t>
  </si>
  <si>
    <t>AMC - Likely</t>
  </si>
  <si>
    <t>Adult Swim - Likely</t>
  </si>
  <si>
    <t>FSC - Likely</t>
  </si>
  <si>
    <t>tv pay-per-view</t>
  </si>
  <si>
    <t>Watch Pay-Per-View Movies - Likely</t>
  </si>
  <si>
    <t>TV Event</t>
  </si>
  <si>
    <t>Academy of Country Music Awards - Likely</t>
  </si>
  <si>
    <t>tv genre</t>
  </si>
  <si>
    <t>Adventure - Likely</t>
  </si>
  <si>
    <t>Online Activity</t>
  </si>
  <si>
    <t>Social - Mobile Social Networker - Likely</t>
  </si>
  <si>
    <t>Watch Pay-Per-View Sports - Likely</t>
  </si>
  <si>
    <t>Amc - Likely</t>
  </si>
  <si>
    <t>Magazines</t>
  </si>
  <si>
    <t>Read Computer Magazines - Likely</t>
  </si>
  <si>
    <t>radio</t>
  </si>
  <si>
    <t>Radio Provider - Internet - Likely</t>
  </si>
  <si>
    <t>Animal - Likely</t>
  </si>
  <si>
    <t>TV Pay-Per-View</t>
  </si>
  <si>
    <t>streaming provider</t>
  </si>
  <si>
    <t>Buy/Rent/Stream Videos - Amazon - Likely</t>
  </si>
  <si>
    <t>Animal Planet - Likely</t>
  </si>
  <si>
    <t>Watch Pay-Per-View Movies 4+ Times Last 12 Months - Likely</t>
  </si>
  <si>
    <t>Listen To Radio At Work During Week - Likely</t>
  </si>
  <si>
    <t>Auto - Likely</t>
  </si>
  <si>
    <t>Radio Format - Rhythmic - Likely</t>
  </si>
  <si>
    <t>Mtv - Likely</t>
  </si>
  <si>
    <t>Bbc America - Likely</t>
  </si>
  <si>
    <t>Watch Pay-Per-View - Likely</t>
  </si>
  <si>
    <t>Fxx - Likely</t>
  </si>
  <si>
    <t>BBC America - Likely</t>
  </si>
  <si>
    <t>tv</t>
  </si>
  <si>
    <t>Binge Watcher - Likely</t>
  </si>
  <si>
    <t>Radio Format - Sports - Likely</t>
  </si>
  <si>
    <t>History - Likely</t>
  </si>
  <si>
    <t>BET - Likely</t>
  </si>
  <si>
    <t>Biography - Likely</t>
  </si>
  <si>
    <t>Rank</t>
  </si>
  <si>
    <t>Diff</t>
  </si>
  <si>
    <t>Concate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</si>
</sst>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"/>
  <sheetViews>
    <sheetView workbookViewId="0"/>
  </sheetViews>
  <sheetFormatPr defaultRowHeight="15" x14ac:dyDescent="0.25"/>
  <sheetData>
    <row r="1" spans="2:4" x14ac:dyDescent="0.25">
      <c r="B1" s="1" t="s">
        <v>0</v>
      </c>
      <c r="D1" s="2" t="s">
        <v>0</v>
      </c>
    </row>
    <row r="2" spans="2:4" x14ac:dyDescent="0.25">
      <c r="B2" t="s">
        <v>1</v>
      </c>
      <c r="D2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K12"/>
  <sheetViews>
    <sheetView workbookViewId="0"/>
  </sheetViews>
  <sheetFormatPr defaultRowHeight="15" x14ac:dyDescent="0.25"/>
  <sheetData>
    <row r="1" spans="2:37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</row>
    <row r="2" spans="2:37" x14ac:dyDescent="0.25">
      <c r="B2" s="2">
        <v>5</v>
      </c>
      <c r="C2" t="s">
        <v>133</v>
      </c>
      <c r="D2" t="s">
        <v>103</v>
      </c>
      <c r="E2" t="s">
        <v>134</v>
      </c>
      <c r="F2">
        <v>24</v>
      </c>
      <c r="G2">
        <v>111</v>
      </c>
      <c r="L2" s="2">
        <v>5</v>
      </c>
      <c r="M2" t="s">
        <v>133</v>
      </c>
      <c r="N2" t="s">
        <v>103</v>
      </c>
      <c r="O2" t="s">
        <v>134</v>
      </c>
      <c r="P2">
        <v>24</v>
      </c>
      <c r="Q2">
        <v>98</v>
      </c>
      <c r="V2" s="2">
        <v>0</v>
      </c>
      <c r="W2" t="s">
        <v>133</v>
      </c>
      <c r="X2" t="s">
        <v>103</v>
      </c>
      <c r="Y2" t="s">
        <v>135</v>
      </c>
      <c r="Z2">
        <v>6</v>
      </c>
      <c r="AA2">
        <v>93</v>
      </c>
      <c r="AF2" s="2">
        <v>0</v>
      </c>
      <c r="AG2" t="s">
        <v>133</v>
      </c>
      <c r="AH2" t="s">
        <v>103</v>
      </c>
      <c r="AI2" t="s">
        <v>135</v>
      </c>
      <c r="AJ2">
        <v>6</v>
      </c>
      <c r="AK2">
        <v>88</v>
      </c>
    </row>
    <row r="3" spans="2:37" x14ac:dyDescent="0.25">
      <c r="B3" s="2">
        <v>8</v>
      </c>
      <c r="C3" t="s">
        <v>133</v>
      </c>
      <c r="D3" t="s">
        <v>103</v>
      </c>
      <c r="E3" t="s">
        <v>136</v>
      </c>
      <c r="F3">
        <v>18</v>
      </c>
      <c r="G3">
        <v>109</v>
      </c>
      <c r="L3" s="2">
        <v>8</v>
      </c>
      <c r="M3" t="s">
        <v>133</v>
      </c>
      <c r="N3" t="s">
        <v>103</v>
      </c>
      <c r="O3" t="s">
        <v>136</v>
      </c>
      <c r="P3">
        <v>18</v>
      </c>
      <c r="Q3">
        <v>113</v>
      </c>
      <c r="V3" s="2">
        <v>1</v>
      </c>
      <c r="W3" t="s">
        <v>133</v>
      </c>
      <c r="X3" t="s">
        <v>103</v>
      </c>
      <c r="Y3" t="s">
        <v>137</v>
      </c>
      <c r="Z3">
        <v>4</v>
      </c>
      <c r="AA3">
        <v>92</v>
      </c>
      <c r="AF3" s="2">
        <v>1</v>
      </c>
      <c r="AG3" t="s">
        <v>133</v>
      </c>
      <c r="AH3" t="s">
        <v>103</v>
      </c>
      <c r="AI3" t="s">
        <v>137</v>
      </c>
      <c r="AJ3">
        <v>4</v>
      </c>
      <c r="AK3">
        <v>109</v>
      </c>
    </row>
    <row r="4" spans="2:37" x14ac:dyDescent="0.25">
      <c r="B4" s="2">
        <v>6</v>
      </c>
      <c r="C4" t="s">
        <v>133</v>
      </c>
      <c r="D4" t="s">
        <v>103</v>
      </c>
      <c r="E4" t="s">
        <v>138</v>
      </c>
      <c r="F4">
        <v>13</v>
      </c>
      <c r="G4">
        <v>101</v>
      </c>
      <c r="L4" s="2">
        <v>6</v>
      </c>
      <c r="M4" t="s">
        <v>133</v>
      </c>
      <c r="N4" t="s">
        <v>103</v>
      </c>
      <c r="O4" t="s">
        <v>138</v>
      </c>
      <c r="P4">
        <v>13</v>
      </c>
      <c r="Q4">
        <v>94</v>
      </c>
      <c r="V4" s="2">
        <v>2</v>
      </c>
      <c r="W4" t="s">
        <v>133</v>
      </c>
      <c r="X4" t="s">
        <v>103</v>
      </c>
      <c r="Y4" t="s">
        <v>139</v>
      </c>
      <c r="Z4">
        <v>8</v>
      </c>
      <c r="AA4">
        <v>85</v>
      </c>
      <c r="AF4" s="2">
        <v>2</v>
      </c>
      <c r="AG4" t="s">
        <v>133</v>
      </c>
      <c r="AH4" t="s">
        <v>103</v>
      </c>
      <c r="AI4" t="s">
        <v>139</v>
      </c>
      <c r="AJ4">
        <v>8</v>
      </c>
      <c r="AK4">
        <v>99</v>
      </c>
    </row>
    <row r="5" spans="2:37" x14ac:dyDescent="0.25">
      <c r="B5" s="2">
        <v>4</v>
      </c>
      <c r="C5" t="s">
        <v>133</v>
      </c>
      <c r="D5" t="s">
        <v>103</v>
      </c>
      <c r="E5" t="s">
        <v>140</v>
      </c>
      <c r="F5">
        <v>11</v>
      </c>
      <c r="G5">
        <v>102</v>
      </c>
      <c r="L5" s="2">
        <v>4</v>
      </c>
      <c r="M5" t="s">
        <v>133</v>
      </c>
      <c r="N5" t="s">
        <v>103</v>
      </c>
      <c r="O5" t="s">
        <v>140</v>
      </c>
      <c r="P5">
        <v>11</v>
      </c>
      <c r="Q5">
        <v>97</v>
      </c>
      <c r="V5" s="2">
        <v>3</v>
      </c>
      <c r="W5" t="s">
        <v>133</v>
      </c>
      <c r="X5" t="s">
        <v>103</v>
      </c>
      <c r="Y5" t="s">
        <v>141</v>
      </c>
      <c r="Z5">
        <v>9</v>
      </c>
      <c r="AA5">
        <v>97</v>
      </c>
      <c r="AF5" s="2">
        <v>3</v>
      </c>
      <c r="AG5" t="s">
        <v>133</v>
      </c>
      <c r="AH5" t="s">
        <v>103</v>
      </c>
      <c r="AI5" t="s">
        <v>141</v>
      </c>
      <c r="AJ5">
        <v>9</v>
      </c>
      <c r="AK5">
        <v>93</v>
      </c>
    </row>
    <row r="6" spans="2:37" x14ac:dyDescent="0.25">
      <c r="B6" s="2">
        <v>3</v>
      </c>
      <c r="C6" t="s">
        <v>133</v>
      </c>
      <c r="D6" t="s">
        <v>103</v>
      </c>
      <c r="E6" t="s">
        <v>141</v>
      </c>
      <c r="F6">
        <v>9</v>
      </c>
      <c r="G6">
        <v>97</v>
      </c>
      <c r="L6" s="2">
        <v>3</v>
      </c>
      <c r="M6" t="s">
        <v>133</v>
      </c>
      <c r="N6" t="s">
        <v>103</v>
      </c>
      <c r="O6" t="s">
        <v>141</v>
      </c>
      <c r="P6">
        <v>9</v>
      </c>
      <c r="Q6">
        <v>93</v>
      </c>
      <c r="V6" s="2">
        <v>4</v>
      </c>
      <c r="W6" t="s">
        <v>133</v>
      </c>
      <c r="X6" t="s">
        <v>103</v>
      </c>
      <c r="Y6" t="s">
        <v>140</v>
      </c>
      <c r="Z6">
        <v>11</v>
      </c>
      <c r="AA6">
        <v>102</v>
      </c>
      <c r="AF6" s="2">
        <v>4</v>
      </c>
      <c r="AG6" t="s">
        <v>133</v>
      </c>
      <c r="AH6" t="s">
        <v>103</v>
      </c>
      <c r="AI6" t="s">
        <v>140</v>
      </c>
      <c r="AJ6">
        <v>11</v>
      </c>
      <c r="AK6">
        <v>97</v>
      </c>
    </row>
    <row r="7" spans="2:37" x14ac:dyDescent="0.25">
      <c r="B7" s="2">
        <v>2</v>
      </c>
      <c r="C7" t="s">
        <v>133</v>
      </c>
      <c r="D7" t="s">
        <v>103</v>
      </c>
      <c r="E7" t="s">
        <v>139</v>
      </c>
      <c r="F7">
        <v>8</v>
      </c>
      <c r="G7">
        <v>85</v>
      </c>
      <c r="L7" s="2">
        <v>2</v>
      </c>
      <c r="M7" t="s">
        <v>133</v>
      </c>
      <c r="N7" t="s">
        <v>103</v>
      </c>
      <c r="O7" t="s">
        <v>139</v>
      </c>
      <c r="P7">
        <v>8</v>
      </c>
      <c r="Q7">
        <v>99</v>
      </c>
      <c r="V7" s="2">
        <v>5</v>
      </c>
      <c r="W7" t="s">
        <v>133</v>
      </c>
      <c r="X7" t="s">
        <v>103</v>
      </c>
      <c r="Y7" t="s">
        <v>134</v>
      </c>
      <c r="Z7">
        <v>24</v>
      </c>
      <c r="AA7">
        <v>111</v>
      </c>
      <c r="AF7" s="2">
        <v>5</v>
      </c>
      <c r="AG7" t="s">
        <v>133</v>
      </c>
      <c r="AH7" t="s">
        <v>103</v>
      </c>
      <c r="AI7" t="s">
        <v>134</v>
      </c>
      <c r="AJ7">
        <v>24</v>
      </c>
      <c r="AK7">
        <v>98</v>
      </c>
    </row>
    <row r="8" spans="2:37" x14ac:dyDescent="0.25">
      <c r="B8" s="2">
        <v>0</v>
      </c>
      <c r="C8" t="s">
        <v>133</v>
      </c>
      <c r="D8" t="s">
        <v>103</v>
      </c>
      <c r="E8" t="s">
        <v>135</v>
      </c>
      <c r="F8">
        <v>6</v>
      </c>
      <c r="G8">
        <v>93</v>
      </c>
      <c r="L8" s="2">
        <v>7</v>
      </c>
      <c r="M8" t="s">
        <v>133</v>
      </c>
      <c r="N8" t="s">
        <v>103</v>
      </c>
      <c r="O8" t="s">
        <v>142</v>
      </c>
      <c r="P8">
        <v>6</v>
      </c>
      <c r="Q8">
        <v>115</v>
      </c>
      <c r="V8" s="2">
        <v>6</v>
      </c>
      <c r="W8" t="s">
        <v>133</v>
      </c>
      <c r="X8" t="s">
        <v>103</v>
      </c>
      <c r="Y8" t="s">
        <v>138</v>
      </c>
      <c r="Z8">
        <v>13</v>
      </c>
      <c r="AA8">
        <v>101</v>
      </c>
      <c r="AF8" s="2">
        <v>6</v>
      </c>
      <c r="AG8" t="s">
        <v>133</v>
      </c>
      <c r="AH8" t="s">
        <v>103</v>
      </c>
      <c r="AI8" t="s">
        <v>138</v>
      </c>
      <c r="AJ8">
        <v>13</v>
      </c>
      <c r="AK8">
        <v>94</v>
      </c>
    </row>
    <row r="9" spans="2:37" x14ac:dyDescent="0.25">
      <c r="B9" s="2">
        <v>7</v>
      </c>
      <c r="C9" t="s">
        <v>133</v>
      </c>
      <c r="D9" t="s">
        <v>103</v>
      </c>
      <c r="E9" t="s">
        <v>142</v>
      </c>
      <c r="F9">
        <v>6</v>
      </c>
      <c r="G9">
        <v>77</v>
      </c>
      <c r="L9" s="2">
        <v>0</v>
      </c>
      <c r="M9" t="s">
        <v>133</v>
      </c>
      <c r="N9" t="s">
        <v>103</v>
      </c>
      <c r="O9" t="s">
        <v>135</v>
      </c>
      <c r="P9">
        <v>6</v>
      </c>
      <c r="Q9">
        <v>88</v>
      </c>
      <c r="V9" s="2">
        <v>7</v>
      </c>
      <c r="W9" t="s">
        <v>133</v>
      </c>
      <c r="X9" t="s">
        <v>103</v>
      </c>
      <c r="Y9" t="s">
        <v>142</v>
      </c>
      <c r="Z9">
        <v>6</v>
      </c>
      <c r="AA9">
        <v>77</v>
      </c>
      <c r="AF9" s="2">
        <v>7</v>
      </c>
      <c r="AG9" t="s">
        <v>133</v>
      </c>
      <c r="AH9" t="s">
        <v>103</v>
      </c>
      <c r="AI9" t="s">
        <v>142</v>
      </c>
      <c r="AJ9">
        <v>6</v>
      </c>
      <c r="AK9">
        <v>115</v>
      </c>
    </row>
    <row r="10" spans="2:37" x14ac:dyDescent="0.25">
      <c r="B10" s="2">
        <v>1</v>
      </c>
      <c r="C10" t="s">
        <v>133</v>
      </c>
      <c r="D10" t="s">
        <v>103</v>
      </c>
      <c r="E10" t="s">
        <v>137</v>
      </c>
      <c r="F10">
        <v>4</v>
      </c>
      <c r="G10">
        <v>92</v>
      </c>
      <c r="L10" s="2">
        <v>1</v>
      </c>
      <c r="M10" t="s">
        <v>133</v>
      </c>
      <c r="N10" t="s">
        <v>103</v>
      </c>
      <c r="O10" t="s">
        <v>137</v>
      </c>
      <c r="P10">
        <v>4</v>
      </c>
      <c r="Q10">
        <v>109</v>
      </c>
      <c r="V10" s="2">
        <v>8</v>
      </c>
      <c r="W10" t="s">
        <v>133</v>
      </c>
      <c r="X10" t="s">
        <v>103</v>
      </c>
      <c r="Y10" t="s">
        <v>136</v>
      </c>
      <c r="Z10">
        <v>18</v>
      </c>
      <c r="AA10">
        <v>109</v>
      </c>
      <c r="AF10" s="2">
        <v>8</v>
      </c>
      <c r="AG10" t="s">
        <v>133</v>
      </c>
      <c r="AH10" t="s">
        <v>103</v>
      </c>
      <c r="AI10" t="s">
        <v>136</v>
      </c>
      <c r="AJ10">
        <v>18</v>
      </c>
      <c r="AK10">
        <v>113</v>
      </c>
    </row>
    <row r="11" spans="2:37" x14ac:dyDescent="0.25">
      <c r="B11" s="2" t="s">
        <v>55</v>
      </c>
      <c r="F11">
        <v>99</v>
      </c>
      <c r="G11">
        <v>867</v>
      </c>
      <c r="L11" s="2" t="s">
        <v>56</v>
      </c>
      <c r="P11">
        <v>99</v>
      </c>
      <c r="Q11">
        <v>906</v>
      </c>
      <c r="V11" s="2" t="s">
        <v>57</v>
      </c>
      <c r="Z11">
        <v>99</v>
      </c>
      <c r="AA11">
        <v>867</v>
      </c>
      <c r="AF11" s="2" t="s">
        <v>58</v>
      </c>
      <c r="AJ11">
        <v>99</v>
      </c>
      <c r="AK11">
        <v>906</v>
      </c>
    </row>
    <row r="12" spans="2:37" x14ac:dyDescent="0.25">
      <c r="B12" s="2" t="s">
        <v>59</v>
      </c>
      <c r="F12">
        <v>11</v>
      </c>
      <c r="G12">
        <v>96.333333333333329</v>
      </c>
      <c r="L12" s="2" t="s">
        <v>60</v>
      </c>
      <c r="P12">
        <v>11</v>
      </c>
      <c r="Q12">
        <v>100.6666666666667</v>
      </c>
      <c r="V12" s="2" t="s">
        <v>61</v>
      </c>
      <c r="Z12">
        <v>11</v>
      </c>
      <c r="AA12">
        <v>96.333333333333329</v>
      </c>
      <c r="AF12" s="2" t="s">
        <v>62</v>
      </c>
      <c r="AJ12">
        <v>11</v>
      </c>
      <c r="AK12">
        <v>100.6666666666667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N13"/>
  <sheetViews>
    <sheetView topLeftCell="X1" workbookViewId="0">
      <selection activeCell="AN2" sqref="AN2"/>
    </sheetView>
  </sheetViews>
  <sheetFormatPr defaultRowHeight="15" x14ac:dyDescent="0.25"/>
  <sheetData>
    <row r="1" spans="2:40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H1" s="3" t="s">
        <v>246</v>
      </c>
      <c r="I1" s="3" t="s">
        <v>244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R1" s="3" t="s">
        <v>246</v>
      </c>
      <c r="S1" s="3" t="s">
        <v>244</v>
      </c>
      <c r="T1" s="3" t="s">
        <v>245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B1" s="3" t="s">
        <v>246</v>
      </c>
      <c r="AC1" s="3" t="s">
        <v>244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  <c r="AL1" s="3" t="s">
        <v>246</v>
      </c>
      <c r="AM1" s="3" t="s">
        <v>244</v>
      </c>
      <c r="AN1" s="3" t="s">
        <v>245</v>
      </c>
    </row>
    <row r="2" spans="2:40" x14ac:dyDescent="0.25">
      <c r="B2" s="2">
        <v>32</v>
      </c>
      <c r="C2" t="s">
        <v>143</v>
      </c>
      <c r="D2" t="s">
        <v>103</v>
      </c>
      <c r="E2" t="s">
        <v>144</v>
      </c>
      <c r="F2">
        <v>43</v>
      </c>
      <c r="G2">
        <v>702</v>
      </c>
      <c r="H2" t="str">
        <f>_xlfn.CONCAT(C2,D2,E2)</f>
        <v>stateDemographicsNew York</v>
      </c>
      <c r="I2">
        <v>1</v>
      </c>
      <c r="L2" s="2">
        <v>32</v>
      </c>
      <c r="M2" t="s">
        <v>143</v>
      </c>
      <c r="N2" t="s">
        <v>103</v>
      </c>
      <c r="O2" t="s">
        <v>144</v>
      </c>
      <c r="P2">
        <v>43</v>
      </c>
      <c r="Q2">
        <v>783</v>
      </c>
      <c r="R2" t="str">
        <f>_xlfn.CONCAT(M2,N2,O2)</f>
        <v>stateDemographicsNew York</v>
      </c>
      <c r="S2">
        <f>MATCH(H2,$R$2:$R$11,0)</f>
        <v>1</v>
      </c>
      <c r="T2">
        <f>S2-I2</f>
        <v>0</v>
      </c>
      <c r="V2" s="2">
        <v>0</v>
      </c>
      <c r="W2" t="s">
        <v>143</v>
      </c>
      <c r="X2" t="s">
        <v>103</v>
      </c>
      <c r="Y2" t="s">
        <v>145</v>
      </c>
      <c r="Z2">
        <v>1</v>
      </c>
      <c r="AA2">
        <v>37</v>
      </c>
      <c r="AB2" t="str">
        <f>_xlfn.CONCAT(W2,X2,Y2)</f>
        <v>stateDemographicsAlabama</v>
      </c>
      <c r="AC2">
        <v>1</v>
      </c>
      <c r="AF2" s="2">
        <v>0</v>
      </c>
      <c r="AG2" t="s">
        <v>143</v>
      </c>
      <c r="AH2" t="s">
        <v>103</v>
      </c>
      <c r="AI2" t="s">
        <v>145</v>
      </c>
      <c r="AJ2">
        <v>1</v>
      </c>
      <c r="AK2">
        <v>38</v>
      </c>
      <c r="AL2" t="str">
        <f>_xlfn.CONCAT(AG2,AH2,AI2)</f>
        <v>stateDemographicsAlabama</v>
      </c>
      <c r="AM2">
        <f>MATCH(AB2,$AL$2:$AL$11,0)</f>
        <v>1</v>
      </c>
      <c r="AN2">
        <f>AM2-AC2</f>
        <v>0</v>
      </c>
    </row>
    <row r="3" spans="2:40" x14ac:dyDescent="0.25">
      <c r="B3" s="2">
        <v>30</v>
      </c>
      <c r="C3" t="s">
        <v>143</v>
      </c>
      <c r="D3" t="s">
        <v>103</v>
      </c>
      <c r="E3" t="s">
        <v>146</v>
      </c>
      <c r="F3">
        <v>7.0000000000000009</v>
      </c>
      <c r="G3">
        <v>253</v>
      </c>
      <c r="H3" t="str">
        <f t="shared" ref="H3:H11" si="0">_xlfn.CONCAT(C3,D3,E3)</f>
        <v>stateDemographicsNew Jersey</v>
      </c>
      <c r="I3">
        <v>2</v>
      </c>
      <c r="L3" s="2">
        <v>30</v>
      </c>
      <c r="M3" t="s">
        <v>143</v>
      </c>
      <c r="N3" t="s">
        <v>103</v>
      </c>
      <c r="O3" t="s">
        <v>146</v>
      </c>
      <c r="P3">
        <v>7.0000000000000009</v>
      </c>
      <c r="Q3">
        <v>256</v>
      </c>
      <c r="R3" t="str">
        <f t="shared" ref="R3:R11" si="1">_xlfn.CONCAT(M3,N3,O3)</f>
        <v>stateDemographicsNew Jersey</v>
      </c>
      <c r="S3">
        <f t="shared" ref="S3:S11" si="2">MATCH(H3,$R$2:$R$11,0)</f>
        <v>2</v>
      </c>
      <c r="T3">
        <f t="shared" ref="T3:T11" si="3">S3-I3</f>
        <v>0</v>
      </c>
      <c r="V3" s="2">
        <v>1</v>
      </c>
      <c r="W3" t="s">
        <v>143</v>
      </c>
      <c r="X3" t="s">
        <v>103</v>
      </c>
      <c r="Y3" t="s">
        <v>147</v>
      </c>
      <c r="Z3">
        <v>0</v>
      </c>
      <c r="AA3">
        <v>133</v>
      </c>
      <c r="AB3" t="str">
        <f t="shared" ref="AB3:AB11" si="4">_xlfn.CONCAT(W3,X3,Y3)</f>
        <v>stateDemographicsAlaska</v>
      </c>
      <c r="AC3">
        <v>2</v>
      </c>
      <c r="AF3" s="2">
        <v>1</v>
      </c>
      <c r="AG3" t="s">
        <v>143</v>
      </c>
      <c r="AH3" t="s">
        <v>103</v>
      </c>
      <c r="AI3" t="s">
        <v>147</v>
      </c>
      <c r="AJ3">
        <v>0</v>
      </c>
      <c r="AK3">
        <v>52</v>
      </c>
      <c r="AL3" t="str">
        <f t="shared" ref="AL3:AL11" si="5">_xlfn.CONCAT(AG3,AH3,AI3)</f>
        <v>stateDemographicsAlaska</v>
      </c>
      <c r="AM3">
        <f t="shared" ref="AM3:AM11" si="6">MATCH(AB3,$AL$2:$AL$11,0)</f>
        <v>2</v>
      </c>
      <c r="AN3">
        <f t="shared" ref="AN3:AN11" si="7">AM3-AC3</f>
        <v>0</v>
      </c>
    </row>
    <row r="4" spans="2:40" x14ac:dyDescent="0.25">
      <c r="B4" s="2">
        <v>9</v>
      </c>
      <c r="C4" t="s">
        <v>143</v>
      </c>
      <c r="D4" t="s">
        <v>103</v>
      </c>
      <c r="E4" t="s">
        <v>148</v>
      </c>
      <c r="F4">
        <v>5</v>
      </c>
      <c r="G4">
        <v>65</v>
      </c>
      <c r="H4" t="str">
        <f t="shared" si="0"/>
        <v>stateDemographicsFlorida</v>
      </c>
      <c r="I4">
        <v>3</v>
      </c>
      <c r="L4" s="2">
        <v>9</v>
      </c>
      <c r="M4" t="s">
        <v>143</v>
      </c>
      <c r="N4" t="s">
        <v>103</v>
      </c>
      <c r="O4" t="s">
        <v>148</v>
      </c>
      <c r="P4">
        <v>5</v>
      </c>
      <c r="Q4">
        <v>60</v>
      </c>
      <c r="R4" t="str">
        <f t="shared" si="1"/>
        <v>stateDemographicsFlorida</v>
      </c>
      <c r="S4">
        <f t="shared" si="2"/>
        <v>3</v>
      </c>
      <c r="T4">
        <f t="shared" si="3"/>
        <v>0</v>
      </c>
      <c r="V4" s="2">
        <v>2</v>
      </c>
      <c r="W4" t="s">
        <v>143</v>
      </c>
      <c r="X4" t="s">
        <v>103</v>
      </c>
      <c r="Y4" t="s">
        <v>149</v>
      </c>
      <c r="Z4">
        <v>1</v>
      </c>
      <c r="AA4">
        <v>35</v>
      </c>
      <c r="AB4" t="str">
        <f t="shared" si="4"/>
        <v>stateDemographicsArizona</v>
      </c>
      <c r="AC4">
        <v>3</v>
      </c>
      <c r="AF4" s="2">
        <v>2</v>
      </c>
      <c r="AG4" t="s">
        <v>143</v>
      </c>
      <c r="AH4" t="s">
        <v>103</v>
      </c>
      <c r="AI4" t="s">
        <v>149</v>
      </c>
      <c r="AJ4">
        <v>1</v>
      </c>
      <c r="AK4">
        <v>36</v>
      </c>
      <c r="AL4" t="str">
        <f t="shared" si="5"/>
        <v>stateDemographicsArizona</v>
      </c>
      <c r="AM4">
        <f t="shared" si="6"/>
        <v>3</v>
      </c>
      <c r="AN4">
        <f t="shared" si="7"/>
        <v>0</v>
      </c>
    </row>
    <row r="5" spans="2:40" x14ac:dyDescent="0.25">
      <c r="B5" s="2">
        <v>38</v>
      </c>
      <c r="C5" t="s">
        <v>143</v>
      </c>
      <c r="D5" t="s">
        <v>103</v>
      </c>
      <c r="E5" t="s">
        <v>150</v>
      </c>
      <c r="F5">
        <v>4</v>
      </c>
      <c r="G5">
        <v>106</v>
      </c>
      <c r="H5" t="str">
        <f t="shared" si="0"/>
        <v>stateDemographicsPennsylvania</v>
      </c>
      <c r="I5">
        <v>4</v>
      </c>
      <c r="L5" s="2">
        <v>38</v>
      </c>
      <c r="M5" t="s">
        <v>143</v>
      </c>
      <c r="N5" t="s">
        <v>103</v>
      </c>
      <c r="O5" t="s">
        <v>150</v>
      </c>
      <c r="P5">
        <v>4</v>
      </c>
      <c r="Q5">
        <v>105</v>
      </c>
      <c r="R5" t="str">
        <f t="shared" si="1"/>
        <v>stateDemographicsPennsylvania</v>
      </c>
      <c r="S5">
        <f t="shared" si="2"/>
        <v>4</v>
      </c>
      <c r="T5">
        <f t="shared" si="3"/>
        <v>0</v>
      </c>
      <c r="V5" s="2">
        <v>3</v>
      </c>
      <c r="W5" t="s">
        <v>143</v>
      </c>
      <c r="X5" t="s">
        <v>103</v>
      </c>
      <c r="Y5" t="s">
        <v>151</v>
      </c>
      <c r="Z5">
        <v>0</v>
      </c>
      <c r="AA5">
        <v>36</v>
      </c>
      <c r="AB5" t="str">
        <f t="shared" si="4"/>
        <v>stateDemographicsArkansas</v>
      </c>
      <c r="AC5">
        <v>4</v>
      </c>
      <c r="AF5" s="2">
        <v>3</v>
      </c>
      <c r="AG5" t="s">
        <v>143</v>
      </c>
      <c r="AH5" t="s">
        <v>103</v>
      </c>
      <c r="AI5" t="s">
        <v>151</v>
      </c>
      <c r="AJ5">
        <v>0</v>
      </c>
      <c r="AK5">
        <v>35</v>
      </c>
      <c r="AL5" t="str">
        <f t="shared" si="5"/>
        <v>stateDemographicsArkansas</v>
      </c>
      <c r="AM5">
        <f t="shared" si="6"/>
        <v>4</v>
      </c>
      <c r="AN5">
        <f t="shared" si="7"/>
        <v>0</v>
      </c>
    </row>
    <row r="6" spans="2:40" x14ac:dyDescent="0.25">
      <c r="B6" s="2">
        <v>43</v>
      </c>
      <c r="C6" t="s">
        <v>143</v>
      </c>
      <c r="D6" t="s">
        <v>103</v>
      </c>
      <c r="E6" t="s">
        <v>152</v>
      </c>
      <c r="F6">
        <v>4</v>
      </c>
      <c r="G6">
        <v>45</v>
      </c>
      <c r="H6" t="str">
        <f t="shared" si="0"/>
        <v>stateDemographicsTexas</v>
      </c>
      <c r="I6">
        <v>5</v>
      </c>
      <c r="L6" s="2">
        <v>4</v>
      </c>
      <c r="M6" t="s">
        <v>143</v>
      </c>
      <c r="N6" t="s">
        <v>103</v>
      </c>
      <c r="O6" t="s">
        <v>153</v>
      </c>
      <c r="P6">
        <v>4</v>
      </c>
      <c r="Q6">
        <v>46</v>
      </c>
      <c r="R6" t="str">
        <f t="shared" si="1"/>
        <v>stateDemographicsCalifornia</v>
      </c>
      <c r="S6">
        <f t="shared" si="2"/>
        <v>6</v>
      </c>
      <c r="T6">
        <f t="shared" si="3"/>
        <v>1</v>
      </c>
      <c r="V6" s="2">
        <v>4</v>
      </c>
      <c r="W6" t="s">
        <v>143</v>
      </c>
      <c r="X6" t="s">
        <v>103</v>
      </c>
      <c r="Y6" t="s">
        <v>153</v>
      </c>
      <c r="Z6">
        <v>4</v>
      </c>
      <c r="AA6">
        <v>41</v>
      </c>
      <c r="AB6" t="str">
        <f t="shared" si="4"/>
        <v>stateDemographicsCalifornia</v>
      </c>
      <c r="AC6">
        <v>5</v>
      </c>
      <c r="AF6" s="2">
        <v>4</v>
      </c>
      <c r="AG6" t="s">
        <v>143</v>
      </c>
      <c r="AH6" t="s">
        <v>103</v>
      </c>
      <c r="AI6" t="s">
        <v>153</v>
      </c>
      <c r="AJ6">
        <v>4</v>
      </c>
      <c r="AK6">
        <v>46</v>
      </c>
      <c r="AL6" t="str">
        <f t="shared" si="5"/>
        <v>stateDemographicsCalifornia</v>
      </c>
      <c r="AM6">
        <f t="shared" si="6"/>
        <v>5</v>
      </c>
      <c r="AN6">
        <f t="shared" si="7"/>
        <v>0</v>
      </c>
    </row>
    <row r="7" spans="2:40" x14ac:dyDescent="0.25">
      <c r="B7" s="2">
        <v>4</v>
      </c>
      <c r="C7" t="s">
        <v>143</v>
      </c>
      <c r="D7" t="s">
        <v>103</v>
      </c>
      <c r="E7" t="s">
        <v>153</v>
      </c>
      <c r="F7">
        <v>4</v>
      </c>
      <c r="G7">
        <v>41</v>
      </c>
      <c r="H7" t="str">
        <f t="shared" si="0"/>
        <v>stateDemographicsCalifornia</v>
      </c>
      <c r="I7">
        <v>6</v>
      </c>
      <c r="L7" s="2">
        <v>43</v>
      </c>
      <c r="M7" t="s">
        <v>143</v>
      </c>
      <c r="N7" t="s">
        <v>103</v>
      </c>
      <c r="O7" t="s">
        <v>152</v>
      </c>
      <c r="P7">
        <v>4</v>
      </c>
      <c r="Q7">
        <v>39</v>
      </c>
      <c r="R7" t="str">
        <f t="shared" si="1"/>
        <v>stateDemographicsTexas</v>
      </c>
      <c r="S7">
        <f t="shared" si="2"/>
        <v>5</v>
      </c>
      <c r="T7">
        <f t="shared" si="3"/>
        <v>-1</v>
      </c>
      <c r="V7" s="2">
        <v>5</v>
      </c>
      <c r="W7" t="s">
        <v>143</v>
      </c>
      <c r="X7" t="s">
        <v>103</v>
      </c>
      <c r="Y7" t="s">
        <v>154</v>
      </c>
      <c r="Z7">
        <v>1</v>
      </c>
      <c r="AA7">
        <v>42</v>
      </c>
      <c r="AB7" t="str">
        <f t="shared" si="4"/>
        <v>stateDemographicsColorado</v>
      </c>
      <c r="AC7">
        <v>6</v>
      </c>
      <c r="AF7" s="2">
        <v>5</v>
      </c>
      <c r="AG7" t="s">
        <v>143</v>
      </c>
      <c r="AH7" t="s">
        <v>103</v>
      </c>
      <c r="AI7" t="s">
        <v>154</v>
      </c>
      <c r="AJ7">
        <v>1</v>
      </c>
      <c r="AK7">
        <v>51</v>
      </c>
      <c r="AL7" t="str">
        <f t="shared" si="5"/>
        <v>stateDemographicsColorado</v>
      </c>
      <c r="AM7">
        <f t="shared" si="6"/>
        <v>6</v>
      </c>
      <c r="AN7">
        <f t="shared" si="7"/>
        <v>0</v>
      </c>
    </row>
    <row r="8" spans="2:40" x14ac:dyDescent="0.25">
      <c r="B8" s="2">
        <v>35</v>
      </c>
      <c r="C8" t="s">
        <v>143</v>
      </c>
      <c r="D8" t="s">
        <v>103</v>
      </c>
      <c r="E8" t="s">
        <v>155</v>
      </c>
      <c r="F8">
        <v>3</v>
      </c>
      <c r="G8">
        <v>61</v>
      </c>
      <c r="H8" t="str">
        <f t="shared" si="0"/>
        <v>stateDemographicsOhio</v>
      </c>
      <c r="I8">
        <v>7</v>
      </c>
      <c r="L8" s="2">
        <v>6</v>
      </c>
      <c r="M8" t="s">
        <v>143</v>
      </c>
      <c r="N8" t="s">
        <v>103</v>
      </c>
      <c r="O8" t="s">
        <v>156</v>
      </c>
      <c r="P8">
        <v>2</v>
      </c>
      <c r="Q8">
        <v>220</v>
      </c>
      <c r="R8" t="str">
        <f t="shared" si="1"/>
        <v>stateDemographicsConnecticut</v>
      </c>
      <c r="S8" t="e">
        <f t="shared" si="2"/>
        <v>#N/A</v>
      </c>
      <c r="T8" t="e">
        <f t="shared" si="3"/>
        <v>#N/A</v>
      </c>
      <c r="V8" s="2">
        <v>6</v>
      </c>
      <c r="W8" t="s">
        <v>143</v>
      </c>
      <c r="X8" t="s">
        <v>103</v>
      </c>
      <c r="Y8" t="s">
        <v>156</v>
      </c>
      <c r="Z8">
        <v>2</v>
      </c>
      <c r="AA8">
        <v>224</v>
      </c>
      <c r="AB8" t="str">
        <f t="shared" si="4"/>
        <v>stateDemographicsConnecticut</v>
      </c>
      <c r="AC8">
        <v>7</v>
      </c>
      <c r="AF8" s="2">
        <v>6</v>
      </c>
      <c r="AG8" t="s">
        <v>143</v>
      </c>
      <c r="AH8" t="s">
        <v>103</v>
      </c>
      <c r="AI8" t="s">
        <v>156</v>
      </c>
      <c r="AJ8">
        <v>2</v>
      </c>
      <c r="AK8">
        <v>220</v>
      </c>
      <c r="AL8" t="str">
        <f t="shared" si="5"/>
        <v>stateDemographicsConnecticut</v>
      </c>
      <c r="AM8">
        <f t="shared" si="6"/>
        <v>7</v>
      </c>
      <c r="AN8">
        <f t="shared" si="7"/>
        <v>0</v>
      </c>
    </row>
    <row r="9" spans="2:40" x14ac:dyDescent="0.25">
      <c r="B9" s="2">
        <v>6</v>
      </c>
      <c r="C9" t="s">
        <v>143</v>
      </c>
      <c r="D9" t="s">
        <v>103</v>
      </c>
      <c r="E9" t="s">
        <v>156</v>
      </c>
      <c r="F9">
        <v>2</v>
      </c>
      <c r="G9">
        <v>224</v>
      </c>
      <c r="H9" t="str">
        <f t="shared" si="0"/>
        <v>stateDemographicsConnecticut</v>
      </c>
      <c r="I9">
        <v>8</v>
      </c>
      <c r="L9" s="2">
        <v>21</v>
      </c>
      <c r="M9" t="s">
        <v>143</v>
      </c>
      <c r="N9" t="s">
        <v>103</v>
      </c>
      <c r="O9" t="s">
        <v>157</v>
      </c>
      <c r="P9">
        <v>2</v>
      </c>
      <c r="Q9">
        <v>108</v>
      </c>
      <c r="R9" t="str">
        <f t="shared" si="1"/>
        <v>stateDemographicsMassachusetts</v>
      </c>
      <c r="S9">
        <f t="shared" si="2"/>
        <v>7</v>
      </c>
      <c r="T9">
        <f t="shared" si="3"/>
        <v>-1</v>
      </c>
      <c r="V9" s="2">
        <v>7</v>
      </c>
      <c r="W9" t="s">
        <v>143</v>
      </c>
      <c r="X9" t="s">
        <v>103</v>
      </c>
      <c r="Y9" t="s">
        <v>158</v>
      </c>
      <c r="Z9">
        <v>0</v>
      </c>
      <c r="AA9">
        <v>103</v>
      </c>
      <c r="AB9" t="str">
        <f t="shared" si="4"/>
        <v>stateDemographicsDelaware</v>
      </c>
      <c r="AC9">
        <v>8</v>
      </c>
      <c r="AF9" s="2">
        <v>7</v>
      </c>
      <c r="AG9" t="s">
        <v>143</v>
      </c>
      <c r="AH9" t="s">
        <v>103</v>
      </c>
      <c r="AI9" t="s">
        <v>158</v>
      </c>
      <c r="AJ9">
        <v>0</v>
      </c>
      <c r="AK9">
        <v>84</v>
      </c>
      <c r="AL9" t="str">
        <f t="shared" si="5"/>
        <v>stateDemographicsDelaware</v>
      </c>
      <c r="AM9">
        <f t="shared" si="6"/>
        <v>8</v>
      </c>
      <c r="AN9">
        <f t="shared" si="7"/>
        <v>0</v>
      </c>
    </row>
    <row r="10" spans="2:40" x14ac:dyDescent="0.25">
      <c r="B10" s="2">
        <v>21</v>
      </c>
      <c r="C10" t="s">
        <v>143</v>
      </c>
      <c r="D10" t="s">
        <v>103</v>
      </c>
      <c r="E10" t="s">
        <v>157</v>
      </c>
      <c r="F10">
        <v>2</v>
      </c>
      <c r="G10">
        <v>98</v>
      </c>
      <c r="H10" t="str">
        <f t="shared" si="0"/>
        <v>stateDemographicsMassachusetts</v>
      </c>
      <c r="I10">
        <v>9</v>
      </c>
      <c r="L10" s="2">
        <v>20</v>
      </c>
      <c r="M10" t="s">
        <v>143</v>
      </c>
      <c r="N10" t="s">
        <v>103</v>
      </c>
      <c r="O10" t="s">
        <v>159</v>
      </c>
      <c r="P10">
        <v>2</v>
      </c>
      <c r="Q10">
        <v>77</v>
      </c>
      <c r="R10" t="str">
        <f t="shared" si="1"/>
        <v>stateDemographicsMaryland</v>
      </c>
      <c r="S10">
        <f t="shared" si="2"/>
        <v>8</v>
      </c>
      <c r="T10">
        <f t="shared" si="3"/>
        <v>-1</v>
      </c>
      <c r="V10" s="2">
        <v>8</v>
      </c>
      <c r="W10" t="s">
        <v>143</v>
      </c>
      <c r="X10" t="s">
        <v>103</v>
      </c>
      <c r="Y10" t="s">
        <v>160</v>
      </c>
      <c r="Z10">
        <v>0</v>
      </c>
      <c r="AA10">
        <v>87</v>
      </c>
      <c r="AB10" t="str">
        <f t="shared" si="4"/>
        <v>stateDemographicsDistrict of Columbia</v>
      </c>
      <c r="AC10">
        <v>9</v>
      </c>
      <c r="AF10" s="2">
        <v>8</v>
      </c>
      <c r="AG10" t="s">
        <v>143</v>
      </c>
      <c r="AH10" t="s">
        <v>103</v>
      </c>
      <c r="AI10" t="s">
        <v>161</v>
      </c>
      <c r="AJ10">
        <v>0</v>
      </c>
      <c r="AK10">
        <v>127</v>
      </c>
      <c r="AL10" t="str">
        <f t="shared" si="5"/>
        <v>stateDemographicsDistrict Of Columbia</v>
      </c>
      <c r="AM10">
        <f t="shared" si="6"/>
        <v>9</v>
      </c>
      <c r="AN10">
        <f t="shared" si="7"/>
        <v>0</v>
      </c>
    </row>
    <row r="11" spans="2:40" x14ac:dyDescent="0.25">
      <c r="B11" s="2">
        <v>10</v>
      </c>
      <c r="C11" t="s">
        <v>143</v>
      </c>
      <c r="D11" t="s">
        <v>103</v>
      </c>
      <c r="E11" t="s">
        <v>162</v>
      </c>
      <c r="F11">
        <v>2</v>
      </c>
      <c r="G11">
        <v>67</v>
      </c>
      <c r="H11" t="str">
        <f t="shared" si="0"/>
        <v>stateDemographicsGeorgia</v>
      </c>
      <c r="I11">
        <v>10</v>
      </c>
      <c r="L11" s="2">
        <v>46</v>
      </c>
      <c r="M11" t="s">
        <v>143</v>
      </c>
      <c r="N11" t="s">
        <v>103</v>
      </c>
      <c r="O11" t="s">
        <v>163</v>
      </c>
      <c r="P11">
        <v>2</v>
      </c>
      <c r="Q11">
        <v>68</v>
      </c>
      <c r="R11" t="str">
        <f t="shared" si="1"/>
        <v>stateDemographicsVirginia</v>
      </c>
      <c r="S11" t="e">
        <f t="shared" si="2"/>
        <v>#N/A</v>
      </c>
      <c r="T11" t="e">
        <f t="shared" si="3"/>
        <v>#N/A</v>
      </c>
      <c r="V11" s="2">
        <v>9</v>
      </c>
      <c r="W11" t="s">
        <v>143</v>
      </c>
      <c r="X11" t="s">
        <v>103</v>
      </c>
      <c r="Y11" t="s">
        <v>148</v>
      </c>
      <c r="Z11">
        <v>5</v>
      </c>
      <c r="AA11">
        <v>65</v>
      </c>
      <c r="AB11" t="str">
        <f t="shared" si="4"/>
        <v>stateDemographicsFlorida</v>
      </c>
      <c r="AC11">
        <v>10</v>
      </c>
      <c r="AF11" s="2">
        <v>9</v>
      </c>
      <c r="AG11" t="s">
        <v>143</v>
      </c>
      <c r="AH11" t="s">
        <v>103</v>
      </c>
      <c r="AI11" t="s">
        <v>148</v>
      </c>
      <c r="AJ11">
        <v>5</v>
      </c>
      <c r="AK11">
        <v>60</v>
      </c>
      <c r="AL11" t="str">
        <f t="shared" si="5"/>
        <v>stateDemographicsFlorida</v>
      </c>
      <c r="AM11">
        <f t="shared" si="6"/>
        <v>10</v>
      </c>
      <c r="AN11">
        <f t="shared" si="7"/>
        <v>0</v>
      </c>
    </row>
    <row r="12" spans="2:40" x14ac:dyDescent="0.25">
      <c r="B12" s="2" t="s">
        <v>55</v>
      </c>
      <c r="F12">
        <v>76</v>
      </c>
      <c r="G12">
        <v>1662</v>
      </c>
      <c r="L12" s="2" t="s">
        <v>56</v>
      </c>
      <c r="P12">
        <v>75</v>
      </c>
      <c r="Q12">
        <v>1762</v>
      </c>
      <c r="V12" s="2" t="s">
        <v>57</v>
      </c>
      <c r="Z12">
        <v>14</v>
      </c>
      <c r="AA12">
        <v>803</v>
      </c>
      <c r="AF12" s="2" t="s">
        <v>58</v>
      </c>
      <c r="AJ12">
        <v>14</v>
      </c>
      <c r="AK12">
        <v>749</v>
      </c>
    </row>
    <row r="13" spans="2:40" x14ac:dyDescent="0.25">
      <c r="B13" s="2" t="s">
        <v>59</v>
      </c>
      <c r="F13">
        <v>7.6</v>
      </c>
      <c r="G13">
        <v>166.2</v>
      </c>
      <c r="L13" s="2" t="s">
        <v>60</v>
      </c>
      <c r="P13">
        <v>7.5</v>
      </c>
      <c r="Q13">
        <v>176.2</v>
      </c>
      <c r="V13" s="2" t="s">
        <v>61</v>
      </c>
      <c r="Z13">
        <v>1.4</v>
      </c>
      <c r="AA13">
        <v>80.3</v>
      </c>
      <c r="AF13" s="2" t="s">
        <v>62</v>
      </c>
      <c r="AJ13">
        <v>1.4</v>
      </c>
      <c r="AK13">
        <v>74.900000000000006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N13"/>
  <sheetViews>
    <sheetView topLeftCell="Y1" workbookViewId="0">
      <selection activeCell="AM15" sqref="AM15"/>
    </sheetView>
  </sheetViews>
  <sheetFormatPr defaultRowHeight="15" x14ac:dyDescent="0.25"/>
  <sheetData>
    <row r="1" spans="2:40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H1" s="3" t="s">
        <v>246</v>
      </c>
      <c r="I1" s="3" t="s">
        <v>244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R1" s="3" t="s">
        <v>246</v>
      </c>
      <c r="S1" s="3" t="s">
        <v>244</v>
      </c>
      <c r="T1" s="3" t="s">
        <v>245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B1" s="3" t="s">
        <v>246</v>
      </c>
      <c r="AC1" s="3" t="s">
        <v>244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  <c r="AL1" s="3" t="s">
        <v>246</v>
      </c>
      <c r="AM1" s="3" t="s">
        <v>244</v>
      </c>
      <c r="AN1" s="3" t="s">
        <v>245</v>
      </c>
    </row>
    <row r="2" spans="2:40" x14ac:dyDescent="0.25">
      <c r="B2" s="2">
        <v>44</v>
      </c>
      <c r="C2" t="s">
        <v>164</v>
      </c>
      <c r="D2" t="s">
        <v>64</v>
      </c>
      <c r="E2" t="s">
        <v>165</v>
      </c>
      <c r="F2">
        <v>71</v>
      </c>
      <c r="G2">
        <v>162</v>
      </c>
      <c r="H2" t="str">
        <f>_xlfn.CONCAT(C2,D2,E2)</f>
        <v>interestsEntertainmentGo to Rock Music Performances - Likely</v>
      </c>
      <c r="I2">
        <v>1</v>
      </c>
      <c r="L2" s="2">
        <v>38</v>
      </c>
      <c r="M2" t="s">
        <v>164</v>
      </c>
      <c r="N2" t="s">
        <v>166</v>
      </c>
      <c r="O2" t="s">
        <v>167</v>
      </c>
      <c r="P2">
        <v>71</v>
      </c>
      <c r="Q2">
        <v>129</v>
      </c>
      <c r="R2" t="str">
        <f>_xlfn.CONCAT(M2,N2,O2)</f>
        <v>interestsentertainmentGo To Rock Music Performances - Likely</v>
      </c>
      <c r="S2">
        <f>MATCH(H2,$R$2:$R$11,0)</f>
        <v>1</v>
      </c>
      <c r="T2">
        <f>S2-I2</f>
        <v>0</v>
      </c>
      <c r="V2" s="2">
        <v>0</v>
      </c>
      <c r="W2" t="s">
        <v>164</v>
      </c>
      <c r="X2" t="s">
        <v>168</v>
      </c>
      <c r="Y2" t="s">
        <v>169</v>
      </c>
      <c r="Z2">
        <v>0</v>
      </c>
      <c r="AA2">
        <v>58</v>
      </c>
      <c r="AB2" t="str">
        <f>_xlfn.CONCAT(W2,X2,Y2)</f>
        <v>interestsHobbies/InterestsAfrican-American Lifestyle (Factual)</v>
      </c>
      <c r="AC2">
        <v>1</v>
      </c>
      <c r="AF2" s="2">
        <v>0</v>
      </c>
      <c r="AG2" t="s">
        <v>164</v>
      </c>
      <c r="AH2" t="s">
        <v>170</v>
      </c>
      <c r="AI2" t="s">
        <v>171</v>
      </c>
      <c r="AJ2">
        <v>56.999999999999993</v>
      </c>
      <c r="AK2">
        <v>118</v>
      </c>
      <c r="AL2" t="str">
        <f>_xlfn.CONCAT(AG2,AH2,AI2)</f>
        <v>interestsfoodBakery Snack Shop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49</v>
      </c>
      <c r="C3" t="s">
        <v>164</v>
      </c>
      <c r="D3" t="s">
        <v>46</v>
      </c>
      <c r="E3" t="s">
        <v>172</v>
      </c>
      <c r="F3">
        <v>69</v>
      </c>
      <c r="G3">
        <v>197</v>
      </c>
      <c r="H3" t="str">
        <f t="shared" ref="H3:H11" si="0">_xlfn.CONCAT(C3,D3,E3)</f>
        <v>interestsTechnologyHeavy Cell Phone User - Likely</v>
      </c>
      <c r="I3">
        <v>2</v>
      </c>
      <c r="L3" s="2">
        <v>72</v>
      </c>
      <c r="M3" t="s">
        <v>164</v>
      </c>
      <c r="N3" t="s">
        <v>173</v>
      </c>
      <c r="O3" t="s">
        <v>174</v>
      </c>
      <c r="P3">
        <v>70</v>
      </c>
      <c r="Q3">
        <v>155</v>
      </c>
      <c r="R3" t="str">
        <f t="shared" ref="R3:R11" si="1">_xlfn.CONCAT(M3,N3,O3)</f>
        <v>intereststravelTravel Activities - Spa - Likely</v>
      </c>
      <c r="S3">
        <f t="shared" ref="S3:S11" si="2">MATCH(H3,$R$2:$R$11,0)</f>
        <v>3</v>
      </c>
      <c r="T3">
        <f t="shared" ref="T3:T11" si="3">S3-I3</f>
        <v>1</v>
      </c>
      <c r="V3" s="2">
        <v>1</v>
      </c>
      <c r="W3" t="s">
        <v>164</v>
      </c>
      <c r="X3" t="s">
        <v>175</v>
      </c>
      <c r="Y3" t="s">
        <v>171</v>
      </c>
      <c r="Z3">
        <v>56.999999999999993</v>
      </c>
      <c r="AA3">
        <v>119</v>
      </c>
      <c r="AB3" t="str">
        <f t="shared" ref="AB3:AB11" si="4">_xlfn.CONCAT(W3,X3,Y3)</f>
        <v>interestsFoodBakery Snack Shop - Likely</v>
      </c>
      <c r="AC3">
        <v>2</v>
      </c>
      <c r="AF3" s="2">
        <v>1</v>
      </c>
      <c r="AG3" t="s">
        <v>164</v>
      </c>
      <c r="AH3" t="s">
        <v>170</v>
      </c>
      <c r="AI3" t="s">
        <v>176</v>
      </c>
      <c r="AJ3">
        <v>30</v>
      </c>
      <c r="AK3">
        <v>61</v>
      </c>
      <c r="AL3" t="str">
        <f t="shared" ref="AL3:AL11" si="5">_xlfn.CONCAT(AG3,AH3,AI3)</f>
        <v>interestsfoodBaking - Likely</v>
      </c>
      <c r="AM3">
        <f t="shared" ref="AM3:AM11" si="6">MATCH(AB3,$AL$2:$AL$11,0)</f>
        <v>1</v>
      </c>
      <c r="AN3">
        <f t="shared" ref="AN3:AN11" si="7">AM3-AC3</f>
        <v>-1</v>
      </c>
    </row>
    <row r="4" spans="2:40" x14ac:dyDescent="0.25">
      <c r="B4" s="2">
        <v>161</v>
      </c>
      <c r="C4" t="s">
        <v>164</v>
      </c>
      <c r="D4" t="s">
        <v>177</v>
      </c>
      <c r="E4" t="s">
        <v>174</v>
      </c>
      <c r="F4">
        <v>69</v>
      </c>
      <c r="G4">
        <v>152</v>
      </c>
      <c r="H4" t="str">
        <f t="shared" si="0"/>
        <v>interestsTravelTravel Activities - Spa - Likely</v>
      </c>
      <c r="I4">
        <v>3</v>
      </c>
      <c r="L4" s="2">
        <v>42</v>
      </c>
      <c r="M4" t="s">
        <v>164</v>
      </c>
      <c r="N4" t="s">
        <v>178</v>
      </c>
      <c r="O4" t="s">
        <v>172</v>
      </c>
      <c r="P4">
        <v>69</v>
      </c>
      <c r="Q4">
        <v>162</v>
      </c>
      <c r="R4" t="str">
        <f t="shared" si="1"/>
        <v>intereststechnologyHeavy Cell Phone User - Likely</v>
      </c>
      <c r="S4">
        <f t="shared" si="2"/>
        <v>2</v>
      </c>
      <c r="T4">
        <f t="shared" si="3"/>
        <v>-1</v>
      </c>
      <c r="V4" s="2">
        <v>2</v>
      </c>
      <c r="W4" t="s">
        <v>164</v>
      </c>
      <c r="X4" t="s">
        <v>175</v>
      </c>
      <c r="Y4" t="s">
        <v>176</v>
      </c>
      <c r="Z4">
        <v>30</v>
      </c>
      <c r="AA4">
        <v>76</v>
      </c>
      <c r="AB4" t="str">
        <f t="shared" si="4"/>
        <v>interestsFoodBaking - Likely</v>
      </c>
      <c r="AC4">
        <v>3</v>
      </c>
      <c r="AF4" s="2">
        <v>2</v>
      </c>
      <c r="AG4" t="s">
        <v>164</v>
      </c>
      <c r="AH4" t="s">
        <v>170</v>
      </c>
      <c r="AI4" t="s">
        <v>179</v>
      </c>
      <c r="AJ4">
        <v>37</v>
      </c>
      <c r="AK4">
        <v>85</v>
      </c>
      <c r="AL4" t="str">
        <f t="shared" si="5"/>
        <v>interestsfoodBarbecuing - Likely</v>
      </c>
      <c r="AM4">
        <f t="shared" si="6"/>
        <v>2</v>
      </c>
      <c r="AN4">
        <f t="shared" si="7"/>
        <v>-1</v>
      </c>
    </row>
    <row r="5" spans="2:40" x14ac:dyDescent="0.25">
      <c r="B5" s="2">
        <v>48</v>
      </c>
      <c r="C5" t="s">
        <v>164</v>
      </c>
      <c r="D5" t="s">
        <v>46</v>
      </c>
      <c r="E5" t="s">
        <v>180</v>
      </c>
      <c r="F5">
        <v>68</v>
      </c>
      <c r="G5">
        <v>171</v>
      </c>
      <c r="H5" t="str">
        <f t="shared" si="0"/>
        <v>interestsTechnologyHave Wearable Device - Likely</v>
      </c>
      <c r="I5">
        <v>4</v>
      </c>
      <c r="L5" s="2">
        <v>41</v>
      </c>
      <c r="M5" t="s">
        <v>164</v>
      </c>
      <c r="N5" t="s">
        <v>178</v>
      </c>
      <c r="O5" t="s">
        <v>180</v>
      </c>
      <c r="P5">
        <v>68</v>
      </c>
      <c r="Q5">
        <v>177</v>
      </c>
      <c r="R5" t="str">
        <f t="shared" si="1"/>
        <v>intereststechnologyHave Wearable Device - Likely</v>
      </c>
      <c r="S5">
        <f t="shared" si="2"/>
        <v>4</v>
      </c>
      <c r="T5">
        <f t="shared" si="3"/>
        <v>0</v>
      </c>
      <c r="V5" s="2">
        <v>3</v>
      </c>
      <c r="W5" t="s">
        <v>164</v>
      </c>
      <c r="X5" t="s">
        <v>175</v>
      </c>
      <c r="Y5" t="s">
        <v>179</v>
      </c>
      <c r="Z5">
        <v>37</v>
      </c>
      <c r="AA5">
        <v>89</v>
      </c>
      <c r="AB5" t="str">
        <f t="shared" si="4"/>
        <v>interestsFoodBarbecuing - Likely</v>
      </c>
      <c r="AC5">
        <v>4</v>
      </c>
      <c r="AF5" s="2">
        <v>3</v>
      </c>
      <c r="AG5" t="s">
        <v>164</v>
      </c>
      <c r="AH5" t="s">
        <v>170</v>
      </c>
      <c r="AI5" t="s">
        <v>181</v>
      </c>
      <c r="AJ5">
        <v>56.000000000000007</v>
      </c>
      <c r="AK5">
        <v>122</v>
      </c>
      <c r="AL5" t="str">
        <f t="shared" si="5"/>
        <v>interestsfoodCastual Ethnic Restaurant - Likely</v>
      </c>
      <c r="AM5">
        <f t="shared" si="6"/>
        <v>3</v>
      </c>
      <c r="AN5">
        <f t="shared" si="7"/>
        <v>-1</v>
      </c>
    </row>
    <row r="6" spans="2:40" x14ac:dyDescent="0.25">
      <c r="B6" s="2">
        <v>150</v>
      </c>
      <c r="C6" t="s">
        <v>164</v>
      </c>
      <c r="D6" t="s">
        <v>177</v>
      </c>
      <c r="E6" t="s">
        <v>182</v>
      </c>
      <c r="F6">
        <v>66</v>
      </c>
      <c r="G6">
        <v>150</v>
      </c>
      <c r="H6" t="str">
        <f t="shared" si="0"/>
        <v>interestsTravelTravel Activities - Beach/Waterfront - Likely</v>
      </c>
      <c r="I6">
        <v>5</v>
      </c>
      <c r="L6" s="2">
        <v>61</v>
      </c>
      <c r="M6" t="s">
        <v>164</v>
      </c>
      <c r="N6" t="s">
        <v>173</v>
      </c>
      <c r="O6" t="s">
        <v>182</v>
      </c>
      <c r="P6">
        <v>66</v>
      </c>
      <c r="Q6">
        <v>153</v>
      </c>
      <c r="R6" t="str">
        <f t="shared" si="1"/>
        <v>intereststravelTravel Activities - Beach/Waterfront - Likely</v>
      </c>
      <c r="S6">
        <f t="shared" si="2"/>
        <v>5</v>
      </c>
      <c r="T6">
        <f t="shared" si="3"/>
        <v>0</v>
      </c>
      <c r="V6" s="2">
        <v>4</v>
      </c>
      <c r="W6" t="s">
        <v>164</v>
      </c>
      <c r="X6" t="s">
        <v>168</v>
      </c>
      <c r="Y6" t="s">
        <v>183</v>
      </c>
      <c r="Z6">
        <v>14</v>
      </c>
      <c r="AA6">
        <v>67</v>
      </c>
      <c r="AB6" t="str">
        <f t="shared" si="4"/>
        <v>interestsHobbies/InterestsBroader Living (Factual)</v>
      </c>
      <c r="AC6">
        <v>5</v>
      </c>
      <c r="AF6" s="2">
        <v>4</v>
      </c>
      <c r="AG6" t="s">
        <v>164</v>
      </c>
      <c r="AH6" t="s">
        <v>170</v>
      </c>
      <c r="AI6" t="s">
        <v>184</v>
      </c>
      <c r="AJ6">
        <v>57.999999999999993</v>
      </c>
      <c r="AK6">
        <v>123</v>
      </c>
      <c r="AL6" t="str">
        <f t="shared" si="5"/>
        <v>interestsfoodCasual Asian Restaurant - Likely</v>
      </c>
      <c r="AM6" t="e">
        <f t="shared" si="6"/>
        <v>#N/A</v>
      </c>
      <c r="AN6" t="e">
        <f t="shared" si="7"/>
        <v>#N/A</v>
      </c>
    </row>
    <row r="7" spans="2:40" x14ac:dyDescent="0.25">
      <c r="B7" s="2">
        <v>162</v>
      </c>
      <c r="C7" t="s">
        <v>164</v>
      </c>
      <c r="D7" t="s">
        <v>177</v>
      </c>
      <c r="E7" t="s">
        <v>185</v>
      </c>
      <c r="F7">
        <v>64</v>
      </c>
      <c r="G7">
        <v>171</v>
      </c>
      <c r="H7" t="str">
        <f t="shared" si="0"/>
        <v>interestsTravelTravel Activities - Theme/Amusement Parks - Likely</v>
      </c>
      <c r="I7">
        <v>6</v>
      </c>
      <c r="L7" s="2">
        <v>53</v>
      </c>
      <c r="M7" t="s">
        <v>164</v>
      </c>
      <c r="N7" t="s">
        <v>170</v>
      </c>
      <c r="O7" t="s">
        <v>186</v>
      </c>
      <c r="P7">
        <v>65</v>
      </c>
      <c r="Q7">
        <v>145</v>
      </c>
      <c r="R7" t="str">
        <f t="shared" si="1"/>
        <v>interestsfoodQuick Service Asian Restaurant - Likely</v>
      </c>
      <c r="S7">
        <f t="shared" si="2"/>
        <v>7</v>
      </c>
      <c r="T7">
        <f t="shared" si="3"/>
        <v>1</v>
      </c>
      <c r="V7" s="2">
        <v>5</v>
      </c>
      <c r="W7" t="s">
        <v>164</v>
      </c>
      <c r="X7" t="s">
        <v>168</v>
      </c>
      <c r="Y7" t="s">
        <v>187</v>
      </c>
      <c r="Z7">
        <v>10</v>
      </c>
      <c r="AA7">
        <v>67</v>
      </c>
      <c r="AB7" t="str">
        <f t="shared" si="4"/>
        <v>interestsHobbies/InterestsCareer Focus (Factual)</v>
      </c>
      <c r="AC7">
        <v>6</v>
      </c>
      <c r="AF7" s="2">
        <v>5</v>
      </c>
      <c r="AG7" t="s">
        <v>164</v>
      </c>
      <c r="AH7" t="s">
        <v>170</v>
      </c>
      <c r="AI7" t="s">
        <v>188</v>
      </c>
      <c r="AJ7">
        <v>46</v>
      </c>
      <c r="AK7">
        <v>87</v>
      </c>
      <c r="AL7" t="str">
        <f t="shared" si="5"/>
        <v>interestsfoodCasual Bar &amp; Grill Restaurant - Likely</v>
      </c>
      <c r="AM7" t="e">
        <f t="shared" si="6"/>
        <v>#N/A</v>
      </c>
      <c r="AN7" t="e">
        <f t="shared" si="7"/>
        <v>#N/A</v>
      </c>
    </row>
    <row r="8" spans="2:40" x14ac:dyDescent="0.25">
      <c r="B8" s="2">
        <v>139</v>
      </c>
      <c r="C8" t="s">
        <v>164</v>
      </c>
      <c r="D8" t="s">
        <v>175</v>
      </c>
      <c r="E8" t="s">
        <v>186</v>
      </c>
      <c r="F8">
        <v>64</v>
      </c>
      <c r="G8">
        <v>141</v>
      </c>
      <c r="H8" t="str">
        <f t="shared" si="0"/>
        <v>interestsFoodQuick Service Asian Restaurant - Likely</v>
      </c>
      <c r="I8">
        <v>7</v>
      </c>
      <c r="L8" s="2">
        <v>73</v>
      </c>
      <c r="M8" t="s">
        <v>164</v>
      </c>
      <c r="N8" t="s">
        <v>173</v>
      </c>
      <c r="O8" t="s">
        <v>185</v>
      </c>
      <c r="P8">
        <v>64</v>
      </c>
      <c r="Q8">
        <v>141</v>
      </c>
      <c r="R8" t="str">
        <f t="shared" si="1"/>
        <v>intereststravelTravel Activities - Theme/Amusement Parks - Likely</v>
      </c>
      <c r="S8">
        <f t="shared" si="2"/>
        <v>6</v>
      </c>
      <c r="T8">
        <f t="shared" si="3"/>
        <v>-1</v>
      </c>
      <c r="V8" s="2">
        <v>6</v>
      </c>
      <c r="W8" t="s">
        <v>164</v>
      </c>
      <c r="X8" t="s">
        <v>168</v>
      </c>
      <c r="Y8" t="s">
        <v>189</v>
      </c>
      <c r="Z8">
        <v>18</v>
      </c>
      <c r="AA8">
        <v>89</v>
      </c>
      <c r="AB8" t="str">
        <f t="shared" si="4"/>
        <v>interestsHobbies/InterestsCareer Improvement (Factual)</v>
      </c>
      <c r="AC8">
        <v>7</v>
      </c>
      <c r="AF8" s="2">
        <v>6</v>
      </c>
      <c r="AG8" t="s">
        <v>164</v>
      </c>
      <c r="AH8" t="s">
        <v>170</v>
      </c>
      <c r="AI8" t="s">
        <v>190</v>
      </c>
      <c r="AJ8">
        <v>50</v>
      </c>
      <c r="AK8">
        <v>90</v>
      </c>
      <c r="AL8" t="str">
        <f t="shared" si="5"/>
        <v>interestsfoodCasual Italian Restaurant - Likely</v>
      </c>
      <c r="AM8" t="e">
        <f t="shared" si="6"/>
        <v>#N/A</v>
      </c>
      <c r="AN8" t="e">
        <f t="shared" si="7"/>
        <v>#N/A</v>
      </c>
    </row>
    <row r="9" spans="2:40" x14ac:dyDescent="0.25">
      <c r="B9" s="2">
        <v>16</v>
      </c>
      <c r="C9" t="s">
        <v>164</v>
      </c>
      <c r="D9" t="s">
        <v>175</v>
      </c>
      <c r="E9" t="s">
        <v>191</v>
      </c>
      <c r="F9">
        <v>61</v>
      </c>
      <c r="G9">
        <v>126</v>
      </c>
      <c r="H9" t="str">
        <f t="shared" si="0"/>
        <v>interestsFoodCoffee/Donut/Bagel Shop - Likely</v>
      </c>
      <c r="I9">
        <v>8</v>
      </c>
      <c r="L9" s="2">
        <v>12</v>
      </c>
      <c r="M9" t="s">
        <v>164</v>
      </c>
      <c r="N9" t="s">
        <v>170</v>
      </c>
      <c r="O9" t="s">
        <v>191</v>
      </c>
      <c r="P9">
        <v>62</v>
      </c>
      <c r="Q9">
        <v>127</v>
      </c>
      <c r="R9" t="str">
        <f t="shared" si="1"/>
        <v>interestsfoodCoffee/Donut/Bagel Shop - Likely</v>
      </c>
      <c r="S9">
        <f t="shared" si="2"/>
        <v>8</v>
      </c>
      <c r="T9">
        <f t="shared" si="3"/>
        <v>0</v>
      </c>
      <c r="V9" s="2">
        <v>7</v>
      </c>
      <c r="W9" t="s">
        <v>164</v>
      </c>
      <c r="X9" t="s">
        <v>175</v>
      </c>
      <c r="Y9" t="s">
        <v>181</v>
      </c>
      <c r="Z9">
        <v>55.000000000000007</v>
      </c>
      <c r="AA9">
        <v>120</v>
      </c>
      <c r="AB9" t="str">
        <f t="shared" si="4"/>
        <v>interestsFoodCastual Ethnic Restaurant - Likely</v>
      </c>
      <c r="AC9">
        <v>8</v>
      </c>
      <c r="AF9" s="2">
        <v>7</v>
      </c>
      <c r="AG9" t="s">
        <v>164</v>
      </c>
      <c r="AH9" t="s">
        <v>170</v>
      </c>
      <c r="AI9" t="s">
        <v>192</v>
      </c>
      <c r="AJ9">
        <v>42</v>
      </c>
      <c r="AK9">
        <v>83</v>
      </c>
      <c r="AL9" t="str">
        <f t="shared" si="5"/>
        <v>interestsfoodCasual Mexican Restaurant - Likely</v>
      </c>
      <c r="AM9">
        <f t="shared" si="6"/>
        <v>4</v>
      </c>
      <c r="AN9">
        <f t="shared" si="7"/>
        <v>-4</v>
      </c>
    </row>
    <row r="10" spans="2:40" x14ac:dyDescent="0.25">
      <c r="B10" s="2">
        <v>12</v>
      </c>
      <c r="C10" t="s">
        <v>164</v>
      </c>
      <c r="D10" t="s">
        <v>175</v>
      </c>
      <c r="E10" t="s">
        <v>193</v>
      </c>
      <c r="F10">
        <v>61</v>
      </c>
      <c r="G10">
        <v>124</v>
      </c>
      <c r="H10" t="str">
        <f t="shared" si="0"/>
        <v>interestsFoodCasual Pizza Restaurant - Likely</v>
      </c>
      <c r="I10">
        <v>9</v>
      </c>
      <c r="L10" s="2">
        <v>58</v>
      </c>
      <c r="M10" t="s">
        <v>164</v>
      </c>
      <c r="N10" t="s">
        <v>178</v>
      </c>
      <c r="O10" t="s">
        <v>194</v>
      </c>
      <c r="P10">
        <v>61</v>
      </c>
      <c r="Q10">
        <v>134</v>
      </c>
      <c r="R10" t="str">
        <f t="shared" si="1"/>
        <v>intereststechnologyTechnology Adoption Segment: Journeymen - Likely</v>
      </c>
      <c r="S10" t="e">
        <f t="shared" si="2"/>
        <v>#N/A</v>
      </c>
      <c r="T10" t="e">
        <f t="shared" si="3"/>
        <v>#N/A</v>
      </c>
      <c r="V10" s="2">
        <v>8</v>
      </c>
      <c r="W10" t="s">
        <v>164</v>
      </c>
      <c r="X10" t="s">
        <v>175</v>
      </c>
      <c r="Y10" t="s">
        <v>184</v>
      </c>
      <c r="Z10">
        <v>57.999999999999993</v>
      </c>
      <c r="AA10">
        <v>114</v>
      </c>
      <c r="AB10" t="str">
        <f t="shared" si="4"/>
        <v>interestsFoodCasual Asian Restaurant - Likely</v>
      </c>
      <c r="AC10">
        <v>9</v>
      </c>
      <c r="AF10" s="2">
        <v>8</v>
      </c>
      <c r="AG10" t="s">
        <v>164</v>
      </c>
      <c r="AH10" t="s">
        <v>170</v>
      </c>
      <c r="AI10" t="s">
        <v>193</v>
      </c>
      <c r="AJ10">
        <v>60</v>
      </c>
      <c r="AK10">
        <v>118</v>
      </c>
      <c r="AL10" t="str">
        <f t="shared" si="5"/>
        <v>interestsfoodCasual Pizza Restaurant - Likely</v>
      </c>
      <c r="AM10">
        <f t="shared" si="6"/>
        <v>5</v>
      </c>
      <c r="AN10">
        <f t="shared" si="7"/>
        <v>-4</v>
      </c>
    </row>
    <row r="11" spans="2:40" x14ac:dyDescent="0.25">
      <c r="B11" s="2">
        <v>147</v>
      </c>
      <c r="C11" t="s">
        <v>164</v>
      </c>
      <c r="D11" t="s">
        <v>46</v>
      </c>
      <c r="E11" t="s">
        <v>194</v>
      </c>
      <c r="F11">
        <v>60</v>
      </c>
      <c r="G11">
        <v>151</v>
      </c>
      <c r="H11" t="str">
        <f t="shared" si="0"/>
        <v>interestsTechnologyTechnology Adoption Segment: Journeymen - Likely</v>
      </c>
      <c r="I11">
        <v>10</v>
      </c>
      <c r="L11" s="2">
        <v>24</v>
      </c>
      <c r="M11" t="s">
        <v>164</v>
      </c>
      <c r="N11" t="s">
        <v>170</v>
      </c>
      <c r="O11" t="s">
        <v>195</v>
      </c>
      <c r="P11">
        <v>60</v>
      </c>
      <c r="Q11">
        <v>163</v>
      </c>
      <c r="R11" t="str">
        <f t="shared" si="1"/>
        <v>interestsfoodDelivery Meal - Likely</v>
      </c>
      <c r="S11">
        <f t="shared" si="2"/>
        <v>9</v>
      </c>
      <c r="T11">
        <f t="shared" si="3"/>
        <v>-1</v>
      </c>
      <c r="V11" s="2">
        <v>9</v>
      </c>
      <c r="W11" t="s">
        <v>164</v>
      </c>
      <c r="X11" t="s">
        <v>175</v>
      </c>
      <c r="Y11" t="s">
        <v>188</v>
      </c>
      <c r="Z11">
        <v>46</v>
      </c>
      <c r="AA11">
        <v>97</v>
      </c>
      <c r="AB11" t="str">
        <f t="shared" si="4"/>
        <v>interestsFoodCasual Bar &amp; Grill Restaurant - Likely</v>
      </c>
      <c r="AC11">
        <v>10</v>
      </c>
      <c r="AF11" s="2">
        <v>9</v>
      </c>
      <c r="AG11" t="s">
        <v>164</v>
      </c>
      <c r="AH11" t="s">
        <v>170</v>
      </c>
      <c r="AI11" t="s">
        <v>196</v>
      </c>
      <c r="AJ11">
        <v>33</v>
      </c>
      <c r="AK11">
        <v>68</v>
      </c>
      <c r="AL11" t="str">
        <f t="shared" si="5"/>
        <v>interestsfoodCasual Seafood Restaurant - Likely</v>
      </c>
      <c r="AM11">
        <f t="shared" si="6"/>
        <v>6</v>
      </c>
      <c r="AN11">
        <f t="shared" si="7"/>
        <v>-4</v>
      </c>
    </row>
    <row r="12" spans="2:40" x14ac:dyDescent="0.25">
      <c r="B12" s="2" t="s">
        <v>55</v>
      </c>
      <c r="F12">
        <v>653</v>
      </c>
      <c r="G12">
        <v>1545</v>
      </c>
      <c r="L12" s="2" t="s">
        <v>56</v>
      </c>
      <c r="P12">
        <v>656</v>
      </c>
      <c r="Q12">
        <v>1486</v>
      </c>
      <c r="V12" s="2" t="s">
        <v>57</v>
      </c>
      <c r="Z12">
        <v>325</v>
      </c>
      <c r="AA12">
        <v>896</v>
      </c>
      <c r="AF12" s="2" t="s">
        <v>58</v>
      </c>
      <c r="AJ12">
        <v>469</v>
      </c>
      <c r="AK12">
        <v>955</v>
      </c>
    </row>
    <row r="13" spans="2:40" x14ac:dyDescent="0.25">
      <c r="B13" s="2" t="s">
        <v>59</v>
      </c>
      <c r="F13">
        <v>65.3</v>
      </c>
      <c r="G13">
        <v>154.5</v>
      </c>
      <c r="L13" s="2" t="s">
        <v>60</v>
      </c>
      <c r="P13">
        <v>65.599999999999994</v>
      </c>
      <c r="Q13">
        <v>148.6</v>
      </c>
      <c r="V13" s="2" t="s">
        <v>61</v>
      </c>
      <c r="Z13">
        <v>32.5</v>
      </c>
      <c r="AA13">
        <v>89.6</v>
      </c>
      <c r="AF13" s="2" t="s">
        <v>62</v>
      </c>
      <c r="AJ13">
        <v>46.9</v>
      </c>
      <c r="AK13">
        <v>95.5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N13"/>
  <sheetViews>
    <sheetView tabSelected="1" topLeftCell="Y1" workbookViewId="0">
      <selection activeCell="AN13" sqref="AN13"/>
    </sheetView>
  </sheetViews>
  <sheetFormatPr defaultRowHeight="15" x14ac:dyDescent="0.25"/>
  <sheetData>
    <row r="1" spans="2:40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H1" s="3" t="s">
        <v>246</v>
      </c>
      <c r="I1" s="3" t="s">
        <v>244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R1" s="3" t="s">
        <v>246</v>
      </c>
      <c r="S1" s="3" t="s">
        <v>244</v>
      </c>
      <c r="T1" s="3" t="s">
        <v>245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B1" s="3" t="s">
        <v>246</v>
      </c>
      <c r="AC1" s="3" t="s">
        <v>244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  <c r="AL1" s="3" t="s">
        <v>246</v>
      </c>
      <c r="AM1" s="3" t="s">
        <v>244</v>
      </c>
      <c r="AN1" s="3" t="s">
        <v>245</v>
      </c>
    </row>
    <row r="2" spans="2:40" x14ac:dyDescent="0.25">
      <c r="B2" s="2">
        <v>159</v>
      </c>
      <c r="C2" t="s">
        <v>197</v>
      </c>
      <c r="D2" t="s">
        <v>198</v>
      </c>
      <c r="E2" t="s">
        <v>199</v>
      </c>
      <c r="F2">
        <v>71</v>
      </c>
      <c r="G2">
        <v>190</v>
      </c>
      <c r="H2" t="str">
        <f>_xlfn.CONCAT(C2,D2,E2)</f>
        <v>mediaRadioRadio Format - Rock - Likely</v>
      </c>
      <c r="I2">
        <v>1</v>
      </c>
      <c r="L2" s="2">
        <v>68</v>
      </c>
      <c r="M2" t="s">
        <v>197</v>
      </c>
      <c r="N2" t="s">
        <v>200</v>
      </c>
      <c r="O2" t="s">
        <v>201</v>
      </c>
      <c r="P2">
        <v>302</v>
      </c>
      <c r="Q2">
        <v>91</v>
      </c>
      <c r="R2" t="str">
        <f>_xlfn.CONCAT(M2,N2,O2)</f>
        <v>mediatv channelFx - Likely</v>
      </c>
      <c r="S2" t="e">
        <f>MATCH(H2,$R$2:$R$11,0)</f>
        <v>#N/A</v>
      </c>
      <c r="T2" t="e">
        <f>S2-I2</f>
        <v>#N/A</v>
      </c>
      <c r="V2" s="2">
        <v>0</v>
      </c>
      <c r="W2" t="s">
        <v>197</v>
      </c>
      <c r="X2" t="s">
        <v>36</v>
      </c>
      <c r="Y2" t="s">
        <v>202</v>
      </c>
      <c r="Z2">
        <v>40</v>
      </c>
      <c r="AA2">
        <v>152</v>
      </c>
      <c r="AB2" t="str">
        <f>_xlfn.CONCAT(W2,X2,Y2)</f>
        <v>mediaTV ChannelA&amp;E - Likely</v>
      </c>
      <c r="AC2">
        <v>1</v>
      </c>
      <c r="AF2" s="2">
        <v>0</v>
      </c>
      <c r="AG2" t="s">
        <v>197</v>
      </c>
      <c r="AH2" t="s">
        <v>203</v>
      </c>
      <c r="AI2" t="s">
        <v>204</v>
      </c>
      <c r="AJ2">
        <v>41</v>
      </c>
      <c r="AK2">
        <v>123</v>
      </c>
      <c r="AL2" t="str">
        <f>_xlfn.CONCAT(AG2,AH2,AI2)</f>
        <v>mediatv eventAcademy Of Country Music Awards - Likely</v>
      </c>
      <c r="AM2" t="e">
        <f>MATCH(AB2,$AL$2:$AL$11,0)</f>
        <v>#N/A</v>
      </c>
      <c r="AN2" t="e">
        <f>AM2-AC2</f>
        <v>#N/A</v>
      </c>
    </row>
    <row r="3" spans="2:40" x14ac:dyDescent="0.25">
      <c r="B3" s="2">
        <v>86</v>
      </c>
      <c r="C3" t="s">
        <v>197</v>
      </c>
      <c r="D3" t="s">
        <v>36</v>
      </c>
      <c r="E3" t="s">
        <v>205</v>
      </c>
      <c r="F3">
        <v>71</v>
      </c>
      <c r="G3">
        <v>169</v>
      </c>
      <c r="H3" t="str">
        <f t="shared" ref="H3:H11" si="0">_xlfn.CONCAT(C3,D3,E3)</f>
        <v>mediaTV ChannelHBO - Likely</v>
      </c>
      <c r="I3">
        <v>2</v>
      </c>
      <c r="L3" s="2">
        <v>51</v>
      </c>
      <c r="M3" t="s">
        <v>197</v>
      </c>
      <c r="N3" t="s">
        <v>200</v>
      </c>
      <c r="O3" t="s">
        <v>206</v>
      </c>
      <c r="P3">
        <v>297</v>
      </c>
      <c r="Q3">
        <v>123</v>
      </c>
      <c r="R3" t="str">
        <f t="shared" ref="R3:R11" si="1">_xlfn.CONCAT(M3,N3,O3)</f>
        <v>mediatv channelE! - Likely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197</v>
      </c>
      <c r="X3" t="s">
        <v>36</v>
      </c>
      <c r="Y3" t="s">
        <v>207</v>
      </c>
      <c r="Z3">
        <v>40</v>
      </c>
      <c r="AA3">
        <v>163</v>
      </c>
      <c r="AB3" t="str">
        <f t="shared" ref="AB3:AB11" si="4">_xlfn.CONCAT(W3,X3,Y3)</f>
        <v>mediaTV ChannelAMC - Likely</v>
      </c>
      <c r="AC3">
        <v>2</v>
      </c>
      <c r="AF3" s="2">
        <v>1</v>
      </c>
      <c r="AG3" t="s">
        <v>197</v>
      </c>
      <c r="AH3" t="s">
        <v>200</v>
      </c>
      <c r="AI3" t="s">
        <v>208</v>
      </c>
      <c r="AJ3">
        <v>43</v>
      </c>
      <c r="AK3">
        <v>137</v>
      </c>
      <c r="AL3" t="str">
        <f t="shared" ref="AL3:AL11" si="5">_xlfn.CONCAT(AG3,AH3,AI3)</f>
        <v>mediatv channelAdult Swim - Likely</v>
      </c>
      <c r="AM3">
        <f t="shared" ref="AM3:AM11" si="6">MATCH(AB3,$AL$2:$AL$11,0)</f>
        <v>4</v>
      </c>
      <c r="AN3">
        <f t="shared" ref="AN3:AN11" si="7">AM3-AC3</f>
        <v>2</v>
      </c>
    </row>
    <row r="4" spans="2:40" x14ac:dyDescent="0.25">
      <c r="B4" s="2">
        <v>69</v>
      </c>
      <c r="C4" t="s">
        <v>197</v>
      </c>
      <c r="D4" t="s">
        <v>36</v>
      </c>
      <c r="E4" t="s">
        <v>209</v>
      </c>
      <c r="F4">
        <v>69</v>
      </c>
      <c r="G4">
        <v>162</v>
      </c>
      <c r="H4" t="str">
        <f t="shared" si="0"/>
        <v>mediaTV ChannelFSC - Likely</v>
      </c>
      <c r="I4">
        <v>3</v>
      </c>
      <c r="L4" s="2">
        <v>221</v>
      </c>
      <c r="M4" t="s">
        <v>197</v>
      </c>
      <c r="N4" t="s">
        <v>210</v>
      </c>
      <c r="O4" t="s">
        <v>211</v>
      </c>
      <c r="P4">
        <v>199</v>
      </c>
      <c r="Q4">
        <v>113</v>
      </c>
      <c r="R4" t="str">
        <f t="shared" si="1"/>
        <v>mediatv pay-per-viewWatch Pay-Per-View Movies - Likely</v>
      </c>
      <c r="S4" t="e">
        <f t="shared" si="2"/>
        <v>#N/A</v>
      </c>
      <c r="T4" t="e">
        <f t="shared" si="3"/>
        <v>#N/A</v>
      </c>
      <c r="V4" s="2">
        <v>2</v>
      </c>
      <c r="W4" t="s">
        <v>197</v>
      </c>
      <c r="X4" t="s">
        <v>212</v>
      </c>
      <c r="Y4" t="s">
        <v>213</v>
      </c>
      <c r="Z4">
        <v>41</v>
      </c>
      <c r="AA4">
        <v>144</v>
      </c>
      <c r="AB4" t="str">
        <f t="shared" si="4"/>
        <v>mediaTV EventAcademy of Country Music Awards - Likely</v>
      </c>
      <c r="AC4">
        <v>3</v>
      </c>
      <c r="AF4" s="2">
        <v>2</v>
      </c>
      <c r="AG4" t="s">
        <v>197</v>
      </c>
      <c r="AH4" t="s">
        <v>214</v>
      </c>
      <c r="AI4" t="s">
        <v>215</v>
      </c>
      <c r="AJ4">
        <v>41</v>
      </c>
      <c r="AK4">
        <v>136</v>
      </c>
      <c r="AL4" t="str">
        <f t="shared" si="5"/>
        <v>mediatv genreAdventure - Likely</v>
      </c>
      <c r="AM4">
        <f t="shared" si="6"/>
        <v>1</v>
      </c>
      <c r="AN4">
        <f t="shared" si="7"/>
        <v>-2</v>
      </c>
    </row>
    <row r="5" spans="2:40" x14ac:dyDescent="0.25">
      <c r="B5" s="2">
        <v>213</v>
      </c>
      <c r="C5" t="s">
        <v>197</v>
      </c>
      <c r="D5" t="s">
        <v>216</v>
      </c>
      <c r="E5" t="s">
        <v>217</v>
      </c>
      <c r="F5">
        <v>68</v>
      </c>
      <c r="G5">
        <v>255</v>
      </c>
      <c r="H5" t="str">
        <f t="shared" si="0"/>
        <v>mediaOnline ActivitySocial - Mobile Social Networker - Likely</v>
      </c>
      <c r="I5">
        <v>4</v>
      </c>
      <c r="L5" s="2">
        <v>222</v>
      </c>
      <c r="M5" t="s">
        <v>197</v>
      </c>
      <c r="N5" t="s">
        <v>210</v>
      </c>
      <c r="O5" t="s">
        <v>218</v>
      </c>
      <c r="P5">
        <v>172</v>
      </c>
      <c r="Q5">
        <v>166</v>
      </c>
      <c r="R5" t="str">
        <f t="shared" si="1"/>
        <v>mediatv pay-per-viewWatch Pay-Per-View Sports - Likely</v>
      </c>
      <c r="S5" t="e">
        <f t="shared" si="2"/>
        <v>#N/A</v>
      </c>
      <c r="T5" t="e">
        <f t="shared" si="3"/>
        <v>#N/A</v>
      </c>
      <c r="V5" s="2">
        <v>3</v>
      </c>
      <c r="W5" t="s">
        <v>197</v>
      </c>
      <c r="X5" t="s">
        <v>36</v>
      </c>
      <c r="Y5" t="s">
        <v>208</v>
      </c>
      <c r="Z5">
        <v>43</v>
      </c>
      <c r="AA5">
        <v>167</v>
      </c>
      <c r="AB5" t="str">
        <f t="shared" si="4"/>
        <v>mediaTV ChannelAdult Swim - Likely</v>
      </c>
      <c r="AC5">
        <v>4</v>
      </c>
      <c r="AF5" s="2">
        <v>3</v>
      </c>
      <c r="AG5" t="s">
        <v>197</v>
      </c>
      <c r="AH5" t="s">
        <v>200</v>
      </c>
      <c r="AI5" t="s">
        <v>219</v>
      </c>
      <c r="AJ5">
        <v>40</v>
      </c>
      <c r="AK5">
        <v>135</v>
      </c>
      <c r="AL5" t="str">
        <f t="shared" si="5"/>
        <v>mediatv channelAmc - Likely</v>
      </c>
      <c r="AM5">
        <f t="shared" si="6"/>
        <v>2</v>
      </c>
      <c r="AN5">
        <f t="shared" si="7"/>
        <v>-2</v>
      </c>
    </row>
    <row r="6" spans="2:40" x14ac:dyDescent="0.25">
      <c r="B6" s="2">
        <v>181</v>
      </c>
      <c r="C6" t="s">
        <v>197</v>
      </c>
      <c r="D6" t="s">
        <v>220</v>
      </c>
      <c r="E6" t="s">
        <v>221</v>
      </c>
      <c r="F6">
        <v>68</v>
      </c>
      <c r="G6">
        <v>155</v>
      </c>
      <c r="H6" t="str">
        <f t="shared" si="0"/>
        <v>mediaMagazinesRead Computer Magazines - Likely</v>
      </c>
      <c r="I6">
        <v>5</v>
      </c>
      <c r="L6" s="2">
        <v>152</v>
      </c>
      <c r="M6" t="s">
        <v>197</v>
      </c>
      <c r="N6" t="s">
        <v>222</v>
      </c>
      <c r="O6" t="s">
        <v>223</v>
      </c>
      <c r="P6">
        <v>110</v>
      </c>
      <c r="Q6">
        <v>121</v>
      </c>
      <c r="R6" t="str">
        <f t="shared" si="1"/>
        <v>mediaradioRadio Provider - Internet - Likely</v>
      </c>
      <c r="S6" t="e">
        <f t="shared" si="2"/>
        <v>#N/A</v>
      </c>
      <c r="T6" t="e">
        <f t="shared" si="3"/>
        <v>#N/A</v>
      </c>
      <c r="V6" s="2">
        <v>4</v>
      </c>
      <c r="W6" t="s">
        <v>197</v>
      </c>
      <c r="X6" t="s">
        <v>52</v>
      </c>
      <c r="Y6" t="s">
        <v>215</v>
      </c>
      <c r="Z6">
        <v>41</v>
      </c>
      <c r="AA6">
        <v>157</v>
      </c>
      <c r="AB6" t="str">
        <f t="shared" si="4"/>
        <v>mediaTV GenreAdventure - Likely</v>
      </c>
      <c r="AC6">
        <v>5</v>
      </c>
      <c r="AF6" s="2">
        <v>4</v>
      </c>
      <c r="AG6" t="s">
        <v>197</v>
      </c>
      <c r="AH6" t="s">
        <v>214</v>
      </c>
      <c r="AI6" t="s">
        <v>224</v>
      </c>
      <c r="AJ6">
        <v>35</v>
      </c>
      <c r="AK6">
        <v>117</v>
      </c>
      <c r="AL6" t="str">
        <f t="shared" si="5"/>
        <v>mediatv genreAnimal - Likely</v>
      </c>
      <c r="AM6">
        <f t="shared" si="6"/>
        <v>3</v>
      </c>
      <c r="AN6">
        <f t="shared" si="7"/>
        <v>-2</v>
      </c>
    </row>
    <row r="7" spans="2:40" x14ac:dyDescent="0.25">
      <c r="B7" s="2">
        <v>258</v>
      </c>
      <c r="C7" t="s">
        <v>197</v>
      </c>
      <c r="D7" t="s">
        <v>225</v>
      </c>
      <c r="E7" t="s">
        <v>211</v>
      </c>
      <c r="F7">
        <v>67</v>
      </c>
      <c r="G7">
        <v>152</v>
      </c>
      <c r="H7" t="str">
        <f t="shared" si="0"/>
        <v>mediaTV Pay-Per-ViewWatch Pay-Per-View Movies - Likely</v>
      </c>
      <c r="I7">
        <v>6</v>
      </c>
      <c r="L7" s="2">
        <v>12</v>
      </c>
      <c r="M7" t="s">
        <v>197</v>
      </c>
      <c r="N7" t="s">
        <v>226</v>
      </c>
      <c r="O7" t="s">
        <v>227</v>
      </c>
      <c r="P7">
        <v>99</v>
      </c>
      <c r="Q7">
        <v>116</v>
      </c>
      <c r="R7" t="str">
        <f t="shared" si="1"/>
        <v>mediastreaming providerBuy/Rent/Stream Videos - Amazon - Likely</v>
      </c>
      <c r="S7">
        <f t="shared" si="2"/>
        <v>3</v>
      </c>
      <c r="T7">
        <f t="shared" si="3"/>
        <v>-3</v>
      </c>
      <c r="V7" s="2">
        <v>5</v>
      </c>
      <c r="W7" t="s">
        <v>197</v>
      </c>
      <c r="X7" t="s">
        <v>52</v>
      </c>
      <c r="Y7" t="s">
        <v>224</v>
      </c>
      <c r="Z7">
        <v>35</v>
      </c>
      <c r="AA7">
        <v>133</v>
      </c>
      <c r="AB7" t="str">
        <f t="shared" si="4"/>
        <v>mediaTV GenreAnimal - Likely</v>
      </c>
      <c r="AC7">
        <v>6</v>
      </c>
      <c r="AF7" s="2">
        <v>5</v>
      </c>
      <c r="AG7" t="s">
        <v>197</v>
      </c>
      <c r="AH7" t="s">
        <v>200</v>
      </c>
      <c r="AI7" t="s">
        <v>228</v>
      </c>
      <c r="AJ7">
        <v>41</v>
      </c>
      <c r="AK7">
        <v>131</v>
      </c>
      <c r="AL7" t="str">
        <f t="shared" si="5"/>
        <v>mediatv channelAnimal Planet - Likely</v>
      </c>
      <c r="AM7">
        <f t="shared" si="6"/>
        <v>5</v>
      </c>
      <c r="AN7">
        <f t="shared" si="7"/>
        <v>-1</v>
      </c>
    </row>
    <row r="8" spans="2:40" x14ac:dyDescent="0.25">
      <c r="B8" s="2">
        <v>260</v>
      </c>
      <c r="C8" t="s">
        <v>197</v>
      </c>
      <c r="D8" t="s">
        <v>225</v>
      </c>
      <c r="E8" t="s">
        <v>229</v>
      </c>
      <c r="F8">
        <v>66</v>
      </c>
      <c r="G8">
        <v>161</v>
      </c>
      <c r="H8" t="str">
        <f t="shared" si="0"/>
        <v>mediaTV Pay-Per-ViewWatch Pay-Per-View Movies 4+ Times Last 12 Months - Likely</v>
      </c>
      <c r="I8">
        <v>7</v>
      </c>
      <c r="L8" s="2">
        <v>105</v>
      </c>
      <c r="M8" t="s">
        <v>197</v>
      </c>
      <c r="N8" t="s">
        <v>222</v>
      </c>
      <c r="O8" t="s">
        <v>230</v>
      </c>
      <c r="P8">
        <v>81</v>
      </c>
      <c r="Q8">
        <v>120</v>
      </c>
      <c r="R8" t="str">
        <f t="shared" si="1"/>
        <v>mediaradioListen To Radio At Work During Week - Likely</v>
      </c>
      <c r="S8" t="e">
        <f t="shared" si="2"/>
        <v>#N/A</v>
      </c>
      <c r="T8" t="e">
        <f t="shared" si="3"/>
        <v>#N/A</v>
      </c>
      <c r="V8" s="2">
        <v>6</v>
      </c>
      <c r="W8" t="s">
        <v>197</v>
      </c>
      <c r="X8" t="s">
        <v>36</v>
      </c>
      <c r="Y8" t="s">
        <v>228</v>
      </c>
      <c r="Z8">
        <v>41</v>
      </c>
      <c r="AA8">
        <v>159</v>
      </c>
      <c r="AB8" t="str">
        <f t="shared" si="4"/>
        <v>mediaTV ChannelAnimal Planet - Likely</v>
      </c>
      <c r="AC8">
        <v>7</v>
      </c>
      <c r="AF8" s="2">
        <v>6</v>
      </c>
      <c r="AG8" t="s">
        <v>197</v>
      </c>
      <c r="AH8" t="s">
        <v>214</v>
      </c>
      <c r="AI8" t="s">
        <v>231</v>
      </c>
      <c r="AJ8">
        <v>42</v>
      </c>
      <c r="AK8">
        <v>135</v>
      </c>
      <c r="AL8" t="str">
        <f t="shared" si="5"/>
        <v>mediatv genreAuto - Likely</v>
      </c>
      <c r="AM8">
        <f t="shared" si="6"/>
        <v>6</v>
      </c>
      <c r="AN8">
        <f t="shared" si="7"/>
        <v>-1</v>
      </c>
    </row>
    <row r="9" spans="2:40" x14ac:dyDescent="0.25">
      <c r="B9" s="2">
        <v>158</v>
      </c>
      <c r="C9" t="s">
        <v>197</v>
      </c>
      <c r="D9" t="s">
        <v>198</v>
      </c>
      <c r="E9" t="s">
        <v>232</v>
      </c>
      <c r="F9">
        <v>66</v>
      </c>
      <c r="G9">
        <v>160</v>
      </c>
      <c r="H9" t="str">
        <f t="shared" si="0"/>
        <v>mediaRadioRadio Format - Rhythmic - Likely</v>
      </c>
      <c r="I9">
        <v>8</v>
      </c>
      <c r="L9" s="2">
        <v>115</v>
      </c>
      <c r="M9" t="s">
        <v>197</v>
      </c>
      <c r="N9" t="s">
        <v>200</v>
      </c>
      <c r="O9" t="s">
        <v>233</v>
      </c>
      <c r="P9">
        <v>79</v>
      </c>
      <c r="Q9">
        <v>127</v>
      </c>
      <c r="R9" t="str">
        <f t="shared" si="1"/>
        <v>mediatv channelMtv - Likely</v>
      </c>
      <c r="S9" t="e">
        <f t="shared" si="2"/>
        <v>#N/A</v>
      </c>
      <c r="T9" t="e">
        <f t="shared" si="3"/>
        <v>#N/A</v>
      </c>
      <c r="V9" s="2">
        <v>7</v>
      </c>
      <c r="W9" t="s">
        <v>197</v>
      </c>
      <c r="X9" t="s">
        <v>52</v>
      </c>
      <c r="Y9" t="s">
        <v>231</v>
      </c>
      <c r="Z9">
        <v>42</v>
      </c>
      <c r="AA9">
        <v>164</v>
      </c>
      <c r="AB9" t="str">
        <f t="shared" si="4"/>
        <v>mediaTV GenreAuto - Likely</v>
      </c>
      <c r="AC9">
        <v>8</v>
      </c>
      <c r="AF9" s="2">
        <v>7</v>
      </c>
      <c r="AG9" t="s">
        <v>197</v>
      </c>
      <c r="AH9" t="s">
        <v>200</v>
      </c>
      <c r="AI9" t="s">
        <v>234</v>
      </c>
      <c r="AJ9">
        <v>39</v>
      </c>
      <c r="AK9">
        <v>126</v>
      </c>
      <c r="AL9" t="str">
        <f t="shared" si="5"/>
        <v>mediatv channelBbc America - Likely</v>
      </c>
      <c r="AM9">
        <f t="shared" si="6"/>
        <v>7</v>
      </c>
      <c r="AN9">
        <f t="shared" si="7"/>
        <v>-1</v>
      </c>
    </row>
    <row r="10" spans="2:40" x14ac:dyDescent="0.25">
      <c r="B10" s="2">
        <v>257</v>
      </c>
      <c r="C10" t="s">
        <v>197</v>
      </c>
      <c r="D10" t="s">
        <v>225</v>
      </c>
      <c r="E10" t="s">
        <v>235</v>
      </c>
      <c r="F10">
        <v>66</v>
      </c>
      <c r="G10">
        <v>159</v>
      </c>
      <c r="H10" t="str">
        <f t="shared" si="0"/>
        <v>mediaTV Pay-Per-ViewWatch Pay-Per-View - Likely</v>
      </c>
      <c r="I10">
        <v>9</v>
      </c>
      <c r="L10" s="2">
        <v>69</v>
      </c>
      <c r="M10" t="s">
        <v>197</v>
      </c>
      <c r="N10" t="s">
        <v>200</v>
      </c>
      <c r="O10" t="s">
        <v>236</v>
      </c>
      <c r="P10">
        <v>78</v>
      </c>
      <c r="Q10">
        <v>132</v>
      </c>
      <c r="R10" t="str">
        <f t="shared" si="1"/>
        <v>mediatv channelFxx - Likely</v>
      </c>
      <c r="S10" t="e">
        <f t="shared" si="2"/>
        <v>#N/A</v>
      </c>
      <c r="T10" t="e">
        <f t="shared" si="3"/>
        <v>#N/A</v>
      </c>
      <c r="V10" s="2">
        <v>8</v>
      </c>
      <c r="W10" t="s">
        <v>197</v>
      </c>
      <c r="X10" t="s">
        <v>36</v>
      </c>
      <c r="Y10" t="s">
        <v>237</v>
      </c>
      <c r="Z10">
        <v>39</v>
      </c>
      <c r="AA10">
        <v>145</v>
      </c>
      <c r="AB10" t="str">
        <f t="shared" si="4"/>
        <v>mediaTV ChannelBBC America - Likely</v>
      </c>
      <c r="AC10">
        <v>9</v>
      </c>
      <c r="AF10" s="2">
        <v>8</v>
      </c>
      <c r="AG10" t="s">
        <v>197</v>
      </c>
      <c r="AH10" t="s">
        <v>238</v>
      </c>
      <c r="AI10" t="s">
        <v>239</v>
      </c>
      <c r="AJ10">
        <v>54</v>
      </c>
      <c r="AK10">
        <v>152</v>
      </c>
      <c r="AL10" t="str">
        <f t="shared" si="5"/>
        <v>mediatvBinge Watcher - Likely</v>
      </c>
      <c r="AM10">
        <f t="shared" si="6"/>
        <v>8</v>
      </c>
      <c r="AN10">
        <f t="shared" si="7"/>
        <v>-1</v>
      </c>
    </row>
    <row r="11" spans="2:40" x14ac:dyDescent="0.25">
      <c r="B11" s="2">
        <v>161</v>
      </c>
      <c r="C11" t="s">
        <v>197</v>
      </c>
      <c r="D11" t="s">
        <v>198</v>
      </c>
      <c r="E11" t="s">
        <v>240</v>
      </c>
      <c r="F11">
        <v>66</v>
      </c>
      <c r="G11">
        <v>157</v>
      </c>
      <c r="H11" t="str">
        <f t="shared" si="0"/>
        <v>mediaRadioRadio Format - Sports - Likely</v>
      </c>
      <c r="I11">
        <v>10</v>
      </c>
      <c r="L11" s="2">
        <v>90</v>
      </c>
      <c r="M11" t="s">
        <v>197</v>
      </c>
      <c r="N11" t="s">
        <v>214</v>
      </c>
      <c r="O11" t="s">
        <v>241</v>
      </c>
      <c r="P11">
        <v>75</v>
      </c>
      <c r="Q11">
        <v>127</v>
      </c>
      <c r="R11" t="str">
        <f t="shared" si="1"/>
        <v>mediatv genreHistory - Likely</v>
      </c>
      <c r="S11" t="e">
        <f t="shared" si="2"/>
        <v>#N/A</v>
      </c>
      <c r="T11" t="e">
        <f t="shared" si="3"/>
        <v>#N/A</v>
      </c>
      <c r="V11" s="2">
        <v>9</v>
      </c>
      <c r="W11" t="s">
        <v>197</v>
      </c>
      <c r="X11" t="s">
        <v>36</v>
      </c>
      <c r="Y11" t="s">
        <v>242</v>
      </c>
      <c r="Z11">
        <v>43</v>
      </c>
      <c r="AA11">
        <v>162</v>
      </c>
      <c r="AB11" t="str">
        <f t="shared" si="4"/>
        <v>mediaTV ChannelBET - Likely</v>
      </c>
      <c r="AC11">
        <v>10</v>
      </c>
      <c r="AF11" s="2">
        <v>9</v>
      </c>
      <c r="AG11" t="s">
        <v>197</v>
      </c>
      <c r="AH11" t="s">
        <v>214</v>
      </c>
      <c r="AI11" t="s">
        <v>243</v>
      </c>
      <c r="AJ11">
        <v>38</v>
      </c>
      <c r="AK11">
        <v>130</v>
      </c>
      <c r="AL11" t="str">
        <f t="shared" si="5"/>
        <v>mediatv genreBiography - Likely</v>
      </c>
      <c r="AM11" t="e">
        <f t="shared" si="6"/>
        <v>#N/A</v>
      </c>
      <c r="AN11" t="e">
        <f t="shared" si="7"/>
        <v>#N/A</v>
      </c>
    </row>
    <row r="12" spans="2:40" x14ac:dyDescent="0.25">
      <c r="B12" s="2" t="s">
        <v>55</v>
      </c>
      <c r="F12">
        <v>678</v>
      </c>
      <c r="G12">
        <v>1720</v>
      </c>
      <c r="L12" s="2" t="s">
        <v>56</v>
      </c>
      <c r="P12">
        <v>1492</v>
      </c>
      <c r="Q12">
        <v>1236</v>
      </c>
      <c r="V12" s="2" t="s">
        <v>57</v>
      </c>
      <c r="Z12">
        <v>405</v>
      </c>
      <c r="AA12">
        <v>1546</v>
      </c>
      <c r="AF12" s="2" t="s">
        <v>58</v>
      </c>
      <c r="AJ12">
        <v>414</v>
      </c>
      <c r="AK12">
        <v>1322</v>
      </c>
    </row>
    <row r="13" spans="2:40" x14ac:dyDescent="0.25">
      <c r="B13" s="2" t="s">
        <v>59</v>
      </c>
      <c r="F13">
        <v>67.8</v>
      </c>
      <c r="G13">
        <v>172</v>
      </c>
      <c r="L13" s="2" t="s">
        <v>60</v>
      </c>
      <c r="P13">
        <v>149.19999999999999</v>
      </c>
      <c r="Q13">
        <v>123.6</v>
      </c>
      <c r="V13" s="2" t="s">
        <v>61</v>
      </c>
      <c r="Z13">
        <v>40.5</v>
      </c>
      <c r="AA13">
        <v>154.6</v>
      </c>
      <c r="AF13" s="2" t="s">
        <v>62</v>
      </c>
      <c r="AJ13">
        <v>41.4</v>
      </c>
      <c r="AK13">
        <v>132.19999999999999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3"/>
  <sheetViews>
    <sheetView workbookViewId="0">
      <selection activeCell="AN2" sqref="AN2"/>
    </sheetView>
  </sheetViews>
  <sheetFormatPr defaultRowHeight="15" x14ac:dyDescent="0.25"/>
  <sheetData>
    <row r="1" spans="2:40" x14ac:dyDescent="0.25"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246</v>
      </c>
      <c r="I1" s="3" t="s">
        <v>244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3" t="s">
        <v>246</v>
      </c>
      <c r="S1" s="3" t="s">
        <v>244</v>
      </c>
      <c r="T1" s="3" t="s">
        <v>245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3" t="s">
        <v>246</v>
      </c>
      <c r="AC1" s="3" t="s">
        <v>244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3" t="s">
        <v>246</v>
      </c>
      <c r="AM1" s="3" t="s">
        <v>244</v>
      </c>
      <c r="AN1" s="3" t="s">
        <v>245</v>
      </c>
    </row>
    <row r="2" spans="2:40" x14ac:dyDescent="0.25">
      <c r="B2" s="2">
        <v>79</v>
      </c>
      <c r="C2" t="s">
        <v>8</v>
      </c>
      <c r="D2" t="s">
        <v>9</v>
      </c>
      <c r="E2" t="s">
        <v>10</v>
      </c>
      <c r="F2">
        <v>100</v>
      </c>
      <c r="G2">
        <v>220</v>
      </c>
      <c r="H2" t="str">
        <f>_xlfn.CONCAT(C2,D2,E2)</f>
        <v>DemographicGenderDemographic - Gender - Gender - Input Individual - Male</v>
      </c>
      <c r="I2">
        <v>1</v>
      </c>
      <c r="L2" s="2">
        <v>31</v>
      </c>
      <c r="M2" t="s">
        <v>8</v>
      </c>
      <c r="N2" t="s">
        <v>9</v>
      </c>
      <c r="O2" t="s">
        <v>10</v>
      </c>
      <c r="P2">
        <v>100</v>
      </c>
      <c r="Q2">
        <v>241</v>
      </c>
      <c r="R2" t="str">
        <f>_xlfn.CONCAT(M2,N2,O2)</f>
        <v>DemographicGenderDemographic - Gender - Gender - Input Individual - Male</v>
      </c>
      <c r="S2">
        <f>MATCH(H2,$R$2:$R$11,0)</f>
        <v>1</v>
      </c>
      <c r="T2">
        <f>S2-I2</f>
        <v>0</v>
      </c>
      <c r="V2" s="2">
        <v>0</v>
      </c>
      <c r="W2" t="s">
        <v>8</v>
      </c>
      <c r="X2" t="s">
        <v>11</v>
      </c>
      <c r="Y2" t="s">
        <v>12</v>
      </c>
      <c r="Z2">
        <v>2</v>
      </c>
      <c r="AA2">
        <v>878</v>
      </c>
      <c r="AB2" t="str">
        <f>_xlfn.CONCAT(W2,X2,Y2)</f>
        <v>DemographicLocationDemographic - Location - DMA - Syracuse, NY</v>
      </c>
      <c r="AC2">
        <v>1</v>
      </c>
      <c r="AF2" s="2">
        <v>0</v>
      </c>
      <c r="AG2" t="s">
        <v>8</v>
      </c>
      <c r="AH2" t="s">
        <v>11</v>
      </c>
      <c r="AI2" t="s">
        <v>13</v>
      </c>
      <c r="AJ2">
        <v>2.7</v>
      </c>
      <c r="AK2">
        <v>900</v>
      </c>
      <c r="AL2" t="str">
        <f>_xlfn.CONCAT(AG2,AH2,AI2)</f>
        <v>DemographicLocationDemographic - Location - DMA - Rochester, NY</v>
      </c>
      <c r="AM2">
        <f>MATCH(AB2,$AL$2:$AL$11,0)</f>
        <v>4</v>
      </c>
      <c r="AN2">
        <f>AM2-AC2</f>
        <v>3</v>
      </c>
    </row>
    <row r="3" spans="2:40" x14ac:dyDescent="0.25">
      <c r="B3" s="2">
        <v>48</v>
      </c>
      <c r="C3" t="s">
        <v>14</v>
      </c>
      <c r="D3" t="s">
        <v>15</v>
      </c>
      <c r="E3" t="s">
        <v>16</v>
      </c>
      <c r="F3">
        <v>99</v>
      </c>
      <c r="G3">
        <v>288</v>
      </c>
      <c r="H3" t="str">
        <f t="shared" ref="H3:H11" si="0">_xlfn.CONCAT(C3,D3,E3)</f>
        <v>Health/BeautyGeneralHealth/Beauty - General - Interest in Health/Medical Topics - Likely</v>
      </c>
      <c r="I3">
        <v>2</v>
      </c>
      <c r="L3" s="2">
        <v>110</v>
      </c>
      <c r="M3" t="s">
        <v>8</v>
      </c>
      <c r="N3" t="s">
        <v>9</v>
      </c>
      <c r="O3" t="s">
        <v>17</v>
      </c>
      <c r="P3">
        <v>87.8</v>
      </c>
      <c r="Q3">
        <v>137</v>
      </c>
      <c r="R3" t="str">
        <f t="shared" ref="R3:R11" si="1">_xlfn.CONCAT(M3,N3,O3)</f>
        <v>DemographicGenderDemographic - Gender - Gender - Head of Household - Male</v>
      </c>
      <c r="S3" t="e">
        <f t="shared" ref="S3:S11" si="2">MATCH(H3,$R$2:$R$11,0)</f>
        <v>#N/A</v>
      </c>
      <c r="T3" t="e">
        <f t="shared" ref="T3:T11" si="3">S3-I3</f>
        <v>#N/A</v>
      </c>
      <c r="V3" s="2">
        <v>1</v>
      </c>
      <c r="W3" t="s">
        <v>18</v>
      </c>
      <c r="X3" t="s">
        <v>19</v>
      </c>
      <c r="Y3" t="s">
        <v>20</v>
      </c>
      <c r="Z3">
        <v>2</v>
      </c>
      <c r="AA3">
        <v>850</v>
      </c>
      <c r="AB3" t="str">
        <f t="shared" ref="AB3:AB11" si="4">_xlfn.CONCAT(W3,X3,Y3)</f>
        <v>PersonicxDigital ClusterPersonicx - Digital Cluster - Personicx Digital Cluster - 02 Financial Enthusiasts</v>
      </c>
      <c r="AC3">
        <v>2</v>
      </c>
      <c r="AF3" s="2">
        <v>1</v>
      </c>
      <c r="AG3" t="s">
        <v>8</v>
      </c>
      <c r="AH3" t="s">
        <v>11</v>
      </c>
      <c r="AI3" t="s">
        <v>21</v>
      </c>
      <c r="AJ3">
        <v>43</v>
      </c>
      <c r="AK3">
        <v>782</v>
      </c>
      <c r="AL3" t="str">
        <f t="shared" ref="AL3:AL11" si="5">_xlfn.CONCAT(AG3,AH3,AI3)</f>
        <v>DemographicLocationDemographic - Location - State - New York</v>
      </c>
      <c r="AM3" t="e">
        <f t="shared" ref="AM3:AM11" si="6">MATCH(AB3,$AL$2:$AL$11,0)</f>
        <v>#N/A</v>
      </c>
      <c r="AN3" t="e">
        <f t="shared" ref="AN3:AN11" si="7">AM3-AC3</f>
        <v>#N/A</v>
      </c>
    </row>
    <row r="4" spans="2:40" x14ac:dyDescent="0.25">
      <c r="B4" s="2">
        <v>593</v>
      </c>
      <c r="C4" t="s">
        <v>8</v>
      </c>
      <c r="D4" t="s">
        <v>9</v>
      </c>
      <c r="E4" t="s">
        <v>17</v>
      </c>
      <c r="F4">
        <v>88.000000000000014</v>
      </c>
      <c r="G4">
        <v>134</v>
      </c>
      <c r="H4" t="str">
        <f t="shared" si="0"/>
        <v>DemographicGenderDemographic - Gender - Gender - Head of Household - Male</v>
      </c>
      <c r="I4">
        <v>3</v>
      </c>
      <c r="L4" s="2">
        <v>375</v>
      </c>
      <c r="M4" t="s">
        <v>8</v>
      </c>
      <c r="N4" t="s">
        <v>22</v>
      </c>
      <c r="O4" t="s">
        <v>23</v>
      </c>
      <c r="P4">
        <v>86.1</v>
      </c>
      <c r="Q4">
        <v>97</v>
      </c>
      <c r="R4" t="str">
        <f t="shared" si="1"/>
        <v>DemographicEthnicityDemographic - Ethnicity - Hispanic Language Preference - X - Non-Hispanic</v>
      </c>
      <c r="S4">
        <f t="shared" si="2"/>
        <v>2</v>
      </c>
      <c r="T4">
        <f t="shared" si="3"/>
        <v>-1</v>
      </c>
      <c r="V4" s="2">
        <v>2</v>
      </c>
      <c r="W4" t="s">
        <v>18</v>
      </c>
      <c r="X4" t="s">
        <v>19</v>
      </c>
      <c r="Y4" t="s">
        <v>24</v>
      </c>
      <c r="Z4">
        <v>3</v>
      </c>
      <c r="AA4">
        <v>828</v>
      </c>
      <c r="AB4" t="str">
        <f t="shared" si="4"/>
        <v>PersonicxDigital ClusterPersonicx - Digital Cluster - Personicx Digital Cluster - 07 Mobile Enthusiasts</v>
      </c>
      <c r="AC4">
        <v>3</v>
      </c>
      <c r="AF4" s="2">
        <v>2</v>
      </c>
      <c r="AG4" t="s">
        <v>8</v>
      </c>
      <c r="AH4" t="s">
        <v>11</v>
      </c>
      <c r="AI4" t="s">
        <v>25</v>
      </c>
      <c r="AJ4">
        <v>3.6</v>
      </c>
      <c r="AK4">
        <v>720</v>
      </c>
      <c r="AL4" t="str">
        <f t="shared" si="5"/>
        <v>DemographicLocationDemographic - Location - DMA - Buffalo, NY</v>
      </c>
      <c r="AM4" t="e">
        <f t="shared" si="6"/>
        <v>#N/A</v>
      </c>
      <c r="AN4" t="e">
        <f t="shared" si="7"/>
        <v>#N/A</v>
      </c>
    </row>
    <row r="5" spans="2:40" x14ac:dyDescent="0.25">
      <c r="B5" s="2">
        <v>1454</v>
      </c>
      <c r="C5" t="s">
        <v>8</v>
      </c>
      <c r="D5" t="s">
        <v>22</v>
      </c>
      <c r="E5" t="s">
        <v>23</v>
      </c>
      <c r="F5">
        <v>86</v>
      </c>
      <c r="G5">
        <v>99</v>
      </c>
      <c r="H5" t="str">
        <f t="shared" si="0"/>
        <v>DemographicEthnicityDemographic - Ethnicity - Hispanic Language Preference - X - Non-Hispanic</v>
      </c>
      <c r="I5">
        <v>4</v>
      </c>
      <c r="L5" s="2">
        <v>111</v>
      </c>
      <c r="M5" t="s">
        <v>8</v>
      </c>
      <c r="N5" t="s">
        <v>26</v>
      </c>
      <c r="O5" t="s">
        <v>27</v>
      </c>
      <c r="P5">
        <v>78.7</v>
      </c>
      <c r="Q5">
        <v>137</v>
      </c>
      <c r="R5" t="str">
        <f t="shared" si="1"/>
        <v>DemographicOccupationDemographic - Occupation - Employment Status - Head of Household - Full-Time</v>
      </c>
      <c r="S5">
        <f t="shared" si="2"/>
        <v>3</v>
      </c>
      <c r="T5">
        <f t="shared" si="3"/>
        <v>-1</v>
      </c>
      <c r="V5" s="2">
        <v>3</v>
      </c>
      <c r="W5" t="s">
        <v>8</v>
      </c>
      <c r="X5" t="s">
        <v>11</v>
      </c>
      <c r="Y5" t="s">
        <v>28</v>
      </c>
      <c r="Z5">
        <v>1</v>
      </c>
      <c r="AA5">
        <v>800</v>
      </c>
      <c r="AB5" t="str">
        <f t="shared" si="4"/>
        <v>DemographicLocationDemographic - Location - DMA - Elmira et al, NY</v>
      </c>
      <c r="AC5">
        <v>4</v>
      </c>
      <c r="AF5" s="2">
        <v>3</v>
      </c>
      <c r="AG5" t="s">
        <v>8</v>
      </c>
      <c r="AH5" t="s">
        <v>11</v>
      </c>
      <c r="AI5" t="s">
        <v>12</v>
      </c>
      <c r="AJ5">
        <v>2.1</v>
      </c>
      <c r="AK5">
        <v>700</v>
      </c>
      <c r="AL5" t="str">
        <f t="shared" si="5"/>
        <v>DemographicLocationDemographic - Location - DMA - Syracuse, NY</v>
      </c>
      <c r="AM5" t="e">
        <f t="shared" si="6"/>
        <v>#N/A</v>
      </c>
      <c r="AN5" t="e">
        <f t="shared" si="7"/>
        <v>#N/A</v>
      </c>
    </row>
    <row r="6" spans="2:40" x14ac:dyDescent="0.25">
      <c r="B6" s="2">
        <v>1606</v>
      </c>
      <c r="C6" t="s">
        <v>29</v>
      </c>
      <c r="D6" t="s">
        <v>30</v>
      </c>
      <c r="E6" t="s">
        <v>31</v>
      </c>
      <c r="F6">
        <v>80</v>
      </c>
      <c r="G6">
        <v>94</v>
      </c>
      <c r="H6" t="str">
        <f t="shared" si="0"/>
        <v>Real EstateHome CharacteristicsReal Estate - Home Characteristics - Dwelling Type (Factual) - Single Family Dwelling Unit</v>
      </c>
      <c r="I6">
        <v>5</v>
      </c>
      <c r="L6" s="2">
        <v>436</v>
      </c>
      <c r="M6" t="s">
        <v>29</v>
      </c>
      <c r="N6" t="s">
        <v>30</v>
      </c>
      <c r="O6" t="s">
        <v>31</v>
      </c>
      <c r="P6">
        <v>78.600000000000009</v>
      </c>
      <c r="Q6">
        <v>90</v>
      </c>
      <c r="R6" t="str">
        <f t="shared" si="1"/>
        <v>Real EstateHome CharacteristicsReal Estate - Home Characteristics - Dwelling Type (Factual) - Single Family Dwelling Unit</v>
      </c>
      <c r="S6">
        <f t="shared" si="2"/>
        <v>5</v>
      </c>
      <c r="T6">
        <f t="shared" si="3"/>
        <v>0</v>
      </c>
      <c r="V6" s="2">
        <v>4</v>
      </c>
      <c r="W6" t="s">
        <v>8</v>
      </c>
      <c r="X6" t="s">
        <v>11</v>
      </c>
      <c r="Y6" t="s">
        <v>13</v>
      </c>
      <c r="Z6">
        <v>3</v>
      </c>
      <c r="AA6">
        <v>718</v>
      </c>
      <c r="AB6" t="str">
        <f t="shared" si="4"/>
        <v>DemographicLocationDemographic - Location - DMA - Rochester, NY</v>
      </c>
      <c r="AC6">
        <v>5</v>
      </c>
      <c r="AF6" s="2">
        <v>4</v>
      </c>
      <c r="AG6" t="s">
        <v>8</v>
      </c>
      <c r="AH6" t="s">
        <v>11</v>
      </c>
      <c r="AI6" t="s">
        <v>32</v>
      </c>
      <c r="AJ6">
        <v>2.5</v>
      </c>
      <c r="AK6">
        <v>625</v>
      </c>
      <c r="AL6" t="str">
        <f t="shared" si="5"/>
        <v>DemographicLocationDemographic - Location - DMA - Albany et al, NY</v>
      </c>
      <c r="AM6">
        <f t="shared" si="6"/>
        <v>1</v>
      </c>
      <c r="AN6">
        <f t="shared" si="7"/>
        <v>-4</v>
      </c>
    </row>
    <row r="7" spans="2:40" x14ac:dyDescent="0.25">
      <c r="B7" s="2">
        <v>178</v>
      </c>
      <c r="C7" t="s">
        <v>8</v>
      </c>
      <c r="D7" t="s">
        <v>26</v>
      </c>
      <c r="E7" t="s">
        <v>27</v>
      </c>
      <c r="F7">
        <v>79</v>
      </c>
      <c r="G7">
        <v>167</v>
      </c>
      <c r="H7" t="str">
        <f t="shared" si="0"/>
        <v>DemographicOccupationDemographic - Occupation - Employment Status - Head of Household - Full-Time</v>
      </c>
      <c r="I7">
        <v>6</v>
      </c>
      <c r="L7" s="2">
        <v>414</v>
      </c>
      <c r="M7" t="s">
        <v>29</v>
      </c>
      <c r="N7" t="s">
        <v>30</v>
      </c>
      <c r="O7" t="s">
        <v>33</v>
      </c>
      <c r="P7">
        <v>76.900000000000006</v>
      </c>
      <c r="Q7">
        <v>92</v>
      </c>
      <c r="R7" t="str">
        <f t="shared" si="1"/>
        <v>Real EstateHome CharacteristicsReal Estate - Home Characteristics - Property Type Category (Factual) - Single</v>
      </c>
      <c r="S7">
        <f t="shared" si="2"/>
        <v>4</v>
      </c>
      <c r="T7">
        <f t="shared" si="3"/>
        <v>-2</v>
      </c>
      <c r="V7" s="2">
        <v>5</v>
      </c>
      <c r="W7" t="s">
        <v>8</v>
      </c>
      <c r="X7" t="s">
        <v>11</v>
      </c>
      <c r="Y7" t="s">
        <v>21</v>
      </c>
      <c r="Z7">
        <v>43</v>
      </c>
      <c r="AA7">
        <v>702</v>
      </c>
      <c r="AB7" t="str">
        <f t="shared" si="4"/>
        <v>DemographicLocationDemographic - Location - State - New York</v>
      </c>
      <c r="AC7">
        <v>6</v>
      </c>
      <c r="AF7" s="2">
        <v>5</v>
      </c>
      <c r="AG7" t="s">
        <v>8</v>
      </c>
      <c r="AH7" t="s">
        <v>11</v>
      </c>
      <c r="AI7" t="s">
        <v>34</v>
      </c>
      <c r="AJ7">
        <v>37.6</v>
      </c>
      <c r="AK7">
        <v>606</v>
      </c>
      <c r="AL7" t="str">
        <f t="shared" si="5"/>
        <v>DemographicLocationDemographic - Location - DMA - New York, NY</v>
      </c>
      <c r="AM7">
        <f t="shared" si="6"/>
        <v>2</v>
      </c>
      <c r="AN7">
        <f t="shared" si="7"/>
        <v>-4</v>
      </c>
    </row>
    <row r="8" spans="2:40" x14ac:dyDescent="0.25">
      <c r="B8" s="2">
        <v>1508</v>
      </c>
      <c r="C8" t="s">
        <v>29</v>
      </c>
      <c r="D8" t="s">
        <v>30</v>
      </c>
      <c r="E8" t="s">
        <v>33</v>
      </c>
      <c r="F8">
        <v>78</v>
      </c>
      <c r="G8">
        <v>97</v>
      </c>
      <c r="H8" t="str">
        <f t="shared" si="0"/>
        <v>Real EstateHome CharacteristicsReal Estate - Home Characteristics - Property Type Category (Factual) - Single</v>
      </c>
      <c r="I8">
        <v>7</v>
      </c>
      <c r="L8" s="2">
        <v>205</v>
      </c>
      <c r="M8" t="s">
        <v>35</v>
      </c>
      <c r="N8" t="s">
        <v>36</v>
      </c>
      <c r="O8" t="s">
        <v>37</v>
      </c>
      <c r="P8">
        <v>73.900000000000006</v>
      </c>
      <c r="Q8">
        <v>106</v>
      </c>
      <c r="R8" t="str">
        <f t="shared" si="1"/>
        <v>MediaTV ChannelMedia - TV Channel - Univision - Likely</v>
      </c>
      <c r="S8">
        <f t="shared" si="2"/>
        <v>6</v>
      </c>
      <c r="T8">
        <f t="shared" si="3"/>
        <v>-1</v>
      </c>
      <c r="V8" s="2">
        <v>6</v>
      </c>
      <c r="W8" t="s">
        <v>8</v>
      </c>
      <c r="X8" t="s">
        <v>11</v>
      </c>
      <c r="Y8" t="s">
        <v>25</v>
      </c>
      <c r="Z8">
        <v>4</v>
      </c>
      <c r="AA8">
        <v>698</v>
      </c>
      <c r="AB8" t="str">
        <f t="shared" si="4"/>
        <v>DemographicLocationDemographic - Location - DMA - Buffalo, NY</v>
      </c>
      <c r="AC8">
        <v>7</v>
      </c>
      <c r="AF8" s="2">
        <v>6</v>
      </c>
      <c r="AG8" t="s">
        <v>8</v>
      </c>
      <c r="AH8" t="s">
        <v>11</v>
      </c>
      <c r="AI8" t="s">
        <v>38</v>
      </c>
      <c r="AJ8">
        <v>0.6</v>
      </c>
      <c r="AK8">
        <v>600</v>
      </c>
      <c r="AL8" t="str">
        <f t="shared" si="5"/>
        <v>DemographicLocationDemographic - Location - DMA - Binghamton, NY</v>
      </c>
      <c r="AM8">
        <f t="shared" si="6"/>
        <v>3</v>
      </c>
      <c r="AN8">
        <f t="shared" si="7"/>
        <v>-4</v>
      </c>
    </row>
    <row r="9" spans="2:40" x14ac:dyDescent="0.25">
      <c r="B9" s="2">
        <v>240</v>
      </c>
      <c r="C9" t="s">
        <v>39</v>
      </c>
      <c r="D9" t="s">
        <v>15</v>
      </c>
      <c r="E9" t="s">
        <v>40</v>
      </c>
      <c r="F9">
        <v>75</v>
      </c>
      <c r="G9">
        <v>159</v>
      </c>
      <c r="H9" t="str">
        <f t="shared" si="0"/>
        <v>Sports/OutdoorsGeneralSports/Outdoors - General - Shop for Sports/Outdoors Online - Likely</v>
      </c>
      <c r="I9">
        <v>8</v>
      </c>
      <c r="L9" s="2">
        <v>196</v>
      </c>
      <c r="M9" t="s">
        <v>35</v>
      </c>
      <c r="N9" t="s">
        <v>36</v>
      </c>
      <c r="O9" t="s">
        <v>41</v>
      </c>
      <c r="P9">
        <v>73.2</v>
      </c>
      <c r="Q9">
        <v>107</v>
      </c>
      <c r="R9" t="str">
        <f t="shared" si="1"/>
        <v>MediaTV ChannelMedia - TV Channel - DIY Network - Likely</v>
      </c>
      <c r="S9" t="e">
        <f t="shared" si="2"/>
        <v>#N/A</v>
      </c>
      <c r="T9" t="e">
        <f t="shared" si="3"/>
        <v>#N/A</v>
      </c>
      <c r="V9" s="2">
        <v>7</v>
      </c>
      <c r="W9" t="s">
        <v>18</v>
      </c>
      <c r="X9" t="s">
        <v>42</v>
      </c>
      <c r="Y9" t="s">
        <v>43</v>
      </c>
      <c r="Z9">
        <v>3</v>
      </c>
      <c r="AA9">
        <v>658</v>
      </c>
      <c r="AB9" t="str">
        <f t="shared" si="4"/>
        <v>PersonicxLifestage ClusterPersonicx - Lifestage Cluster - Personicx Lifestage Cluster - 29 City Mixers</v>
      </c>
      <c r="AC9">
        <v>8</v>
      </c>
      <c r="AF9" s="2">
        <v>7</v>
      </c>
      <c r="AG9" t="s">
        <v>18</v>
      </c>
      <c r="AH9" t="s">
        <v>44</v>
      </c>
      <c r="AI9" t="s">
        <v>45</v>
      </c>
      <c r="AJ9">
        <v>4.3</v>
      </c>
      <c r="AK9">
        <v>537</v>
      </c>
      <c r="AL9" t="str">
        <f t="shared" si="5"/>
        <v>PersonicxFinancial ClusterPersonicx - Financial Cluster - Personicx Financial Cluster - Naturally Organized</v>
      </c>
      <c r="AM9" t="e">
        <f t="shared" si="6"/>
        <v>#N/A</v>
      </c>
      <c r="AN9" t="e">
        <f t="shared" si="7"/>
        <v>#N/A</v>
      </c>
    </row>
    <row r="10" spans="2:40" x14ac:dyDescent="0.25">
      <c r="B10" s="2">
        <v>119</v>
      </c>
      <c r="C10" t="s">
        <v>46</v>
      </c>
      <c r="D10" t="s">
        <v>47</v>
      </c>
      <c r="E10" t="s">
        <v>48</v>
      </c>
      <c r="F10">
        <v>73</v>
      </c>
      <c r="G10">
        <v>186</v>
      </c>
      <c r="H10" t="str">
        <f t="shared" si="0"/>
        <v>TechnologyAudiovisualTechnology - Audiovisual - Purchase Home Audio Components - Likely</v>
      </c>
      <c r="I10">
        <v>9</v>
      </c>
      <c r="L10" s="2">
        <v>431</v>
      </c>
      <c r="M10" t="s">
        <v>46</v>
      </c>
      <c r="N10" t="s">
        <v>49</v>
      </c>
      <c r="O10" t="s">
        <v>50</v>
      </c>
      <c r="P10">
        <v>73.2</v>
      </c>
      <c r="Q10">
        <v>91</v>
      </c>
      <c r="R10" t="str">
        <f t="shared" si="1"/>
        <v>TechnologyComputingTechnology - Computing - Interest in Computers/Electronics (Factual)</v>
      </c>
      <c r="S10" t="e">
        <f t="shared" si="2"/>
        <v>#N/A</v>
      </c>
      <c r="T10" t="e">
        <f t="shared" si="3"/>
        <v>#N/A</v>
      </c>
      <c r="V10" s="2">
        <v>8</v>
      </c>
      <c r="W10" t="s">
        <v>8</v>
      </c>
      <c r="X10" t="s">
        <v>11</v>
      </c>
      <c r="Y10" t="s">
        <v>34</v>
      </c>
      <c r="Z10">
        <v>37</v>
      </c>
      <c r="AA10">
        <v>571</v>
      </c>
      <c r="AB10" t="str">
        <f t="shared" si="4"/>
        <v>DemographicLocationDemographic - Location - DMA - New York, NY</v>
      </c>
      <c r="AC10">
        <v>9</v>
      </c>
      <c r="AF10" s="2">
        <v>8</v>
      </c>
      <c r="AG10" t="s">
        <v>29</v>
      </c>
      <c r="AH10" t="s">
        <v>30</v>
      </c>
      <c r="AI10" t="s">
        <v>51</v>
      </c>
      <c r="AJ10">
        <v>5.5</v>
      </c>
      <c r="AK10">
        <v>458</v>
      </c>
      <c r="AL10" t="str">
        <f t="shared" si="5"/>
        <v>Real EstateHome CharacteristicsReal Estate - Home Characteristics - Property Type Detail (Factual) - 2-4 Unit (Duplex, Triplex, Quad)</v>
      </c>
      <c r="AM10">
        <f t="shared" si="6"/>
        <v>6</v>
      </c>
      <c r="AN10">
        <f t="shared" si="7"/>
        <v>-3</v>
      </c>
    </row>
    <row r="11" spans="2:40" x14ac:dyDescent="0.25">
      <c r="B11" s="2">
        <v>1268</v>
      </c>
      <c r="C11" t="s">
        <v>46</v>
      </c>
      <c r="D11" t="s">
        <v>49</v>
      </c>
      <c r="E11" t="s">
        <v>50</v>
      </c>
      <c r="F11">
        <v>73</v>
      </c>
      <c r="G11">
        <v>105</v>
      </c>
      <c r="H11" t="str">
        <f t="shared" si="0"/>
        <v>TechnologyComputingTechnology - Computing - Interest in Computers/Electronics (Factual)</v>
      </c>
      <c r="I11">
        <v>10</v>
      </c>
      <c r="L11" s="2">
        <v>226</v>
      </c>
      <c r="M11" t="s">
        <v>35</v>
      </c>
      <c r="N11" t="s">
        <v>52</v>
      </c>
      <c r="O11" t="s">
        <v>53</v>
      </c>
      <c r="P11">
        <v>73.099999999999994</v>
      </c>
      <c r="Q11">
        <v>105</v>
      </c>
      <c r="R11" t="str">
        <f t="shared" si="1"/>
        <v>MediaTV GenreMedia - TV Genre - Docudrama - Likely</v>
      </c>
      <c r="S11">
        <f t="shared" si="2"/>
        <v>9</v>
      </c>
      <c r="T11">
        <f t="shared" si="3"/>
        <v>-1</v>
      </c>
      <c r="V11" s="2">
        <v>9</v>
      </c>
      <c r="W11" t="s">
        <v>18</v>
      </c>
      <c r="X11" t="s">
        <v>19</v>
      </c>
      <c r="Y11" t="s">
        <v>54</v>
      </c>
      <c r="Z11">
        <v>3</v>
      </c>
      <c r="AA11">
        <v>562</v>
      </c>
      <c r="AB11" t="str">
        <f t="shared" si="4"/>
        <v>PersonicxDigital ClusterPersonicx - Digital Cluster - Personicx Digital Cluster - 17 Globally Connected</v>
      </c>
      <c r="AC11">
        <v>10</v>
      </c>
      <c r="AF11" s="2">
        <v>9</v>
      </c>
      <c r="AG11" t="s">
        <v>18</v>
      </c>
      <c r="AH11" t="s">
        <v>19</v>
      </c>
      <c r="AI11" t="s">
        <v>54</v>
      </c>
      <c r="AJ11">
        <v>2.6</v>
      </c>
      <c r="AK11">
        <v>433</v>
      </c>
      <c r="AL11" t="str">
        <f t="shared" si="5"/>
        <v>PersonicxDigital ClusterPersonicx - Digital Cluster - Personicx Digital Cluster - 17 Globally Connected</v>
      </c>
      <c r="AM11">
        <f t="shared" si="6"/>
        <v>10</v>
      </c>
      <c r="AN11">
        <f t="shared" si="7"/>
        <v>0</v>
      </c>
    </row>
    <row r="12" spans="2:40" x14ac:dyDescent="0.25">
      <c r="B12" s="2" t="s">
        <v>55</v>
      </c>
      <c r="F12">
        <v>831</v>
      </c>
      <c r="G12">
        <v>1549</v>
      </c>
      <c r="L12" s="2" t="s">
        <v>56</v>
      </c>
      <c r="P12">
        <v>801.50000000000011</v>
      </c>
      <c r="Q12">
        <v>1203</v>
      </c>
      <c r="V12" s="2" t="s">
        <v>57</v>
      </c>
      <c r="Z12">
        <v>101</v>
      </c>
      <c r="AA12">
        <v>7265</v>
      </c>
      <c r="AF12" s="2" t="s">
        <v>58</v>
      </c>
      <c r="AJ12">
        <v>104.5</v>
      </c>
      <c r="AK12">
        <v>6361</v>
      </c>
    </row>
    <row r="13" spans="2:40" x14ac:dyDescent="0.25">
      <c r="B13" s="2" t="s">
        <v>59</v>
      </c>
      <c r="F13">
        <v>83.1</v>
      </c>
      <c r="G13">
        <v>154.9</v>
      </c>
      <c r="L13" s="2" t="s">
        <v>60</v>
      </c>
      <c r="P13">
        <v>80.150000000000006</v>
      </c>
      <c r="Q13">
        <v>120.3</v>
      </c>
      <c r="V13" s="2" t="s">
        <v>61</v>
      </c>
      <c r="Z13">
        <v>10.1</v>
      </c>
      <c r="AA13">
        <v>726.5</v>
      </c>
      <c r="AF13" s="2" t="s">
        <v>62</v>
      </c>
      <c r="AJ13">
        <v>10.45</v>
      </c>
      <c r="AK13">
        <v>636.1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3"/>
  <sheetViews>
    <sheetView topLeftCell="Y1" workbookViewId="0">
      <selection activeCell="AM2" sqref="AM2"/>
    </sheetView>
  </sheetViews>
  <sheetFormatPr defaultRowHeight="15" x14ac:dyDescent="0.25"/>
  <sheetData>
    <row r="1" spans="2:39" x14ac:dyDescent="0.25">
      <c r="C1" s="2" t="s">
        <v>3</v>
      </c>
      <c r="D1" s="2" t="s">
        <v>63</v>
      </c>
      <c r="E1" s="2" t="s">
        <v>6</v>
      </c>
      <c r="F1" s="2" t="s">
        <v>7</v>
      </c>
      <c r="G1" s="3" t="s">
        <v>246</v>
      </c>
      <c r="H1" s="3" t="s">
        <v>244</v>
      </c>
      <c r="M1" s="2" t="s">
        <v>3</v>
      </c>
      <c r="N1" s="2" t="s">
        <v>63</v>
      </c>
      <c r="O1" s="2" t="s">
        <v>6</v>
      </c>
      <c r="P1" s="2" t="s">
        <v>7</v>
      </c>
      <c r="Q1" s="3" t="s">
        <v>246</v>
      </c>
      <c r="R1" s="3" t="s">
        <v>244</v>
      </c>
      <c r="S1" s="3" t="s">
        <v>245</v>
      </c>
      <c r="W1" s="2" t="s">
        <v>3</v>
      </c>
      <c r="X1" s="2" t="s">
        <v>63</v>
      </c>
      <c r="Y1" s="2" t="s">
        <v>6</v>
      </c>
      <c r="Z1" s="2" t="s">
        <v>7</v>
      </c>
      <c r="AA1" s="3" t="s">
        <v>246</v>
      </c>
      <c r="AB1" s="3" t="s">
        <v>244</v>
      </c>
      <c r="AG1" s="2" t="s">
        <v>3</v>
      </c>
      <c r="AH1" s="2" t="s">
        <v>63</v>
      </c>
      <c r="AI1" s="2" t="s">
        <v>6</v>
      </c>
      <c r="AJ1" s="2" t="s">
        <v>7</v>
      </c>
      <c r="AK1" s="3" t="s">
        <v>246</v>
      </c>
      <c r="AL1" s="3" t="s">
        <v>244</v>
      </c>
      <c r="AM1" s="3" t="s">
        <v>245</v>
      </c>
    </row>
    <row r="2" spans="2:39" x14ac:dyDescent="0.25">
      <c r="B2" s="2">
        <v>285</v>
      </c>
      <c r="C2" t="s">
        <v>64</v>
      </c>
      <c r="D2" t="s">
        <v>65</v>
      </c>
      <c r="E2">
        <v>66.38</v>
      </c>
      <c r="F2">
        <v>105</v>
      </c>
      <c r="G2" t="str">
        <f>_xlfn.CONCAT(C2,D2)</f>
        <v>EntertainmentBars</v>
      </c>
      <c r="H2">
        <v>1</v>
      </c>
      <c r="L2" s="2">
        <v>422</v>
      </c>
      <c r="M2" t="s">
        <v>64</v>
      </c>
      <c r="N2" t="s">
        <v>65</v>
      </c>
      <c r="O2">
        <v>65</v>
      </c>
      <c r="P2">
        <v>22</v>
      </c>
      <c r="Q2" t="str">
        <f>_xlfn.CONCAT(M2,N2)</f>
        <v>EntertainmentBars</v>
      </c>
      <c r="R2">
        <f>MATCH(G2,$Q$2:$Q$11,0)</f>
        <v>1</v>
      </c>
      <c r="S2">
        <f>R2-H2</f>
        <v>0</v>
      </c>
      <c r="V2" s="2">
        <v>0</v>
      </c>
      <c r="W2" t="s">
        <v>66</v>
      </c>
      <c r="X2" t="s">
        <v>67</v>
      </c>
      <c r="Y2">
        <v>3.63</v>
      </c>
      <c r="Z2">
        <v>1134</v>
      </c>
      <c r="AA2" t="str">
        <f>_xlfn.CONCAT(W2,X2)</f>
        <v>GroceryStoresTopsFriendlyMarkets</v>
      </c>
      <c r="AB2">
        <v>1</v>
      </c>
      <c r="AF2" s="2">
        <v>0</v>
      </c>
      <c r="AG2" t="s">
        <v>68</v>
      </c>
      <c r="AH2" t="s">
        <v>69</v>
      </c>
      <c r="AI2">
        <v>1.3</v>
      </c>
      <c r="AJ2">
        <v>1300</v>
      </c>
      <c r="AK2" t="str">
        <f>_xlfn.CONCAT(AG2,AH2)</f>
        <v>MuseumsNational911MemorialAndMuseum</v>
      </c>
      <c r="AL2">
        <f>MATCH(AA2,$AK$2:$AK$11,0)</f>
        <v>5</v>
      </c>
      <c r="AM2">
        <f>AL2-AB2</f>
        <v>4</v>
      </c>
    </row>
    <row r="3" spans="2:39" x14ac:dyDescent="0.25">
      <c r="B3" s="2">
        <v>281</v>
      </c>
      <c r="C3" t="s">
        <v>70</v>
      </c>
      <c r="D3" t="s">
        <v>71</v>
      </c>
      <c r="E3">
        <v>63.749999999999993</v>
      </c>
      <c r="F3">
        <v>106</v>
      </c>
      <c r="G3" t="str">
        <f t="shared" ref="G3:G11" si="0">_xlfn.CONCAT(C3,D3)</f>
        <v>SportingGoodsIndependentSportingGoods</v>
      </c>
      <c r="H3">
        <v>2</v>
      </c>
      <c r="L3" s="2">
        <v>412</v>
      </c>
      <c r="M3" t="s">
        <v>70</v>
      </c>
      <c r="N3" t="s">
        <v>71</v>
      </c>
      <c r="O3">
        <v>62.9</v>
      </c>
      <c r="P3">
        <v>25</v>
      </c>
      <c r="Q3" t="str">
        <f t="shared" ref="Q3:Q11" si="1">_xlfn.CONCAT(M3,N3)</f>
        <v>SportingGoodsIndependentSportingGoods</v>
      </c>
      <c r="R3">
        <f t="shared" ref="R3:R11" si="2">MATCH(G3,$Q$2:$Q$11,0)</f>
        <v>2</v>
      </c>
      <c r="S3">
        <f t="shared" ref="S3:S11" si="3">R3-H3</f>
        <v>0</v>
      </c>
      <c r="V3" s="2">
        <v>1</v>
      </c>
      <c r="W3" t="s">
        <v>72</v>
      </c>
      <c r="X3" t="s">
        <v>73</v>
      </c>
      <c r="Y3">
        <v>3.43</v>
      </c>
      <c r="Z3">
        <v>1072</v>
      </c>
      <c r="AA3" t="str">
        <f t="shared" ref="AA3:AA11" si="4">_xlfn.CONCAT(W3,X3)</f>
        <v>EducationalInstitutionNewYorkUniversity</v>
      </c>
      <c r="AB3">
        <v>2</v>
      </c>
      <c r="AF3" s="2">
        <v>1</v>
      </c>
      <c r="AG3" t="s">
        <v>68</v>
      </c>
      <c r="AH3" t="s">
        <v>74</v>
      </c>
      <c r="AI3">
        <v>1.6</v>
      </c>
      <c r="AJ3">
        <v>800</v>
      </c>
      <c r="AK3" t="str">
        <f t="shared" ref="AK3:AK11" si="5">_xlfn.CONCAT(AG3,AH3)</f>
        <v>MuseumsAmericanMuseumOfNaturalHistoryNY</v>
      </c>
      <c r="AL3">
        <f t="shared" ref="AL3:AL11" si="6">MATCH(AA3,$AK$2:$AK$11,0)</f>
        <v>3</v>
      </c>
      <c r="AM3">
        <f t="shared" ref="AM3:AM11" si="7">AL3-AB3</f>
        <v>1</v>
      </c>
    </row>
    <row r="4" spans="2:39" x14ac:dyDescent="0.25">
      <c r="B4" s="2">
        <v>277</v>
      </c>
      <c r="C4" t="s">
        <v>75</v>
      </c>
      <c r="D4" t="s">
        <v>76</v>
      </c>
      <c r="E4">
        <v>62.1</v>
      </c>
      <c r="F4">
        <v>107</v>
      </c>
      <c r="G4" t="str">
        <f t="shared" si="0"/>
        <v>BanksFifthThirdBank</v>
      </c>
      <c r="H4">
        <v>3</v>
      </c>
      <c r="L4" s="2">
        <v>415</v>
      </c>
      <c r="M4" t="s">
        <v>75</v>
      </c>
      <c r="N4" t="s">
        <v>76</v>
      </c>
      <c r="O4">
        <v>61.8</v>
      </c>
      <c r="P4">
        <v>24</v>
      </c>
      <c r="Q4" t="str">
        <f t="shared" si="1"/>
        <v>BanksFifthThirdBank</v>
      </c>
      <c r="R4">
        <f t="shared" si="2"/>
        <v>3</v>
      </c>
      <c r="S4">
        <f t="shared" si="3"/>
        <v>0</v>
      </c>
      <c r="V4" s="2">
        <v>2</v>
      </c>
      <c r="W4" t="s">
        <v>68</v>
      </c>
      <c r="X4" t="s">
        <v>74</v>
      </c>
      <c r="Y4">
        <v>1.97</v>
      </c>
      <c r="Z4">
        <v>938</v>
      </c>
      <c r="AA4" t="str">
        <f t="shared" si="4"/>
        <v>MuseumsAmericanMuseumOfNaturalHistoryNY</v>
      </c>
      <c r="AB4">
        <v>3</v>
      </c>
      <c r="AF4" s="2">
        <v>2</v>
      </c>
      <c r="AG4" t="s">
        <v>72</v>
      </c>
      <c r="AH4" t="s">
        <v>73</v>
      </c>
      <c r="AI4">
        <v>3.6</v>
      </c>
      <c r="AJ4">
        <v>720</v>
      </c>
      <c r="AK4" t="str">
        <f t="shared" si="5"/>
        <v>EducationalInstitutionNewYorkUniversity</v>
      </c>
      <c r="AL4">
        <f t="shared" si="6"/>
        <v>2</v>
      </c>
      <c r="AM4">
        <f t="shared" si="7"/>
        <v>-1</v>
      </c>
    </row>
    <row r="5" spans="2:39" x14ac:dyDescent="0.25">
      <c r="B5" s="2">
        <v>305</v>
      </c>
      <c r="C5" t="s">
        <v>77</v>
      </c>
      <c r="D5" t="s">
        <v>78</v>
      </c>
      <c r="E5">
        <v>61.61</v>
      </c>
      <c r="F5">
        <v>100</v>
      </c>
      <c r="G5" t="str">
        <f t="shared" si="0"/>
        <v>RestaurantsSubway</v>
      </c>
      <c r="H5">
        <v>4</v>
      </c>
      <c r="L5" s="2">
        <v>420</v>
      </c>
      <c r="M5" t="s">
        <v>77</v>
      </c>
      <c r="N5" t="s">
        <v>78</v>
      </c>
      <c r="O5">
        <v>60.4</v>
      </c>
      <c r="P5">
        <v>22</v>
      </c>
      <c r="Q5" t="str">
        <f t="shared" si="1"/>
        <v>RestaurantsSubway</v>
      </c>
      <c r="R5">
        <f t="shared" si="2"/>
        <v>4</v>
      </c>
      <c r="S5">
        <f t="shared" si="3"/>
        <v>0</v>
      </c>
      <c r="V5" s="2">
        <v>3</v>
      </c>
      <c r="W5" t="s">
        <v>68</v>
      </c>
      <c r="X5" t="s">
        <v>69</v>
      </c>
      <c r="Y5">
        <v>1.52</v>
      </c>
      <c r="Z5">
        <v>894</v>
      </c>
      <c r="AA5" t="str">
        <f t="shared" si="4"/>
        <v>MuseumsNational911MemorialAndMuseum</v>
      </c>
      <c r="AB5">
        <v>4</v>
      </c>
      <c r="AF5" s="2">
        <v>3</v>
      </c>
      <c r="AG5" t="s">
        <v>79</v>
      </c>
      <c r="AH5" t="s">
        <v>80</v>
      </c>
      <c r="AI5">
        <v>1.4</v>
      </c>
      <c r="AJ5">
        <v>700</v>
      </c>
      <c r="AK5" t="str">
        <f t="shared" si="5"/>
        <v>DepartmentStoresLordAndTaylor</v>
      </c>
      <c r="AL5">
        <f t="shared" si="6"/>
        <v>1</v>
      </c>
      <c r="AM5">
        <f t="shared" si="7"/>
        <v>-3</v>
      </c>
    </row>
    <row r="6" spans="2:39" x14ac:dyDescent="0.25">
      <c r="B6" s="2">
        <v>322</v>
      </c>
      <c r="C6" t="s">
        <v>77</v>
      </c>
      <c r="D6" t="s">
        <v>81</v>
      </c>
      <c r="E6">
        <v>57.86</v>
      </c>
      <c r="F6">
        <v>96</v>
      </c>
      <c r="G6" t="str">
        <f t="shared" si="0"/>
        <v>RestaurantsMexicanRestaurants</v>
      </c>
      <c r="H6">
        <v>5</v>
      </c>
      <c r="L6" s="2">
        <v>431</v>
      </c>
      <c r="M6" t="s">
        <v>77</v>
      </c>
      <c r="N6" t="s">
        <v>81</v>
      </c>
      <c r="O6">
        <v>57.7</v>
      </c>
      <c r="P6">
        <v>20</v>
      </c>
      <c r="Q6" t="str">
        <f t="shared" si="1"/>
        <v>RestaurantsMexicanRestaurants</v>
      </c>
      <c r="R6">
        <f t="shared" si="2"/>
        <v>5</v>
      </c>
      <c r="S6">
        <f t="shared" si="3"/>
        <v>0</v>
      </c>
      <c r="V6" s="2">
        <v>4</v>
      </c>
      <c r="W6" t="s">
        <v>82</v>
      </c>
      <c r="X6" t="s">
        <v>83</v>
      </c>
      <c r="Y6">
        <v>14.1</v>
      </c>
      <c r="Z6">
        <v>825</v>
      </c>
      <c r="AA6" t="str">
        <f t="shared" si="4"/>
        <v>GymsTownSports</v>
      </c>
      <c r="AB6">
        <v>5</v>
      </c>
      <c r="AF6" s="2">
        <v>4</v>
      </c>
      <c r="AG6" t="s">
        <v>66</v>
      </c>
      <c r="AH6" t="s">
        <v>67</v>
      </c>
      <c r="AI6">
        <v>3.5</v>
      </c>
      <c r="AJ6">
        <v>583</v>
      </c>
      <c r="AK6" t="str">
        <f t="shared" si="5"/>
        <v>GroceryStoresTopsFriendlyMarkets</v>
      </c>
      <c r="AL6">
        <f t="shared" si="6"/>
        <v>9</v>
      </c>
      <c r="AM6">
        <f t="shared" si="7"/>
        <v>4</v>
      </c>
    </row>
    <row r="7" spans="2:39" x14ac:dyDescent="0.25">
      <c r="B7" s="2">
        <v>248</v>
      </c>
      <c r="C7" t="s">
        <v>84</v>
      </c>
      <c r="D7" t="s">
        <v>85</v>
      </c>
      <c r="E7">
        <v>55.02</v>
      </c>
      <c r="F7">
        <v>116</v>
      </c>
      <c r="G7" t="str">
        <f t="shared" si="0"/>
        <v>CoffeeStarbucks</v>
      </c>
      <c r="H7">
        <v>6</v>
      </c>
      <c r="L7" s="2">
        <v>399</v>
      </c>
      <c r="M7" t="s">
        <v>84</v>
      </c>
      <c r="N7" t="s">
        <v>85</v>
      </c>
      <c r="O7">
        <v>55.000000000000007</v>
      </c>
      <c r="P7">
        <v>33</v>
      </c>
      <c r="Q7" t="str">
        <f t="shared" si="1"/>
        <v>CoffeeStarbucks</v>
      </c>
      <c r="R7">
        <f t="shared" si="2"/>
        <v>6</v>
      </c>
      <c r="S7">
        <f t="shared" si="3"/>
        <v>0</v>
      </c>
      <c r="V7" s="2">
        <v>5</v>
      </c>
      <c r="W7" t="s">
        <v>75</v>
      </c>
      <c r="X7" t="s">
        <v>86</v>
      </c>
      <c r="Y7">
        <v>14.93</v>
      </c>
      <c r="Z7">
        <v>790</v>
      </c>
      <c r="AA7" t="str">
        <f t="shared" si="4"/>
        <v>BanksHSBC</v>
      </c>
      <c r="AB7">
        <v>6</v>
      </c>
      <c r="AF7" s="2">
        <v>5</v>
      </c>
      <c r="AG7" t="s">
        <v>87</v>
      </c>
      <c r="AH7" t="s">
        <v>88</v>
      </c>
      <c r="AI7">
        <v>4</v>
      </c>
      <c r="AJ7">
        <v>571</v>
      </c>
      <c r="AK7" t="str">
        <f t="shared" si="5"/>
        <v>BigBoxStoresKmart</v>
      </c>
      <c r="AL7">
        <f t="shared" si="6"/>
        <v>10</v>
      </c>
      <c r="AM7">
        <f t="shared" si="7"/>
        <v>4</v>
      </c>
    </row>
    <row r="8" spans="2:39" x14ac:dyDescent="0.25">
      <c r="B8" s="2">
        <v>103</v>
      </c>
      <c r="C8" t="s">
        <v>84</v>
      </c>
      <c r="D8" t="s">
        <v>89</v>
      </c>
      <c r="E8">
        <v>52.790000000000013</v>
      </c>
      <c r="F8">
        <v>185</v>
      </c>
      <c r="G8" t="str">
        <f t="shared" si="0"/>
        <v>CoffeeDunkinDonuts</v>
      </c>
      <c r="H8">
        <v>7</v>
      </c>
      <c r="L8" s="2">
        <v>332</v>
      </c>
      <c r="M8" t="s">
        <v>90</v>
      </c>
      <c r="N8" t="s">
        <v>91</v>
      </c>
      <c r="O8">
        <v>52.1</v>
      </c>
      <c r="P8">
        <v>55</v>
      </c>
      <c r="Q8" t="str">
        <f t="shared" si="1"/>
        <v>ShippingStoresPostOffice</v>
      </c>
      <c r="R8">
        <f t="shared" si="2"/>
        <v>8</v>
      </c>
      <c r="S8">
        <f t="shared" si="3"/>
        <v>1</v>
      </c>
      <c r="V8" s="2">
        <v>6</v>
      </c>
      <c r="W8" t="s">
        <v>66</v>
      </c>
      <c r="X8" t="s">
        <v>92</v>
      </c>
      <c r="Y8">
        <v>2.3199999999999998</v>
      </c>
      <c r="Z8">
        <v>773</v>
      </c>
      <c r="AA8" t="str">
        <f t="shared" si="4"/>
        <v>GroceryStoresPriceChopper</v>
      </c>
      <c r="AB8">
        <v>7</v>
      </c>
      <c r="AF8" s="2">
        <v>6</v>
      </c>
      <c r="AG8" t="s">
        <v>66</v>
      </c>
      <c r="AH8" t="s">
        <v>93</v>
      </c>
      <c r="AI8">
        <v>3.9</v>
      </c>
      <c r="AJ8">
        <v>557</v>
      </c>
      <c r="AK8" t="str">
        <f t="shared" si="5"/>
        <v>GroceryStoresPathmark</v>
      </c>
      <c r="AL8" t="e">
        <f t="shared" si="6"/>
        <v>#N/A</v>
      </c>
      <c r="AM8" t="e">
        <f t="shared" si="7"/>
        <v>#N/A</v>
      </c>
    </row>
    <row r="9" spans="2:39" x14ac:dyDescent="0.25">
      <c r="B9" s="2">
        <v>201</v>
      </c>
      <c r="C9" t="s">
        <v>90</v>
      </c>
      <c r="D9" t="s">
        <v>91</v>
      </c>
      <c r="E9">
        <v>52.27</v>
      </c>
      <c r="F9">
        <v>136</v>
      </c>
      <c r="G9" t="str">
        <f t="shared" si="0"/>
        <v>ShippingStoresPostOffice</v>
      </c>
      <c r="H9">
        <v>8</v>
      </c>
      <c r="L9" s="2">
        <v>285</v>
      </c>
      <c r="M9" t="s">
        <v>84</v>
      </c>
      <c r="N9" t="s">
        <v>89</v>
      </c>
      <c r="O9">
        <v>52</v>
      </c>
      <c r="P9">
        <v>68</v>
      </c>
      <c r="Q9" t="str">
        <f t="shared" si="1"/>
        <v>CoffeeDunkinDonuts</v>
      </c>
      <c r="R9">
        <f t="shared" si="2"/>
        <v>7</v>
      </c>
      <c r="S9">
        <f t="shared" si="3"/>
        <v>-1</v>
      </c>
      <c r="V9" s="2">
        <v>7</v>
      </c>
      <c r="W9" t="s">
        <v>87</v>
      </c>
      <c r="X9" t="s">
        <v>88</v>
      </c>
      <c r="Y9">
        <v>3.72</v>
      </c>
      <c r="Z9">
        <v>729</v>
      </c>
      <c r="AA9" t="str">
        <f t="shared" si="4"/>
        <v>BigBoxStoresKmart</v>
      </c>
      <c r="AB9">
        <v>8</v>
      </c>
      <c r="AF9" s="2">
        <v>7</v>
      </c>
      <c r="AG9" t="s">
        <v>94</v>
      </c>
      <c r="AH9" t="s">
        <v>95</v>
      </c>
      <c r="AI9">
        <v>9.1</v>
      </c>
      <c r="AJ9">
        <v>506</v>
      </c>
      <c r="AK9" t="str">
        <f t="shared" si="5"/>
        <v>FurnitureDecorRaymourFlanigan</v>
      </c>
      <c r="AL9">
        <f t="shared" si="6"/>
        <v>6</v>
      </c>
      <c r="AM9">
        <f t="shared" si="7"/>
        <v>-2</v>
      </c>
    </row>
    <row r="10" spans="2:39" x14ac:dyDescent="0.25">
      <c r="B10" s="2">
        <v>301</v>
      </c>
      <c r="C10" t="s">
        <v>77</v>
      </c>
      <c r="D10" t="s">
        <v>96</v>
      </c>
      <c r="E10">
        <v>49.46</v>
      </c>
      <c r="F10">
        <v>101</v>
      </c>
      <c r="G10" t="str">
        <f t="shared" si="0"/>
        <v>RestaurantsMcDonalds</v>
      </c>
      <c r="H10">
        <v>9</v>
      </c>
      <c r="L10" s="2">
        <v>407</v>
      </c>
      <c r="M10" t="s">
        <v>77</v>
      </c>
      <c r="N10" t="s">
        <v>96</v>
      </c>
      <c r="O10">
        <v>48.7</v>
      </c>
      <c r="P10">
        <v>29</v>
      </c>
      <c r="Q10" t="str">
        <f t="shared" si="1"/>
        <v>RestaurantsMcDonalds</v>
      </c>
      <c r="R10">
        <f t="shared" si="2"/>
        <v>9</v>
      </c>
      <c r="S10">
        <f t="shared" si="3"/>
        <v>0</v>
      </c>
      <c r="V10" s="2">
        <v>8</v>
      </c>
      <c r="W10" t="s">
        <v>94</v>
      </c>
      <c r="X10" t="s">
        <v>95</v>
      </c>
      <c r="Y10">
        <v>9.2200000000000006</v>
      </c>
      <c r="Z10">
        <v>726</v>
      </c>
      <c r="AA10" t="str">
        <f t="shared" si="4"/>
        <v>FurnitureDecorRaymourFlanigan</v>
      </c>
      <c r="AB10">
        <v>9</v>
      </c>
      <c r="AF10" s="2">
        <v>8</v>
      </c>
      <c r="AG10" t="s">
        <v>82</v>
      </c>
      <c r="AH10" t="s">
        <v>83</v>
      </c>
      <c r="AI10">
        <v>13.9</v>
      </c>
      <c r="AJ10">
        <v>421</v>
      </c>
      <c r="AK10" t="str">
        <f t="shared" si="5"/>
        <v>GymsTownSports</v>
      </c>
      <c r="AL10">
        <f t="shared" si="6"/>
        <v>8</v>
      </c>
      <c r="AM10">
        <f t="shared" si="7"/>
        <v>-1</v>
      </c>
    </row>
    <row r="11" spans="2:39" x14ac:dyDescent="0.25">
      <c r="B11" s="2">
        <v>187</v>
      </c>
      <c r="C11" t="s">
        <v>68</v>
      </c>
      <c r="D11" t="s">
        <v>97</v>
      </c>
      <c r="E11">
        <v>48.47</v>
      </c>
      <c r="F11">
        <v>140</v>
      </c>
      <c r="G11" t="str">
        <f t="shared" si="0"/>
        <v>MuseumsAllMuseums</v>
      </c>
      <c r="H11">
        <v>10</v>
      </c>
      <c r="L11" s="2">
        <v>312</v>
      </c>
      <c r="M11" t="s">
        <v>68</v>
      </c>
      <c r="N11" t="s">
        <v>97</v>
      </c>
      <c r="O11">
        <v>47.9</v>
      </c>
      <c r="P11">
        <v>60</v>
      </c>
      <c r="Q11" t="str">
        <f t="shared" si="1"/>
        <v>MuseumsAllMuseums</v>
      </c>
      <c r="R11">
        <f t="shared" si="2"/>
        <v>10</v>
      </c>
      <c r="S11">
        <f t="shared" si="3"/>
        <v>0</v>
      </c>
      <c r="V11" s="2">
        <v>9</v>
      </c>
      <c r="W11" t="s">
        <v>66</v>
      </c>
      <c r="X11" t="s">
        <v>93</v>
      </c>
      <c r="Y11">
        <v>3.76</v>
      </c>
      <c r="Z11">
        <v>709</v>
      </c>
      <c r="AA11" t="str">
        <f t="shared" si="4"/>
        <v>GroceryStoresPathmark</v>
      </c>
      <c r="AB11">
        <v>10</v>
      </c>
      <c r="AF11" s="2">
        <v>9</v>
      </c>
      <c r="AG11" t="s">
        <v>75</v>
      </c>
      <c r="AH11" t="s">
        <v>86</v>
      </c>
      <c r="AI11">
        <v>14.5</v>
      </c>
      <c r="AJ11">
        <v>392</v>
      </c>
      <c r="AK11" t="str">
        <f t="shared" si="5"/>
        <v>BanksHSBC</v>
      </c>
      <c r="AL11">
        <f t="shared" si="6"/>
        <v>7</v>
      </c>
      <c r="AM11">
        <f t="shared" si="7"/>
        <v>-3</v>
      </c>
    </row>
    <row r="12" spans="2:39" x14ac:dyDescent="0.25">
      <c r="B12" s="2" t="s">
        <v>55</v>
      </c>
      <c r="E12">
        <v>569.71</v>
      </c>
      <c r="F12">
        <v>1192</v>
      </c>
      <c r="L12" s="2" t="s">
        <v>56</v>
      </c>
      <c r="O12">
        <v>563.5</v>
      </c>
      <c r="P12">
        <v>358</v>
      </c>
      <c r="V12" s="2" t="s">
        <v>57</v>
      </c>
      <c r="Y12">
        <v>58.599999999999987</v>
      </c>
      <c r="Z12">
        <v>8590</v>
      </c>
      <c r="AF12" s="2" t="s">
        <v>58</v>
      </c>
      <c r="AI12">
        <v>56.8</v>
      </c>
      <c r="AJ12">
        <v>6550</v>
      </c>
    </row>
    <row r="13" spans="2:39" x14ac:dyDescent="0.25">
      <c r="B13" s="2" t="s">
        <v>59</v>
      </c>
      <c r="E13">
        <v>56.970999999999997</v>
      </c>
      <c r="F13">
        <v>119.2</v>
      </c>
      <c r="L13" s="2" t="s">
        <v>60</v>
      </c>
      <c r="O13">
        <v>56.35</v>
      </c>
      <c r="P13">
        <v>35.799999999999997</v>
      </c>
      <c r="V13" s="2" t="s">
        <v>61</v>
      </c>
      <c r="Y13">
        <v>5.8599999999999994</v>
      </c>
      <c r="Z13">
        <v>859</v>
      </c>
      <c r="AF13" s="2" t="s">
        <v>62</v>
      </c>
      <c r="AI13">
        <v>5.68</v>
      </c>
      <c r="AJ13">
        <v>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</row>
    <row r="2" spans="2:37" x14ac:dyDescent="0.25">
      <c r="B2" s="2">
        <v>2</v>
      </c>
      <c r="C2" t="s">
        <v>102</v>
      </c>
      <c r="D2" t="s">
        <v>103</v>
      </c>
      <c r="E2" t="s">
        <v>104</v>
      </c>
      <c r="F2">
        <v>56.999999999999993</v>
      </c>
      <c r="G2">
        <v>376</v>
      </c>
      <c r="L2" s="2">
        <v>2</v>
      </c>
      <c r="M2" t="s">
        <v>102</v>
      </c>
      <c r="N2" t="s">
        <v>103</v>
      </c>
      <c r="O2" t="s">
        <v>104</v>
      </c>
      <c r="P2">
        <v>56.999999999999993</v>
      </c>
      <c r="Q2">
        <v>258</v>
      </c>
      <c r="V2" s="2">
        <v>0</v>
      </c>
      <c r="W2" t="s">
        <v>102</v>
      </c>
      <c r="X2" t="s">
        <v>103</v>
      </c>
      <c r="Y2" t="s">
        <v>105</v>
      </c>
      <c r="Z2">
        <v>9</v>
      </c>
      <c r="AA2">
        <v>150</v>
      </c>
      <c r="AF2" s="2">
        <v>0</v>
      </c>
      <c r="AG2" t="s">
        <v>102</v>
      </c>
      <c r="AH2" t="s">
        <v>103</v>
      </c>
      <c r="AI2" t="s">
        <v>105</v>
      </c>
      <c r="AJ2">
        <v>9</v>
      </c>
      <c r="AK2">
        <v>241</v>
      </c>
    </row>
    <row r="3" spans="2:37" x14ac:dyDescent="0.25">
      <c r="B3" s="2">
        <v>1</v>
      </c>
      <c r="C3" t="s">
        <v>102</v>
      </c>
      <c r="D3" t="s">
        <v>103</v>
      </c>
      <c r="E3" t="s">
        <v>106</v>
      </c>
      <c r="F3">
        <v>33</v>
      </c>
      <c r="G3">
        <v>253</v>
      </c>
      <c r="L3" s="2">
        <v>1</v>
      </c>
      <c r="M3" t="s">
        <v>102</v>
      </c>
      <c r="N3" t="s">
        <v>103</v>
      </c>
      <c r="O3" t="s">
        <v>106</v>
      </c>
      <c r="P3">
        <v>34</v>
      </c>
      <c r="Q3">
        <v>247</v>
      </c>
      <c r="V3" s="2">
        <v>1</v>
      </c>
      <c r="W3" t="s">
        <v>102</v>
      </c>
      <c r="X3" t="s">
        <v>103</v>
      </c>
      <c r="Y3" t="s">
        <v>106</v>
      </c>
      <c r="Z3">
        <v>33</v>
      </c>
      <c r="AA3">
        <v>253</v>
      </c>
      <c r="AF3" s="2">
        <v>1</v>
      </c>
      <c r="AG3" t="s">
        <v>102</v>
      </c>
      <c r="AH3" t="s">
        <v>103</v>
      </c>
      <c r="AI3" t="s">
        <v>106</v>
      </c>
      <c r="AJ3">
        <v>34</v>
      </c>
      <c r="AK3">
        <v>247</v>
      </c>
    </row>
    <row r="4" spans="2:37" x14ac:dyDescent="0.25">
      <c r="B4" s="2">
        <v>0</v>
      </c>
      <c r="C4" t="s">
        <v>102</v>
      </c>
      <c r="D4" t="s">
        <v>103</v>
      </c>
      <c r="E4" t="s">
        <v>105</v>
      </c>
      <c r="F4">
        <v>9</v>
      </c>
      <c r="G4">
        <v>150</v>
      </c>
      <c r="L4" s="2">
        <v>0</v>
      </c>
      <c r="M4" t="s">
        <v>102</v>
      </c>
      <c r="N4" t="s">
        <v>103</v>
      </c>
      <c r="O4" t="s">
        <v>105</v>
      </c>
      <c r="P4">
        <v>9</v>
      </c>
      <c r="Q4">
        <v>241</v>
      </c>
      <c r="V4" s="2">
        <v>2</v>
      </c>
      <c r="W4" t="s">
        <v>102</v>
      </c>
      <c r="X4" t="s">
        <v>103</v>
      </c>
      <c r="Y4" t="s">
        <v>104</v>
      </c>
      <c r="Z4">
        <v>56.999999999999993</v>
      </c>
      <c r="AA4">
        <v>376</v>
      </c>
      <c r="AF4" s="2">
        <v>2</v>
      </c>
      <c r="AG4" t="s">
        <v>102</v>
      </c>
      <c r="AH4" t="s">
        <v>103</v>
      </c>
      <c r="AI4" t="s">
        <v>104</v>
      </c>
      <c r="AJ4">
        <v>56.999999999999993</v>
      </c>
      <c r="AK4">
        <v>258</v>
      </c>
    </row>
    <row r="5" spans="2:37" x14ac:dyDescent="0.25">
      <c r="B5" s="2" t="s">
        <v>55</v>
      </c>
      <c r="F5">
        <v>99</v>
      </c>
      <c r="G5">
        <v>779</v>
      </c>
      <c r="L5" s="2">
        <v>3</v>
      </c>
      <c r="M5" t="s">
        <v>102</v>
      </c>
      <c r="N5" t="s">
        <v>103</v>
      </c>
      <c r="O5" t="s">
        <v>107</v>
      </c>
      <c r="P5">
        <v>0</v>
      </c>
      <c r="Q5">
        <v>0</v>
      </c>
      <c r="V5" s="2" t="s">
        <v>57</v>
      </c>
      <c r="Z5">
        <v>99</v>
      </c>
      <c r="AA5">
        <v>779</v>
      </c>
      <c r="AF5" s="2">
        <v>3</v>
      </c>
      <c r="AG5" t="s">
        <v>102</v>
      </c>
      <c r="AH5" t="s">
        <v>103</v>
      </c>
      <c r="AI5" t="s">
        <v>107</v>
      </c>
      <c r="AJ5">
        <v>0</v>
      </c>
      <c r="AK5">
        <v>0</v>
      </c>
    </row>
    <row r="6" spans="2:37" x14ac:dyDescent="0.25">
      <c r="B6" s="2" t="s">
        <v>59</v>
      </c>
      <c r="F6">
        <v>33</v>
      </c>
      <c r="G6">
        <v>259.66666666666669</v>
      </c>
      <c r="L6" s="2">
        <v>4</v>
      </c>
      <c r="M6" t="s">
        <v>102</v>
      </c>
      <c r="N6" t="s">
        <v>103</v>
      </c>
      <c r="O6" t="s">
        <v>108</v>
      </c>
      <c r="P6">
        <v>0</v>
      </c>
      <c r="Q6">
        <v>0</v>
      </c>
      <c r="V6" s="2" t="s">
        <v>61</v>
      </c>
      <c r="Z6">
        <v>33</v>
      </c>
      <c r="AA6">
        <v>259.66666666666669</v>
      </c>
      <c r="AF6" s="2">
        <v>4</v>
      </c>
      <c r="AG6" t="s">
        <v>102</v>
      </c>
      <c r="AH6" t="s">
        <v>103</v>
      </c>
      <c r="AI6" t="s">
        <v>108</v>
      </c>
      <c r="AJ6">
        <v>0</v>
      </c>
      <c r="AK6">
        <v>0</v>
      </c>
    </row>
    <row r="7" spans="2:37" x14ac:dyDescent="0.25">
      <c r="L7" s="2">
        <v>5</v>
      </c>
      <c r="M7" t="s">
        <v>102</v>
      </c>
      <c r="N7" t="s">
        <v>103</v>
      </c>
      <c r="O7" t="s">
        <v>109</v>
      </c>
      <c r="P7">
        <v>0</v>
      </c>
      <c r="Q7">
        <v>0</v>
      </c>
      <c r="AF7" s="2">
        <v>5</v>
      </c>
      <c r="AG7" t="s">
        <v>102</v>
      </c>
      <c r="AH7" t="s">
        <v>103</v>
      </c>
      <c r="AI7" t="s">
        <v>109</v>
      </c>
      <c r="AJ7">
        <v>0</v>
      </c>
      <c r="AK7">
        <v>0</v>
      </c>
    </row>
    <row r="8" spans="2:37" x14ac:dyDescent="0.25">
      <c r="L8" s="2" t="s">
        <v>56</v>
      </c>
      <c r="P8">
        <v>100</v>
      </c>
      <c r="Q8">
        <v>746</v>
      </c>
      <c r="AF8" s="2" t="s">
        <v>58</v>
      </c>
      <c r="AJ8">
        <v>100</v>
      </c>
      <c r="AK8">
        <v>746</v>
      </c>
    </row>
    <row r="9" spans="2:37" x14ac:dyDescent="0.25">
      <c r="L9" s="2" t="s">
        <v>60</v>
      </c>
      <c r="P9">
        <v>16.666666666666671</v>
      </c>
      <c r="Q9">
        <v>124.3333333333333</v>
      </c>
      <c r="AF9" s="2" t="s">
        <v>62</v>
      </c>
      <c r="AJ9">
        <v>16.666666666666671</v>
      </c>
      <c r="AK9">
        <v>124.3333333333333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</row>
    <row r="2" spans="2:37" x14ac:dyDescent="0.25">
      <c r="B2" s="2">
        <v>0</v>
      </c>
      <c r="C2" t="s">
        <v>110</v>
      </c>
      <c r="D2" t="s">
        <v>103</v>
      </c>
      <c r="E2" t="s">
        <v>111</v>
      </c>
      <c r="F2">
        <v>100</v>
      </c>
      <c r="G2">
        <v>208</v>
      </c>
      <c r="L2" s="2">
        <v>1</v>
      </c>
      <c r="M2" t="s">
        <v>110</v>
      </c>
      <c r="N2" t="s">
        <v>103</v>
      </c>
      <c r="O2" t="s">
        <v>111</v>
      </c>
      <c r="P2">
        <v>100</v>
      </c>
      <c r="Q2">
        <v>239</v>
      </c>
      <c r="V2" s="2">
        <v>0</v>
      </c>
      <c r="W2" t="s">
        <v>110</v>
      </c>
      <c r="X2" t="s">
        <v>103</v>
      </c>
      <c r="Y2" t="s">
        <v>111</v>
      </c>
      <c r="Z2">
        <v>100</v>
      </c>
      <c r="AA2">
        <v>208</v>
      </c>
      <c r="AF2" s="2">
        <v>0</v>
      </c>
      <c r="AG2" t="s">
        <v>110</v>
      </c>
      <c r="AH2" t="s">
        <v>103</v>
      </c>
      <c r="AI2" t="s">
        <v>112</v>
      </c>
      <c r="AJ2">
        <v>0</v>
      </c>
      <c r="AK2">
        <v>0</v>
      </c>
    </row>
    <row r="3" spans="2:37" x14ac:dyDescent="0.25">
      <c r="B3" s="2" t="s">
        <v>55</v>
      </c>
      <c r="F3">
        <v>100</v>
      </c>
      <c r="G3">
        <v>208</v>
      </c>
      <c r="L3" s="2">
        <v>0</v>
      </c>
      <c r="M3" t="s">
        <v>110</v>
      </c>
      <c r="N3" t="s">
        <v>103</v>
      </c>
      <c r="O3" t="s">
        <v>112</v>
      </c>
      <c r="P3">
        <v>0</v>
      </c>
      <c r="Q3">
        <v>0</v>
      </c>
      <c r="V3" s="2" t="s">
        <v>57</v>
      </c>
      <c r="Z3">
        <v>100</v>
      </c>
      <c r="AA3">
        <v>208</v>
      </c>
      <c r="AF3" s="2">
        <v>1</v>
      </c>
      <c r="AG3" t="s">
        <v>110</v>
      </c>
      <c r="AH3" t="s">
        <v>103</v>
      </c>
      <c r="AI3" t="s">
        <v>111</v>
      </c>
      <c r="AJ3">
        <v>100</v>
      </c>
      <c r="AK3">
        <v>239</v>
      </c>
    </row>
    <row r="4" spans="2:37" x14ac:dyDescent="0.25">
      <c r="B4" s="2" t="s">
        <v>59</v>
      </c>
      <c r="F4">
        <v>100</v>
      </c>
      <c r="G4">
        <v>208</v>
      </c>
      <c r="L4" s="2" t="s">
        <v>56</v>
      </c>
      <c r="P4">
        <v>100</v>
      </c>
      <c r="Q4">
        <v>239</v>
      </c>
      <c r="V4" s="2" t="s">
        <v>61</v>
      </c>
      <c r="Z4">
        <v>100</v>
      </c>
      <c r="AA4">
        <v>208</v>
      </c>
      <c r="AF4" s="2" t="s">
        <v>58</v>
      </c>
      <c r="AJ4">
        <v>100</v>
      </c>
      <c r="AK4">
        <v>239</v>
      </c>
    </row>
    <row r="5" spans="2:37" x14ac:dyDescent="0.25">
      <c r="L5" s="2" t="s">
        <v>60</v>
      </c>
      <c r="P5">
        <v>50</v>
      </c>
      <c r="Q5">
        <v>119.5</v>
      </c>
      <c r="AF5" s="2" t="s">
        <v>62</v>
      </c>
      <c r="AJ5">
        <v>50</v>
      </c>
      <c r="AK5">
        <v>119.5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</row>
    <row r="2" spans="2:37" x14ac:dyDescent="0.25">
      <c r="B2" s="2">
        <v>3</v>
      </c>
      <c r="C2" t="s">
        <v>113</v>
      </c>
      <c r="D2" t="s">
        <v>103</v>
      </c>
      <c r="E2" t="s">
        <v>114</v>
      </c>
      <c r="F2">
        <v>68</v>
      </c>
      <c r="G2">
        <v>91</v>
      </c>
      <c r="L2" s="2">
        <v>3</v>
      </c>
      <c r="M2" t="s">
        <v>113</v>
      </c>
      <c r="N2" t="s">
        <v>103</v>
      </c>
      <c r="O2" t="s">
        <v>114</v>
      </c>
      <c r="P2">
        <v>68</v>
      </c>
      <c r="Q2">
        <v>90</v>
      </c>
      <c r="V2" s="2">
        <v>0</v>
      </c>
      <c r="W2" t="s">
        <v>113</v>
      </c>
      <c r="X2" t="s">
        <v>103</v>
      </c>
      <c r="Y2" t="s">
        <v>115</v>
      </c>
      <c r="Z2">
        <v>12</v>
      </c>
      <c r="AA2">
        <v>139</v>
      </c>
      <c r="AF2" s="2">
        <v>0</v>
      </c>
      <c r="AG2" t="s">
        <v>113</v>
      </c>
      <c r="AH2" t="s">
        <v>103</v>
      </c>
      <c r="AI2" t="s">
        <v>115</v>
      </c>
      <c r="AJ2">
        <v>12</v>
      </c>
      <c r="AK2">
        <v>127</v>
      </c>
    </row>
    <row r="3" spans="2:37" x14ac:dyDescent="0.25">
      <c r="B3" s="2">
        <v>2</v>
      </c>
      <c r="C3" t="s">
        <v>113</v>
      </c>
      <c r="D3" t="s">
        <v>103</v>
      </c>
      <c r="E3" t="s">
        <v>116</v>
      </c>
      <c r="F3">
        <v>14</v>
      </c>
      <c r="G3">
        <v>113</v>
      </c>
      <c r="L3" s="2">
        <v>2</v>
      </c>
      <c r="M3" t="s">
        <v>113</v>
      </c>
      <c r="N3" t="s">
        <v>103</v>
      </c>
      <c r="O3" t="s">
        <v>116</v>
      </c>
      <c r="P3">
        <v>14</v>
      </c>
      <c r="Q3">
        <v>122</v>
      </c>
      <c r="V3" s="2">
        <v>1</v>
      </c>
      <c r="W3" t="s">
        <v>113</v>
      </c>
      <c r="X3" t="s">
        <v>103</v>
      </c>
      <c r="Y3" t="s">
        <v>117</v>
      </c>
      <c r="Z3">
        <v>6</v>
      </c>
      <c r="AA3">
        <v>132</v>
      </c>
      <c r="AF3" s="2">
        <v>1</v>
      </c>
      <c r="AG3" t="s">
        <v>113</v>
      </c>
      <c r="AH3" t="s">
        <v>103</v>
      </c>
      <c r="AI3" t="s">
        <v>117</v>
      </c>
      <c r="AJ3">
        <v>6</v>
      </c>
      <c r="AK3">
        <v>164</v>
      </c>
    </row>
    <row r="4" spans="2:37" x14ac:dyDescent="0.25">
      <c r="B4" s="2">
        <v>0</v>
      </c>
      <c r="C4" t="s">
        <v>113</v>
      </c>
      <c r="D4" t="s">
        <v>103</v>
      </c>
      <c r="E4" t="s">
        <v>115</v>
      </c>
      <c r="F4">
        <v>12</v>
      </c>
      <c r="G4">
        <v>139</v>
      </c>
      <c r="L4" s="2">
        <v>0</v>
      </c>
      <c r="M4" t="s">
        <v>113</v>
      </c>
      <c r="N4" t="s">
        <v>103</v>
      </c>
      <c r="O4" t="s">
        <v>115</v>
      </c>
      <c r="P4">
        <v>12</v>
      </c>
      <c r="Q4">
        <v>127</v>
      </c>
      <c r="V4" s="2">
        <v>2</v>
      </c>
      <c r="W4" t="s">
        <v>113</v>
      </c>
      <c r="X4" t="s">
        <v>103</v>
      </c>
      <c r="Y4" t="s">
        <v>116</v>
      </c>
      <c r="Z4">
        <v>14</v>
      </c>
      <c r="AA4">
        <v>113</v>
      </c>
      <c r="AF4" s="2">
        <v>2</v>
      </c>
      <c r="AG4" t="s">
        <v>113</v>
      </c>
      <c r="AH4" t="s">
        <v>103</v>
      </c>
      <c r="AI4" t="s">
        <v>116</v>
      </c>
      <c r="AJ4">
        <v>14</v>
      </c>
      <c r="AK4">
        <v>122</v>
      </c>
    </row>
    <row r="5" spans="2:37" x14ac:dyDescent="0.25">
      <c r="B5" s="2">
        <v>1</v>
      </c>
      <c r="C5" t="s">
        <v>113</v>
      </c>
      <c r="D5" t="s">
        <v>103</v>
      </c>
      <c r="E5" t="s">
        <v>117</v>
      </c>
      <c r="F5">
        <v>6</v>
      </c>
      <c r="G5">
        <v>132</v>
      </c>
      <c r="L5" s="2">
        <v>1</v>
      </c>
      <c r="M5" t="s">
        <v>113</v>
      </c>
      <c r="N5" t="s">
        <v>103</v>
      </c>
      <c r="O5" t="s">
        <v>117</v>
      </c>
      <c r="P5">
        <v>6</v>
      </c>
      <c r="Q5">
        <v>164</v>
      </c>
      <c r="V5" s="2">
        <v>3</v>
      </c>
      <c r="W5" t="s">
        <v>113</v>
      </c>
      <c r="X5" t="s">
        <v>103</v>
      </c>
      <c r="Y5" t="s">
        <v>114</v>
      </c>
      <c r="Z5">
        <v>68</v>
      </c>
      <c r="AA5">
        <v>91</v>
      </c>
      <c r="AF5" s="2">
        <v>3</v>
      </c>
      <c r="AG5" t="s">
        <v>113</v>
      </c>
      <c r="AH5" t="s">
        <v>103</v>
      </c>
      <c r="AI5" t="s">
        <v>114</v>
      </c>
      <c r="AJ5">
        <v>68</v>
      </c>
      <c r="AK5">
        <v>90</v>
      </c>
    </row>
    <row r="6" spans="2:37" x14ac:dyDescent="0.25">
      <c r="B6" s="2" t="s">
        <v>55</v>
      </c>
      <c r="F6">
        <v>100</v>
      </c>
      <c r="G6">
        <v>475</v>
      </c>
      <c r="L6" s="2" t="s">
        <v>56</v>
      </c>
      <c r="P6">
        <v>100</v>
      </c>
      <c r="Q6">
        <v>503</v>
      </c>
      <c r="V6" s="2" t="s">
        <v>57</v>
      </c>
      <c r="Z6">
        <v>100</v>
      </c>
      <c r="AA6">
        <v>475</v>
      </c>
      <c r="AF6" s="2" t="s">
        <v>58</v>
      </c>
      <c r="AJ6">
        <v>100</v>
      </c>
      <c r="AK6">
        <v>503</v>
      </c>
    </row>
    <row r="7" spans="2:37" x14ac:dyDescent="0.25">
      <c r="B7" s="2" t="s">
        <v>59</v>
      </c>
      <c r="F7">
        <v>25</v>
      </c>
      <c r="G7">
        <v>118.75</v>
      </c>
      <c r="L7" s="2" t="s">
        <v>60</v>
      </c>
      <c r="P7">
        <v>25</v>
      </c>
      <c r="Q7">
        <v>125.75</v>
      </c>
      <c r="V7" s="2" t="s">
        <v>61</v>
      </c>
      <c r="Z7">
        <v>25</v>
      </c>
      <c r="AA7">
        <v>118.75</v>
      </c>
      <c r="AF7" s="2" t="s">
        <v>62</v>
      </c>
      <c r="AJ7">
        <v>25</v>
      </c>
      <c r="AK7">
        <v>125.75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K5"/>
  <sheetViews>
    <sheetView workbookViewId="0"/>
  </sheetViews>
  <sheetFormatPr defaultRowHeight="15" x14ac:dyDescent="0.25"/>
  <sheetData>
    <row r="1" spans="2:37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</row>
    <row r="2" spans="2:37" x14ac:dyDescent="0.25">
      <c r="B2" s="2">
        <v>1</v>
      </c>
      <c r="C2" t="s">
        <v>118</v>
      </c>
      <c r="D2" t="s">
        <v>103</v>
      </c>
      <c r="E2" t="s">
        <v>119</v>
      </c>
      <c r="F2">
        <v>56.000000000000007</v>
      </c>
      <c r="G2">
        <v>117</v>
      </c>
      <c r="L2" s="2">
        <v>1</v>
      </c>
      <c r="M2" t="s">
        <v>118</v>
      </c>
      <c r="N2" t="s">
        <v>103</v>
      </c>
      <c r="O2" t="s">
        <v>119</v>
      </c>
      <c r="P2">
        <v>56.000000000000007</v>
      </c>
      <c r="Q2">
        <v>120</v>
      </c>
      <c r="V2" s="2">
        <v>0</v>
      </c>
      <c r="W2" t="s">
        <v>118</v>
      </c>
      <c r="X2" t="s">
        <v>103</v>
      </c>
      <c r="Y2" t="s">
        <v>120</v>
      </c>
      <c r="Z2">
        <v>44</v>
      </c>
      <c r="AA2">
        <v>84</v>
      </c>
      <c r="AF2" s="2">
        <v>0</v>
      </c>
      <c r="AG2" t="s">
        <v>118</v>
      </c>
      <c r="AH2" t="s">
        <v>103</v>
      </c>
      <c r="AI2" t="s">
        <v>120</v>
      </c>
      <c r="AJ2">
        <v>44</v>
      </c>
      <c r="AK2">
        <v>82</v>
      </c>
    </row>
    <row r="3" spans="2:37" x14ac:dyDescent="0.25">
      <c r="B3" s="2">
        <v>0</v>
      </c>
      <c r="C3" t="s">
        <v>118</v>
      </c>
      <c r="D3" t="s">
        <v>103</v>
      </c>
      <c r="E3" t="s">
        <v>120</v>
      </c>
      <c r="F3">
        <v>44</v>
      </c>
      <c r="G3">
        <v>84</v>
      </c>
      <c r="L3" s="2">
        <v>0</v>
      </c>
      <c r="M3" t="s">
        <v>118</v>
      </c>
      <c r="N3" t="s">
        <v>103</v>
      </c>
      <c r="O3" t="s">
        <v>120</v>
      </c>
      <c r="P3">
        <v>44</v>
      </c>
      <c r="Q3">
        <v>82</v>
      </c>
      <c r="V3" s="2">
        <v>1</v>
      </c>
      <c r="W3" t="s">
        <v>118</v>
      </c>
      <c r="X3" t="s">
        <v>103</v>
      </c>
      <c r="Y3" t="s">
        <v>119</v>
      </c>
      <c r="Z3">
        <v>56.000000000000007</v>
      </c>
      <c r="AA3">
        <v>117</v>
      </c>
      <c r="AF3" s="2">
        <v>1</v>
      </c>
      <c r="AG3" t="s">
        <v>118</v>
      </c>
      <c r="AH3" t="s">
        <v>103</v>
      </c>
      <c r="AI3" t="s">
        <v>119</v>
      </c>
      <c r="AJ3">
        <v>56.000000000000007</v>
      </c>
      <c r="AK3">
        <v>120</v>
      </c>
    </row>
    <row r="4" spans="2:37" x14ac:dyDescent="0.25">
      <c r="B4" s="2" t="s">
        <v>55</v>
      </c>
      <c r="F4">
        <v>100</v>
      </c>
      <c r="G4">
        <v>201</v>
      </c>
      <c r="L4" s="2" t="s">
        <v>56</v>
      </c>
      <c r="P4">
        <v>100</v>
      </c>
      <c r="Q4">
        <v>202</v>
      </c>
      <c r="V4" s="2" t="s">
        <v>57</v>
      </c>
      <c r="Z4">
        <v>100</v>
      </c>
      <c r="AA4">
        <v>201</v>
      </c>
      <c r="AF4" s="2" t="s">
        <v>58</v>
      </c>
      <c r="AJ4">
        <v>100</v>
      </c>
      <c r="AK4">
        <v>202</v>
      </c>
    </row>
    <row r="5" spans="2:37" x14ac:dyDescent="0.25">
      <c r="B5" s="2" t="s">
        <v>59</v>
      </c>
      <c r="F5">
        <v>50</v>
      </c>
      <c r="G5">
        <v>100.5</v>
      </c>
      <c r="L5" s="2" t="s">
        <v>60</v>
      </c>
      <c r="P5">
        <v>50</v>
      </c>
      <c r="Q5">
        <v>101</v>
      </c>
      <c r="V5" s="2" t="s">
        <v>61</v>
      </c>
      <c r="Z5">
        <v>50</v>
      </c>
      <c r="AA5">
        <v>100.5</v>
      </c>
      <c r="AF5" s="2" t="s">
        <v>62</v>
      </c>
      <c r="AJ5">
        <v>50</v>
      </c>
      <c r="AK5">
        <v>101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9"/>
  <sheetViews>
    <sheetView workbookViewId="0"/>
  </sheetViews>
  <sheetFormatPr defaultRowHeight="15" x14ac:dyDescent="0.25"/>
  <sheetData>
    <row r="1" spans="2:37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</row>
    <row r="2" spans="2:37" x14ac:dyDescent="0.25">
      <c r="B2" s="2">
        <v>0</v>
      </c>
      <c r="C2" t="s">
        <v>121</v>
      </c>
      <c r="D2" t="s">
        <v>103</v>
      </c>
      <c r="E2" t="s">
        <v>122</v>
      </c>
      <c r="F2">
        <v>46</v>
      </c>
      <c r="G2">
        <v>84</v>
      </c>
      <c r="L2" s="2">
        <v>0</v>
      </c>
      <c r="M2" t="s">
        <v>121</v>
      </c>
      <c r="N2" t="s">
        <v>103</v>
      </c>
      <c r="O2" t="s">
        <v>122</v>
      </c>
      <c r="P2">
        <v>46</v>
      </c>
      <c r="Q2">
        <v>103</v>
      </c>
      <c r="V2" s="2">
        <v>0</v>
      </c>
      <c r="W2" t="s">
        <v>121</v>
      </c>
      <c r="X2" t="s">
        <v>103</v>
      </c>
      <c r="Y2" t="s">
        <v>122</v>
      </c>
      <c r="Z2">
        <v>46</v>
      </c>
      <c r="AA2">
        <v>84</v>
      </c>
      <c r="AF2" s="2">
        <v>0</v>
      </c>
      <c r="AG2" t="s">
        <v>121</v>
      </c>
      <c r="AH2" t="s">
        <v>103</v>
      </c>
      <c r="AI2" t="s">
        <v>122</v>
      </c>
      <c r="AJ2">
        <v>46</v>
      </c>
      <c r="AK2">
        <v>103</v>
      </c>
    </row>
    <row r="3" spans="2:37" x14ac:dyDescent="0.25">
      <c r="B3" s="2">
        <v>1</v>
      </c>
      <c r="C3" t="s">
        <v>121</v>
      </c>
      <c r="D3" t="s">
        <v>103</v>
      </c>
      <c r="E3" t="s">
        <v>123</v>
      </c>
      <c r="F3">
        <v>42</v>
      </c>
      <c r="G3">
        <v>121</v>
      </c>
      <c r="L3" s="2">
        <v>1</v>
      </c>
      <c r="M3" t="s">
        <v>121</v>
      </c>
      <c r="N3" t="s">
        <v>103</v>
      </c>
      <c r="O3" t="s">
        <v>123</v>
      </c>
      <c r="P3">
        <v>42</v>
      </c>
      <c r="Q3">
        <v>104</v>
      </c>
      <c r="V3" s="2">
        <v>1</v>
      </c>
      <c r="W3" t="s">
        <v>121</v>
      </c>
      <c r="X3" t="s">
        <v>103</v>
      </c>
      <c r="Y3" t="s">
        <v>123</v>
      </c>
      <c r="Z3">
        <v>42</v>
      </c>
      <c r="AA3">
        <v>121</v>
      </c>
      <c r="AF3" s="2">
        <v>1</v>
      </c>
      <c r="AG3" t="s">
        <v>121</v>
      </c>
      <c r="AH3" t="s">
        <v>103</v>
      </c>
      <c r="AI3" t="s">
        <v>123</v>
      </c>
      <c r="AJ3">
        <v>42</v>
      </c>
      <c r="AK3">
        <v>104</v>
      </c>
    </row>
    <row r="4" spans="2:37" x14ac:dyDescent="0.25">
      <c r="B4" s="2">
        <v>2</v>
      </c>
      <c r="C4" t="s">
        <v>121</v>
      </c>
      <c r="D4" t="s">
        <v>103</v>
      </c>
      <c r="E4" t="s">
        <v>124</v>
      </c>
      <c r="F4">
        <v>9</v>
      </c>
      <c r="G4">
        <v>113</v>
      </c>
      <c r="L4" s="2">
        <v>2</v>
      </c>
      <c r="M4" t="s">
        <v>121</v>
      </c>
      <c r="N4" t="s">
        <v>103</v>
      </c>
      <c r="O4" t="s">
        <v>124</v>
      </c>
      <c r="P4">
        <v>8</v>
      </c>
      <c r="Q4">
        <v>81</v>
      </c>
      <c r="V4" s="2">
        <v>2</v>
      </c>
      <c r="W4" t="s">
        <v>121</v>
      </c>
      <c r="X4" t="s">
        <v>103</v>
      </c>
      <c r="Y4" t="s">
        <v>124</v>
      </c>
      <c r="Z4">
        <v>9</v>
      </c>
      <c r="AA4">
        <v>113</v>
      </c>
      <c r="AF4" s="2">
        <v>2</v>
      </c>
      <c r="AG4" t="s">
        <v>121</v>
      </c>
      <c r="AH4" t="s">
        <v>103</v>
      </c>
      <c r="AI4" t="s">
        <v>124</v>
      </c>
      <c r="AJ4">
        <v>8</v>
      </c>
      <c r="AK4">
        <v>81</v>
      </c>
    </row>
    <row r="5" spans="2:37" x14ac:dyDescent="0.25">
      <c r="B5" s="2">
        <v>3</v>
      </c>
      <c r="C5" t="s">
        <v>121</v>
      </c>
      <c r="D5" t="s">
        <v>103</v>
      </c>
      <c r="E5" t="s">
        <v>125</v>
      </c>
      <c r="F5">
        <v>3</v>
      </c>
      <c r="G5">
        <v>142</v>
      </c>
      <c r="L5" s="2">
        <v>3</v>
      </c>
      <c r="M5" t="s">
        <v>121</v>
      </c>
      <c r="N5" t="s">
        <v>103</v>
      </c>
      <c r="O5" t="s">
        <v>125</v>
      </c>
      <c r="P5">
        <v>2</v>
      </c>
      <c r="Q5">
        <v>80</v>
      </c>
      <c r="V5" s="2">
        <v>3</v>
      </c>
      <c r="W5" t="s">
        <v>121</v>
      </c>
      <c r="X5" t="s">
        <v>103</v>
      </c>
      <c r="Y5" t="s">
        <v>125</v>
      </c>
      <c r="Z5">
        <v>3</v>
      </c>
      <c r="AA5">
        <v>142</v>
      </c>
      <c r="AF5" s="2">
        <v>3</v>
      </c>
      <c r="AG5" t="s">
        <v>121</v>
      </c>
      <c r="AH5" t="s">
        <v>103</v>
      </c>
      <c r="AI5" t="s">
        <v>125</v>
      </c>
      <c r="AJ5">
        <v>2</v>
      </c>
      <c r="AK5">
        <v>80</v>
      </c>
    </row>
    <row r="6" spans="2:37" x14ac:dyDescent="0.25">
      <c r="B6" s="2">
        <v>4</v>
      </c>
      <c r="C6" t="s">
        <v>121</v>
      </c>
      <c r="D6" t="s">
        <v>103</v>
      </c>
      <c r="E6" t="s">
        <v>126</v>
      </c>
      <c r="F6">
        <v>1</v>
      </c>
      <c r="G6">
        <v>78</v>
      </c>
      <c r="L6" s="2">
        <v>4</v>
      </c>
      <c r="M6" t="s">
        <v>121</v>
      </c>
      <c r="N6" t="s">
        <v>103</v>
      </c>
      <c r="O6" t="s">
        <v>126</v>
      </c>
      <c r="P6">
        <v>1</v>
      </c>
      <c r="Q6">
        <v>70</v>
      </c>
      <c r="V6" s="2">
        <v>4</v>
      </c>
      <c r="W6" t="s">
        <v>121</v>
      </c>
      <c r="X6" t="s">
        <v>103</v>
      </c>
      <c r="Y6" t="s">
        <v>126</v>
      </c>
      <c r="Z6">
        <v>1</v>
      </c>
      <c r="AA6">
        <v>78</v>
      </c>
      <c r="AF6" s="2">
        <v>4</v>
      </c>
      <c r="AG6" t="s">
        <v>121</v>
      </c>
      <c r="AH6" t="s">
        <v>103</v>
      </c>
      <c r="AI6" t="s">
        <v>126</v>
      </c>
      <c r="AJ6">
        <v>1</v>
      </c>
      <c r="AK6">
        <v>70</v>
      </c>
    </row>
    <row r="7" spans="2:37" x14ac:dyDescent="0.25">
      <c r="B7" s="2">
        <v>5</v>
      </c>
      <c r="C7" t="s">
        <v>121</v>
      </c>
      <c r="D7" t="s">
        <v>103</v>
      </c>
      <c r="E7" t="s">
        <v>127</v>
      </c>
      <c r="F7">
        <v>0</v>
      </c>
      <c r="G7">
        <v>200</v>
      </c>
      <c r="L7" s="2">
        <v>5</v>
      </c>
      <c r="M7" t="s">
        <v>121</v>
      </c>
      <c r="N7" t="s">
        <v>103</v>
      </c>
      <c r="O7" t="s">
        <v>127</v>
      </c>
      <c r="P7">
        <v>0</v>
      </c>
      <c r="Q7">
        <v>70</v>
      </c>
      <c r="V7" s="2">
        <v>5</v>
      </c>
      <c r="W7" t="s">
        <v>121</v>
      </c>
      <c r="X7" t="s">
        <v>103</v>
      </c>
      <c r="Y7" t="s">
        <v>127</v>
      </c>
      <c r="Z7">
        <v>0</v>
      </c>
      <c r="AA7">
        <v>200</v>
      </c>
      <c r="AF7" s="2">
        <v>5</v>
      </c>
      <c r="AG7" t="s">
        <v>121</v>
      </c>
      <c r="AH7" t="s">
        <v>103</v>
      </c>
      <c r="AI7" t="s">
        <v>127</v>
      </c>
      <c r="AJ7">
        <v>0</v>
      </c>
      <c r="AK7">
        <v>70</v>
      </c>
    </row>
    <row r="8" spans="2:37" x14ac:dyDescent="0.25">
      <c r="B8" s="2" t="s">
        <v>55</v>
      </c>
      <c r="F8">
        <v>101</v>
      </c>
      <c r="G8">
        <v>738</v>
      </c>
      <c r="L8" s="2" t="s">
        <v>56</v>
      </c>
      <c r="P8">
        <v>99</v>
      </c>
      <c r="Q8">
        <v>508</v>
      </c>
      <c r="V8" s="2" t="s">
        <v>57</v>
      </c>
      <c r="Z8">
        <v>101</v>
      </c>
      <c r="AA8">
        <v>738</v>
      </c>
      <c r="AF8" s="2" t="s">
        <v>58</v>
      </c>
      <c r="AJ8">
        <v>99</v>
      </c>
      <c r="AK8">
        <v>508</v>
      </c>
    </row>
    <row r="9" spans="2:37" x14ac:dyDescent="0.25">
      <c r="B9" s="2" t="s">
        <v>59</v>
      </c>
      <c r="F9">
        <v>16.833333333333329</v>
      </c>
      <c r="G9">
        <v>123</v>
      </c>
      <c r="L9" s="2" t="s">
        <v>60</v>
      </c>
      <c r="P9">
        <v>16.5</v>
      </c>
      <c r="Q9">
        <v>84.666666666666671</v>
      </c>
      <c r="V9" s="2" t="s">
        <v>61</v>
      </c>
      <c r="Z9">
        <v>16.833333333333329</v>
      </c>
      <c r="AA9">
        <v>123</v>
      </c>
      <c r="AF9" s="2" t="s">
        <v>62</v>
      </c>
      <c r="AJ9">
        <v>16.5</v>
      </c>
      <c r="AK9">
        <v>84.666666666666671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7"/>
  <sheetViews>
    <sheetView workbookViewId="0"/>
  </sheetViews>
  <sheetFormatPr defaultRowHeight="15" x14ac:dyDescent="0.25"/>
  <sheetData>
    <row r="1" spans="2:37" x14ac:dyDescent="0.25">
      <c r="C1" s="2" t="s">
        <v>98</v>
      </c>
      <c r="D1" s="2" t="s">
        <v>3</v>
      </c>
      <c r="E1" s="2" t="s">
        <v>99</v>
      </c>
      <c r="F1" s="2" t="s">
        <v>100</v>
      </c>
      <c r="G1" s="2" t="s">
        <v>101</v>
      </c>
      <c r="M1" s="2" t="s">
        <v>98</v>
      </c>
      <c r="N1" s="2" t="s">
        <v>3</v>
      </c>
      <c r="O1" s="2" t="s">
        <v>99</v>
      </c>
      <c r="P1" s="2" t="s">
        <v>100</v>
      </c>
      <c r="Q1" s="2" t="s">
        <v>101</v>
      </c>
      <c r="W1" s="2" t="s">
        <v>98</v>
      </c>
      <c r="X1" s="2" t="s">
        <v>3</v>
      </c>
      <c r="Y1" s="2" t="s">
        <v>99</v>
      </c>
      <c r="Z1" s="2" t="s">
        <v>100</v>
      </c>
      <c r="AA1" s="2" t="s">
        <v>101</v>
      </c>
      <c r="AG1" s="2" t="s">
        <v>98</v>
      </c>
      <c r="AH1" s="2" t="s">
        <v>3</v>
      </c>
      <c r="AI1" s="2" t="s">
        <v>99</v>
      </c>
      <c r="AJ1" s="2" t="s">
        <v>100</v>
      </c>
      <c r="AK1" s="2" t="s">
        <v>101</v>
      </c>
    </row>
    <row r="2" spans="2:37" x14ac:dyDescent="0.25">
      <c r="B2" s="2">
        <v>2</v>
      </c>
      <c r="C2" t="s">
        <v>128</v>
      </c>
      <c r="D2" t="s">
        <v>103</v>
      </c>
      <c r="E2" t="s">
        <v>129</v>
      </c>
      <c r="F2">
        <v>67</v>
      </c>
      <c r="G2">
        <v>122</v>
      </c>
      <c r="L2" s="2">
        <v>2</v>
      </c>
      <c r="M2" t="s">
        <v>128</v>
      </c>
      <c r="N2" t="s">
        <v>103</v>
      </c>
      <c r="O2" t="s">
        <v>129</v>
      </c>
      <c r="P2">
        <v>67</v>
      </c>
      <c r="Q2">
        <v>128</v>
      </c>
      <c r="V2" s="2">
        <v>0</v>
      </c>
      <c r="W2" t="s">
        <v>128</v>
      </c>
      <c r="X2" t="s">
        <v>103</v>
      </c>
      <c r="Y2" t="s">
        <v>130</v>
      </c>
      <c r="Z2">
        <v>25</v>
      </c>
      <c r="AA2">
        <v>78</v>
      </c>
      <c r="AF2" s="2">
        <v>0</v>
      </c>
      <c r="AG2" t="s">
        <v>128</v>
      </c>
      <c r="AH2" t="s">
        <v>103</v>
      </c>
      <c r="AI2" t="s">
        <v>130</v>
      </c>
      <c r="AJ2">
        <v>25</v>
      </c>
      <c r="AK2">
        <v>74</v>
      </c>
    </row>
    <row r="3" spans="2:37" x14ac:dyDescent="0.25">
      <c r="B3" s="2">
        <v>0</v>
      </c>
      <c r="C3" t="s">
        <v>128</v>
      </c>
      <c r="D3" t="s">
        <v>103</v>
      </c>
      <c r="E3" t="s">
        <v>130</v>
      </c>
      <c r="F3">
        <v>25</v>
      </c>
      <c r="G3">
        <v>78</v>
      </c>
      <c r="L3" s="2">
        <v>0</v>
      </c>
      <c r="M3" t="s">
        <v>128</v>
      </c>
      <c r="N3" t="s">
        <v>103</v>
      </c>
      <c r="O3" t="s">
        <v>130</v>
      </c>
      <c r="P3">
        <v>25</v>
      </c>
      <c r="Q3">
        <v>74</v>
      </c>
      <c r="V3" s="2">
        <v>1</v>
      </c>
      <c r="W3" t="s">
        <v>128</v>
      </c>
      <c r="X3" t="s">
        <v>103</v>
      </c>
      <c r="Y3" t="s">
        <v>131</v>
      </c>
      <c r="Z3">
        <v>8</v>
      </c>
      <c r="AA3">
        <v>60</v>
      </c>
      <c r="AF3" s="2">
        <v>1</v>
      </c>
      <c r="AG3" t="s">
        <v>128</v>
      </c>
      <c r="AH3" t="s">
        <v>103</v>
      </c>
      <c r="AI3" t="s">
        <v>131</v>
      </c>
      <c r="AJ3">
        <v>8</v>
      </c>
      <c r="AK3">
        <v>57</v>
      </c>
    </row>
    <row r="4" spans="2:37" x14ac:dyDescent="0.25">
      <c r="B4" s="2">
        <v>1</v>
      </c>
      <c r="C4" t="s">
        <v>128</v>
      </c>
      <c r="D4" t="s">
        <v>103</v>
      </c>
      <c r="E4" t="s">
        <v>131</v>
      </c>
      <c r="F4">
        <v>8</v>
      </c>
      <c r="G4">
        <v>60</v>
      </c>
      <c r="L4" s="2">
        <v>1</v>
      </c>
      <c r="M4" t="s">
        <v>128</v>
      </c>
      <c r="N4" t="s">
        <v>103</v>
      </c>
      <c r="O4" t="s">
        <v>131</v>
      </c>
      <c r="P4">
        <v>8</v>
      </c>
      <c r="Q4">
        <v>57</v>
      </c>
      <c r="V4" s="2">
        <v>2</v>
      </c>
      <c r="W4" t="s">
        <v>128</v>
      </c>
      <c r="X4" t="s">
        <v>103</v>
      </c>
      <c r="Y4" t="s">
        <v>129</v>
      </c>
      <c r="Z4">
        <v>67</v>
      </c>
      <c r="AA4">
        <v>122</v>
      </c>
      <c r="AF4" s="2">
        <v>2</v>
      </c>
      <c r="AG4" t="s">
        <v>128</v>
      </c>
      <c r="AH4" t="s">
        <v>103</v>
      </c>
      <c r="AI4" t="s">
        <v>129</v>
      </c>
      <c r="AJ4">
        <v>67</v>
      </c>
      <c r="AK4">
        <v>128</v>
      </c>
    </row>
    <row r="5" spans="2:37" x14ac:dyDescent="0.25">
      <c r="B5" s="2">
        <v>3</v>
      </c>
      <c r="C5" t="s">
        <v>128</v>
      </c>
      <c r="D5" t="s">
        <v>103</v>
      </c>
      <c r="E5" t="s">
        <v>132</v>
      </c>
      <c r="F5">
        <v>1</v>
      </c>
      <c r="G5">
        <v>81</v>
      </c>
      <c r="L5" s="2">
        <v>3</v>
      </c>
      <c r="M5" t="s">
        <v>128</v>
      </c>
      <c r="N5" t="s">
        <v>103</v>
      </c>
      <c r="O5" t="s">
        <v>132</v>
      </c>
      <c r="P5">
        <v>1</v>
      </c>
      <c r="Q5">
        <v>59</v>
      </c>
      <c r="V5" s="2">
        <v>3</v>
      </c>
      <c r="W5" t="s">
        <v>128</v>
      </c>
      <c r="X5" t="s">
        <v>103</v>
      </c>
      <c r="Y5" t="s">
        <v>132</v>
      </c>
      <c r="Z5">
        <v>1</v>
      </c>
      <c r="AA5">
        <v>81</v>
      </c>
      <c r="AF5" s="2">
        <v>3</v>
      </c>
      <c r="AG5" t="s">
        <v>128</v>
      </c>
      <c r="AH5" t="s">
        <v>103</v>
      </c>
      <c r="AI5" t="s">
        <v>132</v>
      </c>
      <c r="AJ5">
        <v>1</v>
      </c>
      <c r="AK5">
        <v>59</v>
      </c>
    </row>
    <row r="6" spans="2:37" x14ac:dyDescent="0.25">
      <c r="B6" s="2" t="s">
        <v>55</v>
      </c>
      <c r="F6">
        <v>101</v>
      </c>
      <c r="G6">
        <v>341</v>
      </c>
      <c r="L6" s="2" t="s">
        <v>56</v>
      </c>
      <c r="P6">
        <v>101</v>
      </c>
      <c r="Q6">
        <v>318</v>
      </c>
      <c r="V6" s="2" t="s">
        <v>57</v>
      </c>
      <c r="Z6">
        <v>101</v>
      </c>
      <c r="AA6">
        <v>341</v>
      </c>
      <c r="AF6" s="2" t="s">
        <v>58</v>
      </c>
      <c r="AJ6">
        <v>101</v>
      </c>
      <c r="AK6">
        <v>318</v>
      </c>
    </row>
    <row r="7" spans="2:37" x14ac:dyDescent="0.25">
      <c r="B7" s="2" t="s">
        <v>59</v>
      </c>
      <c r="F7">
        <v>25.25</v>
      </c>
      <c r="G7">
        <v>85.25</v>
      </c>
      <c r="L7" s="2" t="s">
        <v>60</v>
      </c>
      <c r="P7">
        <v>25.25</v>
      </c>
      <c r="Q7">
        <v>79.5</v>
      </c>
      <c r="V7" s="2" t="s">
        <v>61</v>
      </c>
      <c r="Z7">
        <v>25.25</v>
      </c>
      <c r="AA7">
        <v>85.25</v>
      </c>
      <c r="AF7" s="2" t="s">
        <v>62</v>
      </c>
      <c r="AJ7">
        <v>25.25</v>
      </c>
      <c r="AK7">
        <v>79.5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Individual_Count</vt:lpstr>
      <vt:lpstr>Advanced Audience Data</vt:lpstr>
      <vt:lpstr>Location Data</vt:lpstr>
      <vt:lpstr> Age</vt:lpstr>
      <vt:lpstr>Gender</vt:lpstr>
      <vt:lpstr>Ethnicity</vt:lpstr>
      <vt:lpstr>Marital Status</vt:lpstr>
      <vt:lpstr>No. of Children</vt:lpstr>
      <vt:lpstr>Education</vt:lpstr>
      <vt:lpstr>Income</vt:lpstr>
      <vt:lpstr>Location</vt:lpstr>
      <vt:lpstr>Interest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Gupta</cp:lastModifiedBy>
  <dcterms:created xsi:type="dcterms:W3CDTF">2020-08-24T09:37:25Z</dcterms:created>
  <dcterms:modified xsi:type="dcterms:W3CDTF">2020-08-26T14:10:39Z</dcterms:modified>
</cp:coreProperties>
</file>