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All 27 audiences\result\"/>
    </mc:Choice>
  </mc:AlternateContent>
  <xr:revisionPtr revIDLastSave="0" documentId="13_ncr:1_{0C155BA2-26CC-4F66-A33C-B9640C876772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1" i="17" l="1"/>
  <c r="AN11" i="17" s="1"/>
  <c r="AL11" i="17"/>
  <c r="AL10" i="17"/>
  <c r="AM9" i="17"/>
  <c r="AN9" i="17" s="1"/>
  <c r="AL9" i="17"/>
  <c r="AL8" i="17"/>
  <c r="AL7" i="17"/>
  <c r="AL6" i="17"/>
  <c r="AM5" i="17"/>
  <c r="AN5" i="17" s="1"/>
  <c r="AL5" i="17"/>
  <c r="AL4" i="17"/>
  <c r="AM2" i="17" s="1"/>
  <c r="AN2" i="17" s="1"/>
  <c r="AM3" i="17"/>
  <c r="AN3" i="17" s="1"/>
  <c r="AL3" i="17"/>
  <c r="AL2" i="17"/>
  <c r="AM6" i="17" s="1"/>
  <c r="AN6" i="17" s="1"/>
  <c r="AB11" i="17"/>
  <c r="AB10" i="17"/>
  <c r="AB9" i="17"/>
  <c r="AB8" i="17"/>
  <c r="AB7" i="17"/>
  <c r="AB6" i="17"/>
  <c r="AB5" i="17"/>
  <c r="AB4" i="17"/>
  <c r="AB3" i="17"/>
  <c r="AB2" i="17"/>
  <c r="R11" i="17"/>
  <c r="R10" i="17"/>
  <c r="R9" i="17"/>
  <c r="R8" i="17"/>
  <c r="R7" i="17"/>
  <c r="S3" i="17" s="1"/>
  <c r="T3" i="17" s="1"/>
  <c r="R6" i="17"/>
  <c r="R5" i="17"/>
  <c r="S4" i="17"/>
  <c r="T4" i="17" s="1"/>
  <c r="R4" i="17"/>
  <c r="R3" i="17"/>
  <c r="R2" i="17"/>
  <c r="S8" i="17" s="1"/>
  <c r="T8" i="17" s="1"/>
  <c r="H11" i="17"/>
  <c r="H10" i="17"/>
  <c r="H9" i="17"/>
  <c r="H8" i="17"/>
  <c r="H7" i="17"/>
  <c r="H6" i="17"/>
  <c r="H5" i="17"/>
  <c r="H4" i="17"/>
  <c r="H3" i="17"/>
  <c r="H2" i="17"/>
  <c r="AL11" i="16"/>
  <c r="AL10" i="16"/>
  <c r="AL9" i="16"/>
  <c r="AL8" i="16"/>
  <c r="AL7" i="16"/>
  <c r="AL6" i="16"/>
  <c r="AL5" i="16"/>
  <c r="AM4" i="16"/>
  <c r="AN4" i="16" s="1"/>
  <c r="AL4" i="16"/>
  <c r="AM11" i="16" s="1"/>
  <c r="AN11" i="16" s="1"/>
  <c r="AM3" i="16"/>
  <c r="AN3" i="16" s="1"/>
  <c r="AL3" i="16"/>
  <c r="AL2" i="16"/>
  <c r="AM6" i="16" s="1"/>
  <c r="AN6" i="16" s="1"/>
  <c r="AB11" i="16"/>
  <c r="AB10" i="16"/>
  <c r="AB9" i="16"/>
  <c r="AB8" i="16"/>
  <c r="AB7" i="16"/>
  <c r="AB6" i="16"/>
  <c r="AB5" i="16"/>
  <c r="AB4" i="16"/>
  <c r="AB3" i="16"/>
  <c r="AB2" i="16"/>
  <c r="R11" i="16"/>
  <c r="R10" i="16"/>
  <c r="S9" i="16"/>
  <c r="T9" i="16" s="1"/>
  <c r="R9" i="16"/>
  <c r="R8" i="16"/>
  <c r="R7" i="16"/>
  <c r="R6" i="16"/>
  <c r="R5" i="16"/>
  <c r="R4" i="16"/>
  <c r="S2" i="16" s="1"/>
  <c r="T2" i="16" s="1"/>
  <c r="R3" i="16"/>
  <c r="R2" i="16"/>
  <c r="S6" i="16" s="1"/>
  <c r="T6" i="16" s="1"/>
  <c r="H11" i="16"/>
  <c r="H10" i="16"/>
  <c r="H9" i="16"/>
  <c r="H8" i="16"/>
  <c r="H7" i="16"/>
  <c r="H6" i="16"/>
  <c r="H5" i="16"/>
  <c r="H4" i="16"/>
  <c r="H3" i="16"/>
  <c r="H2" i="16"/>
  <c r="AL11" i="15"/>
  <c r="AL10" i="15"/>
  <c r="AL9" i="15"/>
  <c r="AL8" i="15"/>
  <c r="AL7" i="15"/>
  <c r="AL6" i="15"/>
  <c r="AL5" i="15"/>
  <c r="AL4" i="15"/>
  <c r="AM9" i="15" s="1"/>
  <c r="AN9" i="15" s="1"/>
  <c r="AN3" i="15"/>
  <c r="AM3" i="15"/>
  <c r="AL3" i="15"/>
  <c r="AM2" i="15"/>
  <c r="AN2" i="15" s="1"/>
  <c r="AL2" i="15"/>
  <c r="AM11" i="15" s="1"/>
  <c r="AN11" i="15" s="1"/>
  <c r="AB11" i="15"/>
  <c r="AB10" i="15"/>
  <c r="AB9" i="15"/>
  <c r="AB8" i="15"/>
  <c r="AB7" i="15"/>
  <c r="AB6" i="15"/>
  <c r="AB5" i="15"/>
  <c r="AB4" i="15"/>
  <c r="AB3" i="15"/>
  <c r="AB2" i="15"/>
  <c r="R11" i="15"/>
  <c r="R10" i="15"/>
  <c r="S9" i="15"/>
  <c r="T9" i="15" s="1"/>
  <c r="R9" i="15"/>
  <c r="R8" i="15"/>
  <c r="R7" i="15"/>
  <c r="R6" i="15"/>
  <c r="R5" i="15"/>
  <c r="R4" i="15"/>
  <c r="S4" i="15" s="1"/>
  <c r="T4" i="15" s="1"/>
  <c r="R3" i="15"/>
  <c r="R2" i="15"/>
  <c r="S6" i="15" s="1"/>
  <c r="T6" i="15" s="1"/>
  <c r="H11" i="15"/>
  <c r="H10" i="15"/>
  <c r="H9" i="15"/>
  <c r="H8" i="15"/>
  <c r="H7" i="15"/>
  <c r="H6" i="15"/>
  <c r="H5" i="15"/>
  <c r="H4" i="15"/>
  <c r="H3" i="15"/>
  <c r="H2" i="15"/>
  <c r="AL11" i="7"/>
  <c r="AL10" i="7"/>
  <c r="AL9" i="7"/>
  <c r="AL8" i="7"/>
  <c r="AL7" i="7"/>
  <c r="AM6" i="7"/>
  <c r="AN6" i="7" s="1"/>
  <c r="AL6" i="7"/>
  <c r="AL5" i="7"/>
  <c r="AL4" i="7"/>
  <c r="AM3" i="7"/>
  <c r="AN3" i="7" s="1"/>
  <c r="AL3" i="7"/>
  <c r="AL2" i="7"/>
  <c r="AM11" i="7" s="1"/>
  <c r="AN11" i="7" s="1"/>
  <c r="AB11" i="7"/>
  <c r="AB10" i="7"/>
  <c r="AB9" i="7"/>
  <c r="AB8" i="7"/>
  <c r="AB7" i="7"/>
  <c r="AB6" i="7"/>
  <c r="AB5" i="7"/>
  <c r="AB4" i="7"/>
  <c r="AB3" i="7"/>
  <c r="AB2" i="7"/>
  <c r="R11" i="7"/>
  <c r="R10" i="7"/>
  <c r="S9" i="7"/>
  <c r="T9" i="7" s="1"/>
  <c r="R9" i="7"/>
  <c r="R8" i="7"/>
  <c r="R7" i="7"/>
  <c r="R6" i="7"/>
  <c r="R5" i="7"/>
  <c r="R4" i="7"/>
  <c r="R3" i="7"/>
  <c r="R2" i="7"/>
  <c r="S6" i="7" s="1"/>
  <c r="T6" i="7" s="1"/>
  <c r="H11" i="7"/>
  <c r="H10" i="7"/>
  <c r="H9" i="7"/>
  <c r="H8" i="7"/>
  <c r="H7" i="7"/>
  <c r="H6" i="7"/>
  <c r="H5" i="7"/>
  <c r="H4" i="7"/>
  <c r="H3" i="7"/>
  <c r="H2" i="7"/>
  <c r="AL11" i="6"/>
  <c r="AM11" i="6" s="1"/>
  <c r="AK11" i="6"/>
  <c r="AK10" i="6"/>
  <c r="AK9" i="6"/>
  <c r="AK8" i="6"/>
  <c r="AK7" i="6"/>
  <c r="AK6" i="6"/>
  <c r="AK5" i="6"/>
  <c r="AL4" i="6"/>
  <c r="AM4" i="6" s="1"/>
  <c r="AK4" i="6"/>
  <c r="AK3" i="6"/>
  <c r="AK2" i="6"/>
  <c r="AL6" i="6" s="1"/>
  <c r="AM6" i="6" s="1"/>
  <c r="AA11" i="6"/>
  <c r="AA10" i="6"/>
  <c r="AA9" i="6"/>
  <c r="AA8" i="6"/>
  <c r="AA7" i="6"/>
  <c r="AA6" i="6"/>
  <c r="AA5" i="6"/>
  <c r="AA4" i="6"/>
  <c r="AA3" i="6"/>
  <c r="AA2" i="6"/>
  <c r="Q11" i="6"/>
  <c r="Q10" i="6"/>
  <c r="Q9" i="6"/>
  <c r="Q8" i="6"/>
  <c r="Q7" i="6"/>
  <c r="Q6" i="6"/>
  <c r="R11" i="6" s="1"/>
  <c r="S11" i="6" s="1"/>
  <c r="Q5" i="6"/>
  <c r="Q4" i="6"/>
  <c r="R3" i="6"/>
  <c r="S3" i="6" s="1"/>
  <c r="Q3" i="6"/>
  <c r="Q2" i="6"/>
  <c r="R8" i="6" s="1"/>
  <c r="S8" i="6" s="1"/>
  <c r="G11" i="6"/>
  <c r="G10" i="6"/>
  <c r="G9" i="6"/>
  <c r="G8" i="6"/>
  <c r="G7" i="6"/>
  <c r="G6" i="6"/>
  <c r="G5" i="6"/>
  <c r="G4" i="6"/>
  <c r="G3" i="6"/>
  <c r="G2" i="6"/>
  <c r="AW11" i="5"/>
  <c r="AW10" i="5"/>
  <c r="AW9" i="5"/>
  <c r="AW8" i="5"/>
  <c r="AW7" i="5"/>
  <c r="AW6" i="5"/>
  <c r="AW5" i="5"/>
  <c r="AW4" i="5"/>
  <c r="AX4" i="5" s="1"/>
  <c r="AY4" i="5" s="1"/>
  <c r="AW3" i="5"/>
  <c r="AW2" i="5"/>
  <c r="AX6" i="5" s="1"/>
  <c r="AY6" i="5" s="1"/>
  <c r="AK11" i="5"/>
  <c r="AK10" i="5"/>
  <c r="AK9" i="5"/>
  <c r="AK8" i="5"/>
  <c r="AK7" i="5"/>
  <c r="AK6" i="5"/>
  <c r="AK5" i="5"/>
  <c r="AK4" i="5"/>
  <c r="AK3" i="5"/>
  <c r="AK2" i="5"/>
  <c r="X11" i="5"/>
  <c r="X10" i="5"/>
  <c r="X9" i="5"/>
  <c r="Y8" i="5"/>
  <c r="Z8" i="5" s="1"/>
  <c r="X8" i="5"/>
  <c r="X7" i="5"/>
  <c r="X6" i="5"/>
  <c r="X5" i="5"/>
  <c r="X4" i="5"/>
  <c r="X3" i="5"/>
  <c r="X2" i="5"/>
  <c r="Y6" i="5" s="1"/>
  <c r="Z6" i="5" s="1"/>
  <c r="K11" i="5"/>
  <c r="K10" i="5"/>
  <c r="K9" i="5"/>
  <c r="K8" i="5"/>
  <c r="K7" i="5"/>
  <c r="K6" i="5"/>
  <c r="K5" i="5"/>
  <c r="K4" i="5"/>
  <c r="K3" i="5"/>
  <c r="K2" i="5"/>
  <c r="AK11" i="4"/>
  <c r="AK10" i="4"/>
  <c r="AK9" i="4"/>
  <c r="AK8" i="4"/>
  <c r="AK7" i="4"/>
  <c r="AL3" i="4" s="1"/>
  <c r="AM3" i="4" s="1"/>
  <c r="AK6" i="4"/>
  <c r="AK5" i="4"/>
  <c r="AL4" i="4"/>
  <c r="AM4" i="4" s="1"/>
  <c r="AK4" i="4"/>
  <c r="AK3" i="4"/>
  <c r="AK2" i="4"/>
  <c r="AL6" i="4" s="1"/>
  <c r="AM6" i="4" s="1"/>
  <c r="AA11" i="4"/>
  <c r="AA10" i="4"/>
  <c r="AA9" i="4"/>
  <c r="AA8" i="4"/>
  <c r="AA7" i="4"/>
  <c r="AA6" i="4"/>
  <c r="AA5" i="4"/>
  <c r="AA4" i="4"/>
  <c r="AA3" i="4"/>
  <c r="AA2" i="4"/>
  <c r="Q11" i="4"/>
  <c r="R11" i="4" s="1"/>
  <c r="S11" i="4" s="1"/>
  <c r="Q10" i="4"/>
  <c r="Q9" i="4"/>
  <c r="R8" i="4"/>
  <c r="S8" i="4" s="1"/>
  <c r="Q8" i="4"/>
  <c r="Q7" i="4"/>
  <c r="Q6" i="4"/>
  <c r="Q5" i="4"/>
  <c r="Q4" i="4"/>
  <c r="Q3" i="4"/>
  <c r="R6" i="4" s="1"/>
  <c r="S6" i="4" s="1"/>
  <c r="S2" i="4"/>
  <c r="R2" i="4"/>
  <c r="Q2" i="4"/>
  <c r="R10" i="4" s="1"/>
  <c r="S10" i="4" s="1"/>
  <c r="G11" i="4"/>
  <c r="G10" i="4"/>
  <c r="G9" i="4"/>
  <c r="G8" i="4"/>
  <c r="G7" i="4"/>
  <c r="G6" i="4"/>
  <c r="G5" i="4"/>
  <c r="G4" i="4"/>
  <c r="G3" i="4"/>
  <c r="G2" i="4"/>
  <c r="AL11" i="3"/>
  <c r="AL10" i="3"/>
  <c r="AL9" i="3"/>
  <c r="AL8" i="3"/>
  <c r="AL7" i="3"/>
  <c r="AM6" i="3"/>
  <c r="AN6" i="3" s="1"/>
  <c r="AL6" i="3"/>
  <c r="AL5" i="3"/>
  <c r="AM2" i="3" s="1"/>
  <c r="AN2" i="3" s="1"/>
  <c r="AL4" i="3"/>
  <c r="AM5" i="3" s="1"/>
  <c r="AN5" i="3" s="1"/>
  <c r="AL3" i="3"/>
  <c r="AL2" i="3"/>
  <c r="AM11" i="3" s="1"/>
  <c r="AN11" i="3" s="1"/>
  <c r="AB11" i="3"/>
  <c r="AB10" i="3"/>
  <c r="AB9" i="3"/>
  <c r="AB8" i="3"/>
  <c r="AB7" i="3"/>
  <c r="AB6" i="3"/>
  <c r="AB5" i="3"/>
  <c r="AB4" i="3"/>
  <c r="AB3" i="3"/>
  <c r="AB2" i="3"/>
  <c r="S11" i="3"/>
  <c r="T11" i="3" s="1"/>
  <c r="R11" i="3"/>
  <c r="R10" i="3"/>
  <c r="R9" i="3"/>
  <c r="R8" i="3"/>
  <c r="R7" i="3"/>
  <c r="S6" i="3"/>
  <c r="T6" i="3" s="1"/>
  <c r="R6" i="3"/>
  <c r="R5" i="3"/>
  <c r="R4" i="3"/>
  <c r="S3" i="3"/>
  <c r="T3" i="3" s="1"/>
  <c r="R3" i="3"/>
  <c r="R2" i="3"/>
  <c r="S8" i="3" s="1"/>
  <c r="T8" i="3" s="1"/>
  <c r="H11" i="3"/>
  <c r="H10" i="3"/>
  <c r="H9" i="3"/>
  <c r="H8" i="3"/>
  <c r="H7" i="3"/>
  <c r="H6" i="3"/>
  <c r="H5" i="3"/>
  <c r="H4" i="3"/>
  <c r="H3" i="3"/>
  <c r="H2" i="3"/>
  <c r="AM11" i="2"/>
  <c r="AN11" i="2" s="1"/>
  <c r="AL11" i="2"/>
  <c r="AL10" i="2"/>
  <c r="AL9" i="2"/>
  <c r="AL8" i="2"/>
  <c r="AL7" i="2"/>
  <c r="AL6" i="2"/>
  <c r="AM5" i="2" s="1"/>
  <c r="AN5" i="2" s="1"/>
  <c r="AL5" i="2"/>
  <c r="AL4" i="2"/>
  <c r="AL3" i="2"/>
  <c r="AM3" i="2" s="1"/>
  <c r="AN3" i="2" s="1"/>
  <c r="AL2" i="2"/>
  <c r="AM10" i="2" s="1"/>
  <c r="AN10" i="2" s="1"/>
  <c r="AB11" i="2"/>
  <c r="AB10" i="2"/>
  <c r="AB9" i="2"/>
  <c r="AB8" i="2"/>
  <c r="AB7" i="2"/>
  <c r="AB6" i="2"/>
  <c r="AB5" i="2"/>
  <c r="AB4" i="2"/>
  <c r="AB3" i="2"/>
  <c r="AB2" i="2"/>
  <c r="R11" i="2"/>
  <c r="R10" i="2"/>
  <c r="R9" i="2"/>
  <c r="R8" i="2"/>
  <c r="S7" i="2"/>
  <c r="T7" i="2" s="1"/>
  <c r="R7" i="2"/>
  <c r="R6" i="2"/>
  <c r="R5" i="2"/>
  <c r="R4" i="2"/>
  <c r="R3" i="2"/>
  <c r="R2" i="2"/>
  <c r="S6" i="2" s="1"/>
  <c r="T6" i="2" s="1"/>
  <c r="H11" i="2"/>
  <c r="H10" i="2"/>
  <c r="H9" i="2"/>
  <c r="H8" i="2"/>
  <c r="H7" i="2"/>
  <c r="H6" i="2"/>
  <c r="H5" i="2"/>
  <c r="H4" i="2"/>
  <c r="H3" i="2"/>
  <c r="H2" i="2"/>
  <c r="AM4" i="17" l="1"/>
  <c r="AN4" i="17" s="1"/>
  <c r="AM7" i="17"/>
  <c r="AN7" i="17" s="1"/>
  <c r="AM10" i="17"/>
  <c r="AN10" i="17" s="1"/>
  <c r="AM8" i="17"/>
  <c r="AN8" i="17" s="1"/>
  <c r="S11" i="17"/>
  <c r="T11" i="17" s="1"/>
  <c r="S6" i="17"/>
  <c r="T6" i="17" s="1"/>
  <c r="S9" i="17"/>
  <c r="T9" i="17" s="1"/>
  <c r="S10" i="17"/>
  <c r="T10" i="17" s="1"/>
  <c r="S2" i="17"/>
  <c r="T2" i="17" s="1"/>
  <c r="S5" i="17"/>
  <c r="T5" i="17" s="1"/>
  <c r="S7" i="17"/>
  <c r="T7" i="17" s="1"/>
  <c r="AM9" i="16"/>
  <c r="AN9" i="16" s="1"/>
  <c r="AM7" i="16"/>
  <c r="AN7" i="16" s="1"/>
  <c r="AM2" i="16"/>
  <c r="AN2" i="16" s="1"/>
  <c r="AM10" i="16"/>
  <c r="AN10" i="16" s="1"/>
  <c r="AM5" i="16"/>
  <c r="AN5" i="16" s="1"/>
  <c r="AM8" i="16"/>
  <c r="AN8" i="16" s="1"/>
  <c r="S4" i="16"/>
  <c r="T4" i="16" s="1"/>
  <c r="S7" i="16"/>
  <c r="T7" i="16" s="1"/>
  <c r="S10" i="16"/>
  <c r="T10" i="16" s="1"/>
  <c r="S5" i="16"/>
  <c r="T5" i="16" s="1"/>
  <c r="S8" i="16"/>
  <c r="T8" i="16" s="1"/>
  <c r="S3" i="16"/>
  <c r="T3" i="16" s="1"/>
  <c r="S11" i="16"/>
  <c r="T11" i="16" s="1"/>
  <c r="AM6" i="15"/>
  <c r="AN6" i="15" s="1"/>
  <c r="AM4" i="15"/>
  <c r="AN4" i="15" s="1"/>
  <c r="AM7" i="15"/>
  <c r="AN7" i="15" s="1"/>
  <c r="AM10" i="15"/>
  <c r="AN10" i="15" s="1"/>
  <c r="AM5" i="15"/>
  <c r="AN5" i="15" s="1"/>
  <c r="AM8" i="15"/>
  <c r="AN8" i="15" s="1"/>
  <c r="S7" i="15"/>
  <c r="T7" i="15" s="1"/>
  <c r="S2" i="15"/>
  <c r="T2" i="15" s="1"/>
  <c r="S10" i="15"/>
  <c r="T10" i="15" s="1"/>
  <c r="S5" i="15"/>
  <c r="T5" i="15" s="1"/>
  <c r="S8" i="15"/>
  <c r="T8" i="15" s="1"/>
  <c r="S3" i="15"/>
  <c r="T3" i="15" s="1"/>
  <c r="S11" i="15"/>
  <c r="T11" i="15" s="1"/>
  <c r="AM9" i="7"/>
  <c r="AN9" i="7" s="1"/>
  <c r="AM10" i="7"/>
  <c r="AN10" i="7" s="1"/>
  <c r="AM2" i="7"/>
  <c r="AN2" i="7" s="1"/>
  <c r="AM5" i="7"/>
  <c r="AN5" i="7" s="1"/>
  <c r="AM4" i="7"/>
  <c r="AN4" i="7" s="1"/>
  <c r="AM7" i="7"/>
  <c r="AN7" i="7" s="1"/>
  <c r="AM8" i="7"/>
  <c r="AN8" i="7" s="1"/>
  <c r="S4" i="7"/>
  <c r="T4" i="7" s="1"/>
  <c r="S7" i="7"/>
  <c r="T7" i="7" s="1"/>
  <c r="S2" i="7"/>
  <c r="T2" i="7" s="1"/>
  <c r="S10" i="7"/>
  <c r="T10" i="7" s="1"/>
  <c r="S5" i="7"/>
  <c r="T5" i="7" s="1"/>
  <c r="S8" i="7"/>
  <c r="T8" i="7" s="1"/>
  <c r="S3" i="7"/>
  <c r="T3" i="7" s="1"/>
  <c r="S11" i="7"/>
  <c r="T11" i="7" s="1"/>
  <c r="AL9" i="6"/>
  <c r="AM9" i="6" s="1"/>
  <c r="AL2" i="6"/>
  <c r="AM2" i="6" s="1"/>
  <c r="AL10" i="6"/>
  <c r="AM10" i="6" s="1"/>
  <c r="AL5" i="6"/>
  <c r="AM5" i="6" s="1"/>
  <c r="AL7" i="6"/>
  <c r="AM7" i="6" s="1"/>
  <c r="AL8" i="6"/>
  <c r="AM8" i="6" s="1"/>
  <c r="AL3" i="6"/>
  <c r="AM3" i="6" s="1"/>
  <c r="R6" i="6"/>
  <c r="S6" i="6" s="1"/>
  <c r="R9" i="6"/>
  <c r="S9" i="6" s="1"/>
  <c r="R4" i="6"/>
  <c r="S4" i="6" s="1"/>
  <c r="R2" i="6"/>
  <c r="S2" i="6" s="1"/>
  <c r="R10" i="6"/>
  <c r="S10" i="6" s="1"/>
  <c r="R7" i="6"/>
  <c r="S7" i="6" s="1"/>
  <c r="R5" i="6"/>
  <c r="S5" i="6" s="1"/>
  <c r="AX9" i="5"/>
  <c r="AY9" i="5" s="1"/>
  <c r="AX7" i="5"/>
  <c r="AY7" i="5" s="1"/>
  <c r="AX2" i="5"/>
  <c r="AY2" i="5" s="1"/>
  <c r="AX10" i="5"/>
  <c r="AY10" i="5" s="1"/>
  <c r="AX5" i="5"/>
  <c r="AY5" i="5" s="1"/>
  <c r="AX8" i="5"/>
  <c r="AY8" i="5" s="1"/>
  <c r="AX11" i="5"/>
  <c r="AY11" i="5" s="1"/>
  <c r="AX3" i="5"/>
  <c r="AY3" i="5" s="1"/>
  <c r="Y9" i="5"/>
  <c r="Z9" i="5" s="1"/>
  <c r="Y7" i="5"/>
  <c r="Z7" i="5" s="1"/>
  <c r="Y2" i="5"/>
  <c r="Z2" i="5" s="1"/>
  <c r="Y10" i="5"/>
  <c r="Z10" i="5" s="1"/>
  <c r="Y5" i="5"/>
  <c r="Z5" i="5" s="1"/>
  <c r="Y3" i="5"/>
  <c r="Z3" i="5" s="1"/>
  <c r="Y11" i="5"/>
  <c r="Z11" i="5" s="1"/>
  <c r="Y4" i="5"/>
  <c r="Z4" i="5" s="1"/>
  <c r="AL9" i="4"/>
  <c r="AM9" i="4" s="1"/>
  <c r="AL7" i="4"/>
  <c r="AM7" i="4" s="1"/>
  <c r="AL2" i="4"/>
  <c r="AM2" i="4" s="1"/>
  <c r="AL10" i="4"/>
  <c r="AM10" i="4" s="1"/>
  <c r="AL5" i="4"/>
  <c r="AM5" i="4" s="1"/>
  <c r="AL8" i="4"/>
  <c r="AM8" i="4" s="1"/>
  <c r="AL11" i="4"/>
  <c r="AM11" i="4" s="1"/>
  <c r="R9" i="4"/>
  <c r="S9" i="4" s="1"/>
  <c r="R4" i="4"/>
  <c r="S4" i="4" s="1"/>
  <c r="R3" i="4"/>
  <c r="S3" i="4" s="1"/>
  <c r="R7" i="4"/>
  <c r="S7" i="4" s="1"/>
  <c r="R5" i="4"/>
  <c r="S5" i="4" s="1"/>
  <c r="AM9" i="3"/>
  <c r="AN9" i="3" s="1"/>
  <c r="AM4" i="3"/>
  <c r="AN4" i="3" s="1"/>
  <c r="AM7" i="3"/>
  <c r="AN7" i="3" s="1"/>
  <c r="AM10" i="3"/>
  <c r="AN10" i="3" s="1"/>
  <c r="AM8" i="3"/>
  <c r="AN8" i="3" s="1"/>
  <c r="AM3" i="3"/>
  <c r="AN3" i="3" s="1"/>
  <c r="S9" i="3"/>
  <c r="T9" i="3" s="1"/>
  <c r="S4" i="3"/>
  <c r="T4" i="3" s="1"/>
  <c r="S7" i="3"/>
  <c r="T7" i="3" s="1"/>
  <c r="S2" i="3"/>
  <c r="T2" i="3" s="1"/>
  <c r="S10" i="3"/>
  <c r="T10" i="3" s="1"/>
  <c r="S5" i="3"/>
  <c r="T5" i="3" s="1"/>
  <c r="AM6" i="2"/>
  <c r="AN6" i="2" s="1"/>
  <c r="AM9" i="2"/>
  <c r="AN9" i="2" s="1"/>
  <c r="AM4" i="2"/>
  <c r="AN4" i="2" s="1"/>
  <c r="AM7" i="2"/>
  <c r="AN7" i="2" s="1"/>
  <c r="AM2" i="2"/>
  <c r="AN2" i="2" s="1"/>
  <c r="AM8" i="2"/>
  <c r="AN8" i="2" s="1"/>
  <c r="S9" i="2"/>
  <c r="T9" i="2" s="1"/>
  <c r="S4" i="2"/>
  <c r="T4" i="2" s="1"/>
  <c r="S2" i="2"/>
  <c r="T2" i="2" s="1"/>
  <c r="S10" i="2"/>
  <c r="T10" i="2" s="1"/>
  <c r="S5" i="2"/>
  <c r="T5" i="2" s="1"/>
  <c r="S8" i="2"/>
  <c r="T8" i="2" s="1"/>
  <c r="S3" i="2"/>
  <c r="T3" i="2" s="1"/>
  <c r="S11" i="2"/>
  <c r="T11" i="2" s="1"/>
</calcChain>
</file>

<file path=xl/sharedStrings.xml><?xml version="1.0" encoding="utf-8"?>
<sst xmlns="http://schemas.openxmlformats.org/spreadsheetml/2006/main" count="2021" uniqueCount="471">
  <si>
    <t>Individuals</t>
  </si>
  <si>
    <t>155.42M</t>
  </si>
  <si>
    <t>Category</t>
  </si>
  <si>
    <t>Subcategory</t>
  </si>
  <si>
    <t>Attribute Description</t>
  </si>
  <si>
    <t>Target %</t>
  </si>
  <si>
    <t>Index</t>
  </si>
  <si>
    <t>Demographic</t>
  </si>
  <si>
    <t>Ethnicity</t>
  </si>
  <si>
    <t>Demographic - Ethnicity - Hispanic Language Preference - X - Non-Hispanic</t>
  </si>
  <si>
    <t>Occupation</t>
  </si>
  <si>
    <t>Demographic - Occupation - Occupation Detail - Input Individual - Cosmetologist</t>
  </si>
  <si>
    <t>Age</t>
  </si>
  <si>
    <t>Demographic - Age - Age - Input Individual - 42 - 43</t>
  </si>
  <si>
    <t>Real Estate</t>
  </si>
  <si>
    <t>Home Characteristics</t>
  </si>
  <si>
    <t>Real Estate - Home Characteristics - Dwelling Type (Factual) - Single Family Dwelling Unit</t>
  </si>
  <si>
    <t>Apparel</t>
  </si>
  <si>
    <t>Footwear</t>
  </si>
  <si>
    <t>Apparel - Footwear - Purchase Shoes - Women's Plus Sizes (Factual)</t>
  </si>
  <si>
    <t>Demographic - Age - Age - Input Individual - 52 - 53</t>
  </si>
  <si>
    <t>Real Estate - Home Characteristics - Property Type Category (Factual) - Single</t>
  </si>
  <si>
    <t>Personicx</t>
  </si>
  <si>
    <t>Lifestage Cluster</t>
  </si>
  <si>
    <t>Personicx - Lifestage Cluster - Personicx Lifestage Cluster - 43 Work &amp; Causes</t>
  </si>
  <si>
    <t>Demographic - Age - Age - Input Individual - 50 - 51</t>
  </si>
  <si>
    <t>Gender</t>
  </si>
  <si>
    <t>Demographic - Gender - Gender - Input Individual - Female</t>
  </si>
  <si>
    <t>Clothing</t>
  </si>
  <si>
    <t>Apparel - Clothing - Purchase Underwear and Hosiery - Women's Plus (Factual)</t>
  </si>
  <si>
    <t>Retail</t>
  </si>
  <si>
    <t>Mail Order</t>
  </si>
  <si>
    <t>Retail - Mail Order - Mail Order Buyer (Factual)</t>
  </si>
  <si>
    <t>Demographic - Age - Age - Input Individual - 44 - 45</t>
  </si>
  <si>
    <t>Demographic - Age - Age - Input Individual - 46 - 47</t>
  </si>
  <si>
    <t>Channel</t>
  </si>
  <si>
    <t>Retail - Channel - Mail Order Responder (Factual)</t>
  </si>
  <si>
    <t>Demographic - Age - Age - Input Individual - 54 - 55</t>
  </si>
  <si>
    <t>Ownership</t>
  </si>
  <si>
    <t>Real Estate - Ownership - Household Owns or Rents - Own</t>
  </si>
  <si>
    <t>Demographic - Ethnicity - Race - Household - White/Other</t>
  </si>
  <si>
    <t>Auto</t>
  </si>
  <si>
    <t>Auto - Ownership - 2nd Vehicle Model Year (Factual) - 2016</t>
  </si>
  <si>
    <t>Demographic - Age - Age - Input Individual - 40 - 41</t>
  </si>
  <si>
    <t>Technology</t>
  </si>
  <si>
    <t>Computing</t>
  </si>
  <si>
    <t>Technology - Computing - Interest in Computers/Electronics (Factual)</t>
  </si>
  <si>
    <t>Demographic - Age - Age - Input Individual - 48 - 49</t>
  </si>
  <si>
    <t>Financial</t>
  </si>
  <si>
    <t>Credit Card</t>
  </si>
  <si>
    <t>Financial - Credit Card - Card Holder in Household - Other Credit Card (Factual)</t>
  </si>
  <si>
    <t>Demographic - Age - Age - Input Individual - 56 - 57</t>
  </si>
  <si>
    <t>Entertainment</t>
  </si>
  <si>
    <t>Reading</t>
  </si>
  <si>
    <t>Entertainment - Reading - Interest in Reading Magazines (Factual)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</si>
  <si>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</si>
  <si>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</si>
  <si>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</si>
  <si>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</si>
  <si>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</si>
  <si>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</si>
  <si>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</si>
  <si>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</si>
  <si>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</si>
  <si>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</si>
  <si>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</si>
  <si>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</si>
  <si>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TOTAL NON-CHOCOLATE CANDY</t>
  </si>
  <si>
    <t>NON CHOCOLATE CHEWY CANDY</t>
  </si>
  <si>
    <t>HARIBO HAPPY COLA</t>
  </si>
  <si>
    <t>PASTA</t>
  </si>
  <si>
    <t>SPAGHETTI/MACARONI/PASTA (NO NOODLES)</t>
  </si>
  <si>
    <t>PASTA SANITA</t>
  </si>
  <si>
    <t>NATURAL CHEESE</t>
  </si>
  <si>
    <t>NATURAL SHREDDED CHEESE</t>
  </si>
  <si>
    <t>PASTRY/DOUGHNUTS</t>
  </si>
  <si>
    <t>MUFFINS</t>
  </si>
  <si>
    <t>OTIS SPUNKMEYER</t>
  </si>
  <si>
    <t>PET SUPPLIES</t>
  </si>
  <si>
    <t>DOG/CAT NEEDS</t>
  </si>
  <si>
    <t>RUBIES PET SHOP</t>
  </si>
  <si>
    <t>FRESH BREAD &amp; ROLLS</t>
  </si>
  <si>
    <t>FRESH BREAD I</t>
  </si>
  <si>
    <t>SALTY SNACKS</t>
  </si>
  <si>
    <t>OTHER SALTED SNACKS (NO NUTS)</t>
  </si>
  <si>
    <t>BIENA</t>
  </si>
  <si>
    <t>COOKIES</t>
  </si>
  <si>
    <t>COOKIES IV</t>
  </si>
  <si>
    <t>HARRY &amp; DAVID</t>
  </si>
  <si>
    <t>MILK</t>
  </si>
  <si>
    <t>RFG SKIM/LOWFAT MILK</t>
  </si>
  <si>
    <t>SNACK BARS/GRANOLA BARS</t>
  </si>
  <si>
    <t>BREAKFAST/CEREAL/SNACK BARS</t>
  </si>
  <si>
    <t>CLIO</t>
  </si>
  <si>
    <t>CRACKERS</t>
  </si>
  <si>
    <t>BREADSTICKS</t>
  </si>
  <si>
    <t>STELLA DORO</t>
  </si>
  <si>
    <t>RFG SALAD/COLESLAW</t>
  </si>
  <si>
    <t>FRESH CUT SALAD</t>
  </si>
  <si>
    <t>ASEPTIC JUICES</t>
  </si>
  <si>
    <t>APPLE &amp; EVE</t>
  </si>
  <si>
    <t>MEXICAN SAUCE</t>
  </si>
  <si>
    <t>ALL OTHER MEXICAN SAUCE/MARINADE</t>
  </si>
  <si>
    <t>ROSARITA</t>
  </si>
  <si>
    <t>BUTTER/BUTTER BLENDS</t>
  </si>
  <si>
    <t>RFG BUTTER</t>
  </si>
  <si>
    <t>SHAMPOO</t>
  </si>
  <si>
    <t>REGULAR SHAMPOO</t>
  </si>
  <si>
    <t>DOVE NUTRITIVE SOLUTIONS</t>
  </si>
  <si>
    <t>SOAP</t>
  </si>
  <si>
    <t>LIQUID HAND SOAP</t>
  </si>
  <si>
    <t>SCENT THEORY</t>
  </si>
  <si>
    <t>COOKIES III</t>
  </si>
  <si>
    <t>PET FOOD</t>
  </si>
  <si>
    <t>DRY DOG FOOD</t>
  </si>
  <si>
    <t>PEDIGREE SMALL BREED</t>
  </si>
  <si>
    <t>TOOTHPASTE</t>
  </si>
  <si>
    <t>DESERT ESSENCE</t>
  </si>
  <si>
    <t>SKIN CARE</t>
  </si>
  <si>
    <t>FACIAL CLEANSERS</t>
  </si>
  <si>
    <t>YES TO TOMATOES</t>
  </si>
  <si>
    <t>VEGETABLES</t>
  </si>
  <si>
    <t>CANNED/BOTTLED SAUERKRAUT</t>
  </si>
  <si>
    <t>EDEN</t>
  </si>
  <si>
    <t>SNACK NUTS/SEEDS/CORN NUTS</t>
  </si>
  <si>
    <t>SNACK NUTS</t>
  </si>
  <si>
    <t>HAMBURGER AND HOT DOG BUNS</t>
  </si>
  <si>
    <t>GASTROINTESTINAL - TABLETS</t>
  </si>
  <si>
    <t>ANTACID TABLETS</t>
  </si>
  <si>
    <t>ROLAIDS</t>
  </si>
  <si>
    <t>FZ / RFG POULTRY</t>
  </si>
  <si>
    <t>FZ/RFG  CHICKEN/CHICKEN SUBSTITUTE</t>
  </si>
  <si>
    <t>FAMILY FARMS MARKET</t>
  </si>
  <si>
    <t>SEAFOOD -SS</t>
  </si>
  <si>
    <t>TUNA</t>
  </si>
  <si>
    <t>STARKIST SELECTS</t>
  </si>
  <si>
    <t>BOTTLED JUICES - SS</t>
  </si>
  <si>
    <t>SS BOTTLED FRUIT DRINKS</t>
  </si>
  <si>
    <t>OCEANS HALO</t>
  </si>
  <si>
    <t>Brand</t>
  </si>
  <si>
    <t>Bars</t>
  </si>
  <si>
    <t>PetStores</t>
  </si>
  <si>
    <t>PetSupermarket</t>
  </si>
  <si>
    <t>FurnitureDecor</t>
  </si>
  <si>
    <t>Ikea</t>
  </si>
  <si>
    <t>Restaurants</t>
  </si>
  <si>
    <t>Subway</t>
  </si>
  <si>
    <t>Hotels</t>
  </si>
  <si>
    <t>CountryInnandSuites</t>
  </si>
  <si>
    <t>DepartmentStores</t>
  </si>
  <si>
    <t>JCPenney</t>
  </si>
  <si>
    <t>MexicanRestaurants</t>
  </si>
  <si>
    <t>SportingGoods</t>
  </si>
  <si>
    <t>IndependentSportingGoods</t>
  </si>
  <si>
    <t>CicisPizza</t>
  </si>
  <si>
    <t>FourPointsbySheraton</t>
  </si>
  <si>
    <t>CarrabbasItalianGrill</t>
  </si>
  <si>
    <t>Banks</t>
  </si>
  <si>
    <t>FifthThirdBank</t>
  </si>
  <si>
    <t>PetcoAnimalSupplies</t>
  </si>
  <si>
    <t>PersonalLoans</t>
  </si>
  <si>
    <t>TitleMax</t>
  </si>
  <si>
    <t>McDonalds</t>
  </si>
  <si>
    <t>DaveandBusters</t>
  </si>
  <si>
    <t>LaZBoy</t>
  </si>
  <si>
    <t>Coffee</t>
  </si>
  <si>
    <t>Starbucks</t>
  </si>
  <si>
    <t>Macys</t>
  </si>
  <si>
    <t>RitzCarlton</t>
  </si>
  <si>
    <t>Malls</t>
  </si>
  <si>
    <t>AllMalls</t>
  </si>
  <si>
    <t>ConvenienceStores</t>
  </si>
  <si>
    <t>EzMart</t>
  </si>
  <si>
    <t>CrateAndBarrel</t>
  </si>
  <si>
    <t>TaxPreparation</t>
  </si>
  <si>
    <t>HRBlock</t>
  </si>
  <si>
    <t>Airports</t>
  </si>
  <si>
    <t>ORD</t>
  </si>
  <si>
    <t>AutographCollectionHotels</t>
  </si>
  <si>
    <t>Shell</t>
  </si>
  <si>
    <t>Ashley</t>
  </si>
  <si>
    <t>AirlineTerminal</t>
  </si>
  <si>
    <t>Southwest</t>
  </si>
  <si>
    <t>Index Type</t>
  </si>
  <si>
    <t>Network</t>
  </si>
  <si>
    <t>Series</t>
  </si>
  <si>
    <t>Program Type</t>
  </si>
  <si>
    <t>ABC, BIG10HD, CBS, CBSSN, CW, CWPLUS, ESPN, ESPN2, ESPNU, ESPNWHD, FOX, FS1, FS2, NBC, NBCSN, PAC12, SEC</t>
  </si>
  <si>
    <t>College Basketball</t>
  </si>
  <si>
    <t>Sports event</t>
  </si>
  <si>
    <t>Basketball</t>
  </si>
  <si>
    <t>NBC, FOX, ABC, CBS, ESPN, NFLNET, NBCSN</t>
  </si>
  <si>
    <t>NFL Football</t>
  </si>
  <si>
    <t>Football</t>
  </si>
  <si>
    <t>LMN</t>
  </si>
  <si>
    <t>Married to a Murderer</t>
  </si>
  <si>
    <t>Feature Film</t>
  </si>
  <si>
    <t>Suspense</t>
  </si>
  <si>
    <t>FOX</t>
  </si>
  <si>
    <t>Super Bowl LIV Postgame</t>
  </si>
  <si>
    <t>Special</t>
  </si>
  <si>
    <t>Sports non-event</t>
  </si>
  <si>
    <t>ABC, CBS, ESPN, FOX, NBC, NBCSN, NFLNET</t>
  </si>
  <si>
    <t>BIG10HD, CW, ESPN, PAC12, CBSSN, NBCSN, ESPNWHD, FOX, CWPLUS, ESPNU, FS1, ABC, ESPN2, FS2, SEC, CBS, NBC</t>
  </si>
  <si>
    <t>UNIMAS</t>
  </si>
  <si>
    <t>Code of Honor</t>
  </si>
  <si>
    <t>Spanish</t>
  </si>
  <si>
    <t>NFL on FOX Postgame</t>
  </si>
  <si>
    <t>ABC, CW</t>
  </si>
  <si>
    <t>ABC World News Tonight With David Muir</t>
  </si>
  <si>
    <t>News</t>
  </si>
  <si>
    <t>FOX, NFLNET, FXDEP</t>
  </si>
  <si>
    <t>Super Bowl LIV</t>
  </si>
  <si>
    <t>TELE</t>
  </si>
  <si>
    <t>Vivir al natural, Danny Seo</t>
  </si>
  <si>
    <t>Health</t>
  </si>
  <si>
    <t>ABC</t>
  </si>
  <si>
    <t>Good Morning America</t>
  </si>
  <si>
    <t>Talk</t>
  </si>
  <si>
    <t>TNT, ESPN, CBS, NBATV, ABC, ESPN2, CW</t>
  </si>
  <si>
    <t>NBA Basketball</t>
  </si>
  <si>
    <t>TOONHD</t>
  </si>
  <si>
    <t>Mr. Pickles</t>
  </si>
  <si>
    <t>Sitcom</t>
  </si>
  <si>
    <t>Animated</t>
  </si>
  <si>
    <t>Super Bowl LIV Pregame</t>
  </si>
  <si>
    <t>NBC</t>
  </si>
  <si>
    <t>NBC Nightly News With Lester Holt</t>
  </si>
  <si>
    <t>ABC, CBS, CW, FOX</t>
  </si>
  <si>
    <t>10,000 Saints</t>
  </si>
  <si>
    <t>Comedy-drama</t>
  </si>
  <si>
    <t>BIG10HD</t>
  </si>
  <si>
    <t>B1G Basketball Postgame 2019-2020</t>
  </si>
  <si>
    <t>ABC, CBS, CW, FOX, NBC</t>
  </si>
  <si>
    <t>Wheel of Fortune</t>
  </si>
  <si>
    <t>Game show</t>
  </si>
  <si>
    <t>TCM</t>
  </si>
  <si>
    <t>The Swarm</t>
  </si>
  <si>
    <t>Horror</t>
  </si>
  <si>
    <t>ESPN, ESPN2</t>
  </si>
  <si>
    <t>College Football Playoff Postgame Show</t>
  </si>
  <si>
    <t>ABC, AETV, AMC, BEINS1, BET, BRAVO, CBS, CNBC, COMEDY, COOK, CW, CWPLUS, DIY, FBN, FOOD, FOX, FREFMHD, FX, FXX, FYISD, GAC, GALA, GOLF, GSN, HGTV, HISTORY, ION, LIFE, LMN, NBC, NBCSN, NGC, NGWILD, NHLHD, PAR, REELZ, RFDTV, SYFY, TELE, TENNIS, TRAV, TRUTV, TVLAND, TVONE, UNI, UNIMAS, UP, USA, VICE, WE, WGNA</t>
  </si>
  <si>
    <t>Paid Programming</t>
  </si>
  <si>
    <t>Consumer</t>
  </si>
  <si>
    <t>NBC Bay Area News at 5</t>
  </si>
  <si>
    <t>ESPN</t>
  </si>
  <si>
    <t>College Football Bowl Game Pre/Post Studio</t>
  </si>
  <si>
    <t>FOX, FXDEP, NFLNET</t>
  </si>
  <si>
    <t>GOLF, CBS, NBC</t>
  </si>
  <si>
    <t>PGA Tour Golf</t>
  </si>
  <si>
    <t>Golf</t>
  </si>
  <si>
    <t>FOX 4 News Mornings</t>
  </si>
  <si>
    <t>TNT, NBATV</t>
  </si>
  <si>
    <t>Inside the NBA All-Star Roast</t>
  </si>
  <si>
    <t>CW, CWPLUS, FOX, ION, NBC, USA</t>
  </si>
  <si>
    <t>Law &amp; Order: Special Victims Unit</t>
  </si>
  <si>
    <t>Crime drama</t>
  </si>
  <si>
    <t>CBSSN, ESPNU, FS2, NFLNET, PAC12, ABC, NBC, ESPN2, FS1, CBS, ESPN, SEC</t>
  </si>
  <si>
    <t>College Football</t>
  </si>
  <si>
    <t>Understanding Coronavirus: an NBC Bay Area Special Report</t>
  </si>
  <si>
    <t>NFLNET</t>
  </si>
  <si>
    <t>NFL GameDay Morning</t>
  </si>
  <si>
    <t>Today</t>
  </si>
  <si>
    <t>FS2, CW, ESPN, FOX, FS1, ABC, ESPN2, CWPLUS</t>
  </si>
  <si>
    <t>XFL Football</t>
  </si>
  <si>
    <t>The Cheerleader Murders</t>
  </si>
  <si>
    <t>TV Movie</t>
  </si>
  <si>
    <t>DISN, DJCH</t>
  </si>
  <si>
    <t>The Rocketeer</t>
  </si>
  <si>
    <t>Children</t>
  </si>
  <si>
    <t>CMTMUS</t>
  </si>
  <si>
    <t>FXDEP</t>
  </si>
  <si>
    <t>PAC12</t>
  </si>
  <si>
    <t>POPSD</t>
  </si>
  <si>
    <t>BOOM</t>
  </si>
  <si>
    <t>FYISD</t>
  </si>
  <si>
    <t>CBS</t>
  </si>
  <si>
    <t>SMTH</t>
  </si>
  <si>
    <t>CMTVHD</t>
  </si>
  <si>
    <t>TNT</t>
  </si>
  <si>
    <t>NIKTON</t>
  </si>
  <si>
    <t>WGNA</t>
  </si>
  <si>
    <t>TBS</t>
  </si>
  <si>
    <t>NHLHD</t>
  </si>
  <si>
    <t>ESPNU</t>
  </si>
  <si>
    <t>FX</t>
  </si>
  <si>
    <t>GALA</t>
  </si>
  <si>
    <t>OXYGEN</t>
  </si>
  <si>
    <t>CW</t>
  </si>
  <si>
    <t>TNCK</t>
  </si>
  <si>
    <t>OWN</t>
  </si>
  <si>
    <t>AMC</t>
  </si>
  <si>
    <t>MAXHD</t>
  </si>
  <si>
    <t>GAC</t>
  </si>
  <si>
    <t>CNN</t>
  </si>
  <si>
    <t>CBSSN</t>
  </si>
  <si>
    <t>Reality</t>
  </si>
  <si>
    <t>Boat</t>
  </si>
  <si>
    <t>Variety</t>
  </si>
  <si>
    <t>Bobsled</t>
  </si>
  <si>
    <t>Drag racing</t>
  </si>
  <si>
    <t>Exercise</t>
  </si>
  <si>
    <t>All</t>
  </si>
  <si>
    <t>Drama</t>
  </si>
  <si>
    <t>Collectibles</t>
  </si>
  <si>
    <t>Hunting</t>
  </si>
  <si>
    <t>Sports talk</t>
  </si>
  <si>
    <t>Wrestling</t>
  </si>
  <si>
    <t>Auto racing</t>
  </si>
  <si>
    <t>Newsmagazine</t>
  </si>
  <si>
    <t>Gaming</t>
  </si>
  <si>
    <t>Law</t>
  </si>
  <si>
    <t>Diving</t>
  </si>
  <si>
    <t>Parade</t>
  </si>
  <si>
    <t>Comedy</t>
  </si>
  <si>
    <t>Standup</t>
  </si>
  <si>
    <t>Documentary</t>
  </si>
  <si>
    <t>Lacrosse</t>
  </si>
  <si>
    <t>Debate</t>
  </si>
  <si>
    <t>Att Type</t>
  </si>
  <si>
    <t>Attribute Value</t>
  </si>
  <si>
    <t>No Filter | Target %</t>
  </si>
  <si>
    <t>No Filter | Index</t>
  </si>
  <si>
    <t>age</t>
  </si>
  <si>
    <t>Demographics</t>
  </si>
  <si>
    <t>46-55</t>
  </si>
  <si>
    <t>18-25</t>
  </si>
  <si>
    <t>66+</t>
  </si>
  <si>
    <t>26-35</t>
  </si>
  <si>
    <t>36-45</t>
  </si>
  <si>
    <t>56-65</t>
  </si>
  <si>
    <t>gender</t>
  </si>
  <si>
    <t>F</t>
  </si>
  <si>
    <t>M</t>
  </si>
  <si>
    <t>ethnicity</t>
  </si>
  <si>
    <t>White/Other</t>
  </si>
  <si>
    <t>African American</t>
  </si>
  <si>
    <t>Hispanic</t>
  </si>
  <si>
    <t>Asian</t>
  </si>
  <si>
    <t>marital</t>
  </si>
  <si>
    <t>Married</t>
  </si>
  <si>
    <t>Single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</si>
  <si>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</si>
  <si>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</si>
  <si>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</si>
  <si>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</si>
  <si>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</si>
  <si>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</si>
  <si>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</si>
  <si>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</si>
  <si>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</si>
  <si>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</si>
  <si>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</si>
  <si>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</si>
  <si>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</si>
  <si>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</si>
  <si>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</si>
  <si>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</si>
  <si>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</si>
  <si>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</si>
  <si>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</si>
  <si>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40K-50K</t>
  </si>
  <si>
    <t>30K-40K</t>
  </si>
  <si>
    <t>&lt; 15K</t>
  </si>
  <si>
    <t>state</t>
  </si>
  <si>
    <t>California</t>
  </si>
  <si>
    <t>Alabama</t>
  </si>
  <si>
    <t>Texas</t>
  </si>
  <si>
    <t>Alaska</t>
  </si>
  <si>
    <t>Florida</t>
  </si>
  <si>
    <t>Arizona</t>
  </si>
  <si>
    <t>New York</t>
  </si>
  <si>
    <t>Arkansas</t>
  </si>
  <si>
    <t>Pennsylvania</t>
  </si>
  <si>
    <t>Illinois</t>
  </si>
  <si>
    <t>Colorado</t>
  </si>
  <si>
    <t>Ohio</t>
  </si>
  <si>
    <t>Connecticut</t>
  </si>
  <si>
    <t>Massachusetts</t>
  </si>
  <si>
    <t>Georgia</t>
  </si>
  <si>
    <t>Delaware</t>
  </si>
  <si>
    <t>New Jersey</t>
  </si>
  <si>
    <t>Michigan</t>
  </si>
  <si>
    <t>District of Columbia</t>
  </si>
  <si>
    <t>District Of Columbia</t>
  </si>
  <si>
    <t>North Carolina</t>
  </si>
  <si>
    <t>interests</t>
  </si>
  <si>
    <t>Interest in Reading (Factual)</t>
  </si>
  <si>
    <t>food</t>
  </si>
  <si>
    <t>Casual Italian Restaurant - Likely</t>
  </si>
  <si>
    <t>Hobbies/Interests</t>
  </si>
  <si>
    <t>African-American Lifestyle (Factual)</t>
  </si>
  <si>
    <t>Bakery Snack Shop - Likely</t>
  </si>
  <si>
    <t>Home</t>
  </si>
  <si>
    <t>Interest in Home Decor/Furnishings (Factual)</t>
  </si>
  <si>
    <t>auto</t>
  </si>
  <si>
    <t>Currently Drive Minivan - Likely</t>
  </si>
  <si>
    <t>Food</t>
  </si>
  <si>
    <t>Baking - Likely</t>
  </si>
  <si>
    <t>Purchase Home Furnishings (Factual)</t>
  </si>
  <si>
    <t>Barbecuing - Likely</t>
  </si>
  <si>
    <t>Interest in Gardening (Factual)</t>
  </si>
  <si>
    <t>entertainment</t>
  </si>
  <si>
    <t>Go To Book Clubs - Likely</t>
  </si>
  <si>
    <t>Castual Ethnic Restaurant - Likely</t>
  </si>
  <si>
    <t>Interest in Cooking (Factual)</t>
  </si>
  <si>
    <t>Midscale Italian Restaurant - Likely</t>
  </si>
  <si>
    <t>Broader Living (Factual)</t>
  </si>
  <si>
    <t>Casual Asian Restaurant - Likely</t>
  </si>
  <si>
    <t>technology</t>
  </si>
  <si>
    <t>Technology Adoption Segment: Apprentices - Likely</t>
  </si>
  <si>
    <t>Career Focus (Factual)</t>
  </si>
  <si>
    <t>Casual Bar &amp; Grill Restaurant - Likely</t>
  </si>
  <si>
    <t>Coffee/Donut/Bagel Shop - Likely</t>
  </si>
  <si>
    <t>Career Improvement (Factual)</t>
  </si>
  <si>
    <t>Go to Book Clubs - Likely</t>
  </si>
  <si>
    <t>Casual Pizza Restaurant - Likely</t>
  </si>
  <si>
    <t>Casual Mexican Restaurant - Likely</t>
  </si>
  <si>
    <t>Go To Rock Music Performances - Likely</t>
  </si>
  <si>
    <t>Casual Seafood Restaurant - Likely</t>
  </si>
  <si>
    <t>media</t>
  </si>
  <si>
    <t>Newspapers</t>
  </si>
  <si>
    <t>Weekend Paper - Read Home &amp; Garden - Likely</t>
  </si>
  <si>
    <t>tv channel</t>
  </si>
  <si>
    <t>Fx - Likely</t>
  </si>
  <si>
    <t>TV Channel</t>
  </si>
  <si>
    <t>A&amp;E - Likely</t>
  </si>
  <si>
    <t>tv event</t>
  </si>
  <si>
    <t>Academy Of Country Music Awards - Likely</t>
  </si>
  <si>
    <t>Read Newspaper Daily - Likely</t>
  </si>
  <si>
    <t>E! - Likely</t>
  </si>
  <si>
    <t>AMC - Likely</t>
  </si>
  <si>
    <t>Adult Swim - Likely</t>
  </si>
  <si>
    <t>Weekend Paper - Read Other Content - Likely</t>
  </si>
  <si>
    <t>tv pay-per-view</t>
  </si>
  <si>
    <t>Watch Pay-Per-View Movies - Likely</t>
  </si>
  <si>
    <t>TV Event</t>
  </si>
  <si>
    <t>Academy of Country Music Awards - Likely</t>
  </si>
  <si>
    <t>tv genre</t>
  </si>
  <si>
    <t>Adventure - Likely</t>
  </si>
  <si>
    <t>Encore - Likely</t>
  </si>
  <si>
    <t>Watch Pay-Per-View Sports - Likely</t>
  </si>
  <si>
    <t>Amc - Likely</t>
  </si>
  <si>
    <t>MovieChannel - Likely</t>
  </si>
  <si>
    <t>radio</t>
  </si>
  <si>
    <t>Radio Provider - Internet - Likely</t>
  </si>
  <si>
    <t>TV Genre</t>
  </si>
  <si>
    <t>Animal - Likely</t>
  </si>
  <si>
    <t>Weekend Paper - Read Editorial Page - Likely</t>
  </si>
  <si>
    <t>streaming provider</t>
  </si>
  <si>
    <t>Buy/Rent/Stream Videos - Amazon - Likely</t>
  </si>
  <si>
    <t>Animal Planet - Likely</t>
  </si>
  <si>
    <t>Magazines</t>
  </si>
  <si>
    <t>Read Home Service Magazines - Likely</t>
  </si>
  <si>
    <t>Listen To Radio At Work During Week - Likely</t>
  </si>
  <si>
    <t>Auto - Likely</t>
  </si>
  <si>
    <t>Weekend Paper - Read Local News - Likely</t>
  </si>
  <si>
    <t>Mtv - Likely</t>
  </si>
  <si>
    <t>Bbc America - Likely</t>
  </si>
  <si>
    <t>Read Business/Finance Magazines - Likely</t>
  </si>
  <si>
    <t>History - Likely</t>
  </si>
  <si>
    <t>BBC America - Likely</t>
  </si>
  <si>
    <t>tv</t>
  </si>
  <si>
    <t>Binge Watcher - Likely</t>
  </si>
  <si>
    <t>Heavy Newspaper Reader - Likely</t>
  </si>
  <si>
    <t>Fxx - Likely</t>
  </si>
  <si>
    <t>BET - Likely</t>
  </si>
  <si>
    <t>Biography - Likely</t>
  </si>
  <si>
    <t>Concate</t>
  </si>
  <si>
    <t>Rank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</si>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</sst>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</row>
    <row r="2" spans="2:37" x14ac:dyDescent="0.25">
      <c r="B2" s="2">
        <v>3</v>
      </c>
      <c r="C2" t="s">
        <v>334</v>
      </c>
      <c r="D2" t="s">
        <v>324</v>
      </c>
      <c r="E2" t="s">
        <v>335</v>
      </c>
      <c r="F2">
        <v>74</v>
      </c>
      <c r="G2">
        <v>99</v>
      </c>
      <c r="L2" s="2">
        <v>3</v>
      </c>
      <c r="M2" t="s">
        <v>334</v>
      </c>
      <c r="N2" t="s">
        <v>324</v>
      </c>
      <c r="O2" t="s">
        <v>335</v>
      </c>
      <c r="P2">
        <v>74</v>
      </c>
      <c r="Q2">
        <v>99</v>
      </c>
      <c r="V2" s="2">
        <v>0</v>
      </c>
      <c r="W2" t="s">
        <v>334</v>
      </c>
      <c r="X2" t="s">
        <v>324</v>
      </c>
      <c r="Y2" t="s">
        <v>336</v>
      </c>
      <c r="Z2">
        <v>9</v>
      </c>
      <c r="AA2">
        <v>101</v>
      </c>
      <c r="AF2" s="2">
        <v>0</v>
      </c>
      <c r="AG2" t="s">
        <v>334</v>
      </c>
      <c r="AH2" t="s">
        <v>324</v>
      </c>
      <c r="AI2" t="s">
        <v>336</v>
      </c>
      <c r="AJ2">
        <v>9</v>
      </c>
      <c r="AK2">
        <v>100</v>
      </c>
    </row>
    <row r="3" spans="2:37" x14ac:dyDescent="0.25">
      <c r="B3" s="2">
        <v>2</v>
      </c>
      <c r="C3" t="s">
        <v>334</v>
      </c>
      <c r="D3" t="s">
        <v>324</v>
      </c>
      <c r="E3" t="s">
        <v>337</v>
      </c>
      <c r="F3">
        <v>13</v>
      </c>
      <c r="G3">
        <v>106</v>
      </c>
      <c r="L3" s="2">
        <v>2</v>
      </c>
      <c r="M3" t="s">
        <v>334</v>
      </c>
      <c r="N3" t="s">
        <v>324</v>
      </c>
      <c r="O3" t="s">
        <v>337</v>
      </c>
      <c r="P3">
        <v>13</v>
      </c>
      <c r="Q3">
        <v>105</v>
      </c>
      <c r="V3" s="2">
        <v>1</v>
      </c>
      <c r="W3" t="s">
        <v>334</v>
      </c>
      <c r="X3" t="s">
        <v>324</v>
      </c>
      <c r="Y3" t="s">
        <v>338</v>
      </c>
      <c r="Z3">
        <v>4</v>
      </c>
      <c r="AA3">
        <v>96</v>
      </c>
      <c r="AF3" s="2">
        <v>1</v>
      </c>
      <c r="AG3" t="s">
        <v>334</v>
      </c>
      <c r="AH3" t="s">
        <v>324</v>
      </c>
      <c r="AI3" t="s">
        <v>338</v>
      </c>
      <c r="AJ3">
        <v>4</v>
      </c>
      <c r="AK3">
        <v>98</v>
      </c>
    </row>
    <row r="4" spans="2:37" x14ac:dyDescent="0.25">
      <c r="B4" s="2">
        <v>0</v>
      </c>
      <c r="C4" t="s">
        <v>334</v>
      </c>
      <c r="D4" t="s">
        <v>324</v>
      </c>
      <c r="E4" t="s">
        <v>336</v>
      </c>
      <c r="F4">
        <v>9</v>
      </c>
      <c r="G4">
        <v>101</v>
      </c>
      <c r="L4" s="2">
        <v>0</v>
      </c>
      <c r="M4" t="s">
        <v>334</v>
      </c>
      <c r="N4" t="s">
        <v>324</v>
      </c>
      <c r="O4" t="s">
        <v>336</v>
      </c>
      <c r="P4">
        <v>9</v>
      </c>
      <c r="Q4">
        <v>100</v>
      </c>
      <c r="V4" s="2">
        <v>2</v>
      </c>
      <c r="W4" t="s">
        <v>334</v>
      </c>
      <c r="X4" t="s">
        <v>324</v>
      </c>
      <c r="Y4" t="s">
        <v>337</v>
      </c>
      <c r="Z4">
        <v>13</v>
      </c>
      <c r="AA4">
        <v>106</v>
      </c>
      <c r="AF4" s="2">
        <v>2</v>
      </c>
      <c r="AG4" t="s">
        <v>334</v>
      </c>
      <c r="AH4" t="s">
        <v>324</v>
      </c>
      <c r="AI4" t="s">
        <v>337</v>
      </c>
      <c r="AJ4">
        <v>13</v>
      </c>
      <c r="AK4">
        <v>105</v>
      </c>
    </row>
    <row r="5" spans="2:37" x14ac:dyDescent="0.25">
      <c r="B5" s="2">
        <v>1</v>
      </c>
      <c r="C5" t="s">
        <v>334</v>
      </c>
      <c r="D5" t="s">
        <v>324</v>
      </c>
      <c r="E5" t="s">
        <v>338</v>
      </c>
      <c r="F5">
        <v>4</v>
      </c>
      <c r="G5">
        <v>96</v>
      </c>
      <c r="L5" s="2">
        <v>1</v>
      </c>
      <c r="M5" t="s">
        <v>334</v>
      </c>
      <c r="N5" t="s">
        <v>324</v>
      </c>
      <c r="O5" t="s">
        <v>338</v>
      </c>
      <c r="P5">
        <v>4</v>
      </c>
      <c r="Q5">
        <v>98</v>
      </c>
      <c r="V5" s="2">
        <v>3</v>
      </c>
      <c r="W5" t="s">
        <v>334</v>
      </c>
      <c r="X5" t="s">
        <v>324</v>
      </c>
      <c r="Y5" t="s">
        <v>335</v>
      </c>
      <c r="Z5">
        <v>74</v>
      </c>
      <c r="AA5">
        <v>99</v>
      </c>
      <c r="AF5" s="2">
        <v>3</v>
      </c>
      <c r="AG5" t="s">
        <v>334</v>
      </c>
      <c r="AH5" t="s">
        <v>324</v>
      </c>
      <c r="AI5" t="s">
        <v>335</v>
      </c>
      <c r="AJ5">
        <v>74</v>
      </c>
      <c r="AK5">
        <v>99</v>
      </c>
    </row>
    <row r="6" spans="2:37" x14ac:dyDescent="0.25">
      <c r="B6" s="2" t="s">
        <v>55</v>
      </c>
      <c r="F6">
        <v>100</v>
      </c>
      <c r="G6">
        <v>402</v>
      </c>
      <c r="L6" s="2" t="s">
        <v>56</v>
      </c>
      <c r="P6">
        <v>100</v>
      </c>
      <c r="Q6">
        <v>402</v>
      </c>
      <c r="V6" s="2" t="s">
        <v>57</v>
      </c>
      <c r="Z6">
        <v>100</v>
      </c>
      <c r="AA6">
        <v>402</v>
      </c>
      <c r="AF6" s="2" t="s">
        <v>58</v>
      </c>
      <c r="AJ6">
        <v>100</v>
      </c>
      <c r="AK6">
        <v>402</v>
      </c>
    </row>
    <row r="7" spans="2:37" x14ac:dyDescent="0.25">
      <c r="B7" s="2" t="s">
        <v>59</v>
      </c>
      <c r="F7">
        <v>25</v>
      </c>
      <c r="G7">
        <v>100.5</v>
      </c>
      <c r="L7" s="2" t="s">
        <v>60</v>
      </c>
      <c r="P7">
        <v>25</v>
      </c>
      <c r="Q7">
        <v>100.5</v>
      </c>
      <c r="V7" s="2" t="s">
        <v>61</v>
      </c>
      <c r="Z7">
        <v>25</v>
      </c>
      <c r="AA7">
        <v>100.5</v>
      </c>
      <c r="AF7" s="2" t="s">
        <v>62</v>
      </c>
      <c r="AJ7">
        <v>25</v>
      </c>
      <c r="AK7">
        <v>100.5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</row>
    <row r="2" spans="2:37" x14ac:dyDescent="0.25">
      <c r="B2" s="2">
        <v>0</v>
      </c>
      <c r="C2" t="s">
        <v>339</v>
      </c>
      <c r="D2" t="s">
        <v>324</v>
      </c>
      <c r="E2" t="s">
        <v>340</v>
      </c>
      <c r="F2">
        <v>53</v>
      </c>
      <c r="G2">
        <v>104</v>
      </c>
      <c r="L2" s="2">
        <v>0</v>
      </c>
      <c r="M2" t="s">
        <v>339</v>
      </c>
      <c r="N2" t="s">
        <v>324</v>
      </c>
      <c r="O2" t="s">
        <v>340</v>
      </c>
      <c r="P2">
        <v>52</v>
      </c>
      <c r="Q2">
        <v>100</v>
      </c>
      <c r="V2" s="2">
        <v>0</v>
      </c>
      <c r="W2" t="s">
        <v>339</v>
      </c>
      <c r="X2" t="s">
        <v>324</v>
      </c>
      <c r="Y2" t="s">
        <v>340</v>
      </c>
      <c r="Z2">
        <v>53</v>
      </c>
      <c r="AA2">
        <v>104</v>
      </c>
      <c r="AF2" s="2">
        <v>0</v>
      </c>
      <c r="AG2" t="s">
        <v>339</v>
      </c>
      <c r="AH2" t="s">
        <v>324</v>
      </c>
      <c r="AI2" t="s">
        <v>340</v>
      </c>
      <c r="AJ2">
        <v>52</v>
      </c>
      <c r="AK2">
        <v>100</v>
      </c>
    </row>
    <row r="3" spans="2:37" x14ac:dyDescent="0.25">
      <c r="B3" s="2">
        <v>1</v>
      </c>
      <c r="C3" t="s">
        <v>339</v>
      </c>
      <c r="D3" t="s">
        <v>324</v>
      </c>
      <c r="E3" t="s">
        <v>341</v>
      </c>
      <c r="F3">
        <v>47</v>
      </c>
      <c r="G3">
        <v>96</v>
      </c>
      <c r="L3" s="2">
        <v>1</v>
      </c>
      <c r="M3" t="s">
        <v>339</v>
      </c>
      <c r="N3" t="s">
        <v>324</v>
      </c>
      <c r="O3" t="s">
        <v>341</v>
      </c>
      <c r="P3">
        <v>48</v>
      </c>
      <c r="Q3">
        <v>100</v>
      </c>
      <c r="V3" s="2">
        <v>1</v>
      </c>
      <c r="W3" t="s">
        <v>339</v>
      </c>
      <c r="X3" t="s">
        <v>324</v>
      </c>
      <c r="Y3" t="s">
        <v>341</v>
      </c>
      <c r="Z3">
        <v>47</v>
      </c>
      <c r="AA3">
        <v>96</v>
      </c>
      <c r="AF3" s="2">
        <v>1</v>
      </c>
      <c r="AG3" t="s">
        <v>339</v>
      </c>
      <c r="AH3" t="s">
        <v>324</v>
      </c>
      <c r="AI3" t="s">
        <v>341</v>
      </c>
      <c r="AJ3">
        <v>48</v>
      </c>
      <c r="AK3">
        <v>100</v>
      </c>
    </row>
    <row r="4" spans="2:37" x14ac:dyDescent="0.25">
      <c r="B4" s="2" t="s">
        <v>55</v>
      </c>
      <c r="F4">
        <v>100</v>
      </c>
      <c r="G4">
        <v>200</v>
      </c>
      <c r="L4" s="2" t="s">
        <v>56</v>
      </c>
      <c r="P4">
        <v>100</v>
      </c>
      <c r="Q4">
        <v>200</v>
      </c>
      <c r="V4" s="2" t="s">
        <v>57</v>
      </c>
      <c r="Z4">
        <v>100</v>
      </c>
      <c r="AA4">
        <v>200</v>
      </c>
      <c r="AF4" s="2" t="s">
        <v>58</v>
      </c>
      <c r="AJ4">
        <v>100</v>
      </c>
      <c r="AK4">
        <v>200</v>
      </c>
    </row>
    <row r="5" spans="2:37" x14ac:dyDescent="0.25">
      <c r="B5" s="2" t="s">
        <v>59</v>
      </c>
      <c r="F5">
        <v>50</v>
      </c>
      <c r="G5">
        <v>100</v>
      </c>
      <c r="L5" s="2" t="s">
        <v>60</v>
      </c>
      <c r="P5">
        <v>50</v>
      </c>
      <c r="Q5">
        <v>100</v>
      </c>
      <c r="V5" s="2" t="s">
        <v>61</v>
      </c>
      <c r="Z5">
        <v>50</v>
      </c>
      <c r="AA5">
        <v>100</v>
      </c>
      <c r="AF5" s="2" t="s">
        <v>62</v>
      </c>
      <c r="AJ5">
        <v>50</v>
      </c>
      <c r="AK5">
        <v>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</row>
    <row r="2" spans="2:37" x14ac:dyDescent="0.25">
      <c r="B2" s="2">
        <v>0</v>
      </c>
      <c r="C2" t="s">
        <v>342</v>
      </c>
      <c r="D2" t="s">
        <v>324</v>
      </c>
      <c r="E2" t="s">
        <v>343</v>
      </c>
      <c r="F2">
        <v>51</v>
      </c>
      <c r="G2">
        <v>92</v>
      </c>
      <c r="L2" s="2">
        <v>0</v>
      </c>
      <c r="M2" t="s">
        <v>342</v>
      </c>
      <c r="N2" t="s">
        <v>324</v>
      </c>
      <c r="O2" t="s">
        <v>343</v>
      </c>
      <c r="P2">
        <v>51</v>
      </c>
      <c r="Q2">
        <v>92</v>
      </c>
      <c r="V2" s="2">
        <v>0</v>
      </c>
      <c r="W2" t="s">
        <v>342</v>
      </c>
      <c r="X2" t="s">
        <v>324</v>
      </c>
      <c r="Y2" t="s">
        <v>343</v>
      </c>
      <c r="Z2">
        <v>51</v>
      </c>
      <c r="AA2">
        <v>92</v>
      </c>
      <c r="AF2" s="2">
        <v>0</v>
      </c>
      <c r="AG2" t="s">
        <v>342</v>
      </c>
      <c r="AH2" t="s">
        <v>324</v>
      </c>
      <c r="AI2" t="s">
        <v>343</v>
      </c>
      <c r="AJ2">
        <v>51</v>
      </c>
      <c r="AK2">
        <v>92</v>
      </c>
    </row>
    <row r="3" spans="2:37" x14ac:dyDescent="0.25">
      <c r="B3" s="2">
        <v>1</v>
      </c>
      <c r="C3" t="s">
        <v>342</v>
      </c>
      <c r="D3" t="s">
        <v>324</v>
      </c>
      <c r="E3" t="s">
        <v>344</v>
      </c>
      <c r="F3">
        <v>38</v>
      </c>
      <c r="G3">
        <v>109</v>
      </c>
      <c r="L3" s="2">
        <v>1</v>
      </c>
      <c r="M3" t="s">
        <v>342</v>
      </c>
      <c r="N3" t="s">
        <v>324</v>
      </c>
      <c r="O3" t="s">
        <v>344</v>
      </c>
      <c r="P3">
        <v>37</v>
      </c>
      <c r="Q3">
        <v>108</v>
      </c>
      <c r="V3" s="2">
        <v>1</v>
      </c>
      <c r="W3" t="s">
        <v>342</v>
      </c>
      <c r="X3" t="s">
        <v>324</v>
      </c>
      <c r="Y3" t="s">
        <v>344</v>
      </c>
      <c r="Z3">
        <v>38</v>
      </c>
      <c r="AA3">
        <v>109</v>
      </c>
      <c r="AF3" s="2">
        <v>1</v>
      </c>
      <c r="AG3" t="s">
        <v>342</v>
      </c>
      <c r="AH3" t="s">
        <v>324</v>
      </c>
      <c r="AI3" t="s">
        <v>344</v>
      </c>
      <c r="AJ3">
        <v>37</v>
      </c>
      <c r="AK3">
        <v>108</v>
      </c>
    </row>
    <row r="4" spans="2:37" x14ac:dyDescent="0.25">
      <c r="B4" s="2">
        <v>2</v>
      </c>
      <c r="C4" t="s">
        <v>342</v>
      </c>
      <c r="D4" t="s">
        <v>324</v>
      </c>
      <c r="E4" t="s">
        <v>345</v>
      </c>
      <c r="F4">
        <v>8</v>
      </c>
      <c r="G4">
        <v>110</v>
      </c>
      <c r="L4" s="2">
        <v>2</v>
      </c>
      <c r="M4" t="s">
        <v>342</v>
      </c>
      <c r="N4" t="s">
        <v>324</v>
      </c>
      <c r="O4" t="s">
        <v>345</v>
      </c>
      <c r="P4">
        <v>9</v>
      </c>
      <c r="Q4">
        <v>113</v>
      </c>
      <c r="V4" s="2">
        <v>2</v>
      </c>
      <c r="W4" t="s">
        <v>342</v>
      </c>
      <c r="X4" t="s">
        <v>324</v>
      </c>
      <c r="Y4" t="s">
        <v>345</v>
      </c>
      <c r="Z4">
        <v>8</v>
      </c>
      <c r="AA4">
        <v>110</v>
      </c>
      <c r="AF4" s="2">
        <v>2</v>
      </c>
      <c r="AG4" t="s">
        <v>342</v>
      </c>
      <c r="AH4" t="s">
        <v>324</v>
      </c>
      <c r="AI4" t="s">
        <v>345</v>
      </c>
      <c r="AJ4">
        <v>9</v>
      </c>
      <c r="AK4">
        <v>113</v>
      </c>
    </row>
    <row r="5" spans="2:37" x14ac:dyDescent="0.25">
      <c r="B5" s="2">
        <v>3</v>
      </c>
      <c r="C5" t="s">
        <v>342</v>
      </c>
      <c r="D5" t="s">
        <v>324</v>
      </c>
      <c r="E5" t="s">
        <v>346</v>
      </c>
      <c r="F5">
        <v>2</v>
      </c>
      <c r="G5">
        <v>110</v>
      </c>
      <c r="L5" s="2">
        <v>3</v>
      </c>
      <c r="M5" t="s">
        <v>342</v>
      </c>
      <c r="N5" t="s">
        <v>324</v>
      </c>
      <c r="O5" t="s">
        <v>346</v>
      </c>
      <c r="P5">
        <v>3</v>
      </c>
      <c r="Q5">
        <v>115</v>
      </c>
      <c r="V5" s="2">
        <v>3</v>
      </c>
      <c r="W5" t="s">
        <v>342</v>
      </c>
      <c r="X5" t="s">
        <v>324</v>
      </c>
      <c r="Y5" t="s">
        <v>346</v>
      </c>
      <c r="Z5">
        <v>2</v>
      </c>
      <c r="AA5">
        <v>110</v>
      </c>
      <c r="AF5" s="2">
        <v>3</v>
      </c>
      <c r="AG5" t="s">
        <v>342</v>
      </c>
      <c r="AH5" t="s">
        <v>324</v>
      </c>
      <c r="AI5" t="s">
        <v>346</v>
      </c>
      <c r="AJ5">
        <v>3</v>
      </c>
      <c r="AK5">
        <v>115</v>
      </c>
    </row>
    <row r="6" spans="2:37" x14ac:dyDescent="0.25">
      <c r="B6" s="2">
        <v>4</v>
      </c>
      <c r="C6" t="s">
        <v>342</v>
      </c>
      <c r="D6" t="s">
        <v>324</v>
      </c>
      <c r="E6" t="s">
        <v>347</v>
      </c>
      <c r="F6">
        <v>1</v>
      </c>
      <c r="G6">
        <v>128</v>
      </c>
      <c r="L6" s="2">
        <v>4</v>
      </c>
      <c r="M6" t="s">
        <v>342</v>
      </c>
      <c r="N6" t="s">
        <v>324</v>
      </c>
      <c r="O6" t="s">
        <v>347</v>
      </c>
      <c r="P6">
        <v>1</v>
      </c>
      <c r="Q6">
        <v>114</v>
      </c>
      <c r="V6" s="2">
        <v>4</v>
      </c>
      <c r="W6" t="s">
        <v>342</v>
      </c>
      <c r="X6" t="s">
        <v>324</v>
      </c>
      <c r="Y6" t="s">
        <v>347</v>
      </c>
      <c r="Z6">
        <v>1</v>
      </c>
      <c r="AA6">
        <v>128</v>
      </c>
      <c r="AF6" s="2">
        <v>4</v>
      </c>
      <c r="AG6" t="s">
        <v>342</v>
      </c>
      <c r="AH6" t="s">
        <v>324</v>
      </c>
      <c r="AI6" t="s">
        <v>347</v>
      </c>
      <c r="AJ6">
        <v>1</v>
      </c>
      <c r="AK6">
        <v>114</v>
      </c>
    </row>
    <row r="7" spans="2:37" x14ac:dyDescent="0.25">
      <c r="B7" s="2">
        <v>5</v>
      </c>
      <c r="C7" t="s">
        <v>342</v>
      </c>
      <c r="D7" t="s">
        <v>324</v>
      </c>
      <c r="E7" t="s">
        <v>348</v>
      </c>
      <c r="F7">
        <v>0</v>
      </c>
      <c r="G7">
        <v>25</v>
      </c>
      <c r="L7" s="2">
        <v>5</v>
      </c>
      <c r="M7" t="s">
        <v>342</v>
      </c>
      <c r="N7" t="s">
        <v>324</v>
      </c>
      <c r="O7" t="s">
        <v>348</v>
      </c>
      <c r="P7">
        <v>0</v>
      </c>
      <c r="Q7">
        <v>113</v>
      </c>
      <c r="V7" s="2">
        <v>5</v>
      </c>
      <c r="W7" t="s">
        <v>342</v>
      </c>
      <c r="X7" t="s">
        <v>324</v>
      </c>
      <c r="Y7" t="s">
        <v>348</v>
      </c>
      <c r="Z7">
        <v>0</v>
      </c>
      <c r="AA7">
        <v>25</v>
      </c>
      <c r="AF7" s="2">
        <v>5</v>
      </c>
      <c r="AG7" t="s">
        <v>342</v>
      </c>
      <c r="AH7" t="s">
        <v>324</v>
      </c>
      <c r="AI7" t="s">
        <v>348</v>
      </c>
      <c r="AJ7">
        <v>0</v>
      </c>
      <c r="AK7">
        <v>113</v>
      </c>
    </row>
    <row r="8" spans="2:37" x14ac:dyDescent="0.25">
      <c r="B8" s="2" t="s">
        <v>55</v>
      </c>
      <c r="F8">
        <v>100</v>
      </c>
      <c r="G8">
        <v>574</v>
      </c>
      <c r="L8" s="2" t="s">
        <v>56</v>
      </c>
      <c r="P8">
        <v>101</v>
      </c>
      <c r="Q8">
        <v>655</v>
      </c>
      <c r="V8" s="2" t="s">
        <v>57</v>
      </c>
      <c r="Z8">
        <v>100</v>
      </c>
      <c r="AA8">
        <v>574</v>
      </c>
      <c r="AF8" s="2" t="s">
        <v>58</v>
      </c>
      <c r="AJ8">
        <v>101</v>
      </c>
      <c r="AK8">
        <v>655</v>
      </c>
    </row>
    <row r="9" spans="2:37" x14ac:dyDescent="0.25">
      <c r="B9" s="2" t="s">
        <v>59</v>
      </c>
      <c r="F9">
        <v>16.666666666666671</v>
      </c>
      <c r="G9">
        <v>95.666666666666671</v>
      </c>
      <c r="L9" s="2" t="s">
        <v>60</v>
      </c>
      <c r="P9">
        <v>16.833333333333329</v>
      </c>
      <c r="Q9">
        <v>109.1666666666667</v>
      </c>
      <c r="V9" s="2" t="s">
        <v>61</v>
      </c>
      <c r="Z9">
        <v>16.666666666666671</v>
      </c>
      <c r="AA9">
        <v>95.666666666666671</v>
      </c>
      <c r="AF9" s="2" t="s">
        <v>62</v>
      </c>
      <c r="AJ9">
        <v>16.833333333333329</v>
      </c>
      <c r="AK9">
        <v>109.1666666666667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</row>
    <row r="2" spans="2:37" x14ac:dyDescent="0.25">
      <c r="B2" s="2">
        <v>2</v>
      </c>
      <c r="C2" t="s">
        <v>349</v>
      </c>
      <c r="D2" t="s">
        <v>324</v>
      </c>
      <c r="E2" t="s">
        <v>350</v>
      </c>
      <c r="F2">
        <v>53</v>
      </c>
      <c r="G2">
        <v>98</v>
      </c>
      <c r="L2" s="2">
        <v>2</v>
      </c>
      <c r="M2" t="s">
        <v>349</v>
      </c>
      <c r="N2" t="s">
        <v>324</v>
      </c>
      <c r="O2" t="s">
        <v>350</v>
      </c>
      <c r="P2">
        <v>54</v>
      </c>
      <c r="Q2">
        <v>98</v>
      </c>
      <c r="V2" s="2">
        <v>0</v>
      </c>
      <c r="W2" t="s">
        <v>349</v>
      </c>
      <c r="X2" t="s">
        <v>324</v>
      </c>
      <c r="Y2" t="s">
        <v>351</v>
      </c>
      <c r="Z2">
        <v>33</v>
      </c>
      <c r="AA2">
        <v>102</v>
      </c>
      <c r="AF2" s="2">
        <v>0</v>
      </c>
      <c r="AG2" t="s">
        <v>349</v>
      </c>
      <c r="AH2" t="s">
        <v>324</v>
      </c>
      <c r="AI2" t="s">
        <v>351</v>
      </c>
      <c r="AJ2">
        <v>33</v>
      </c>
      <c r="AK2">
        <v>104</v>
      </c>
    </row>
    <row r="3" spans="2:37" x14ac:dyDescent="0.25">
      <c r="B3" s="2">
        <v>0</v>
      </c>
      <c r="C3" t="s">
        <v>349</v>
      </c>
      <c r="D3" t="s">
        <v>324</v>
      </c>
      <c r="E3" t="s">
        <v>351</v>
      </c>
      <c r="F3">
        <v>33</v>
      </c>
      <c r="G3">
        <v>102</v>
      </c>
      <c r="L3" s="2">
        <v>0</v>
      </c>
      <c r="M3" t="s">
        <v>349</v>
      </c>
      <c r="N3" t="s">
        <v>324</v>
      </c>
      <c r="O3" t="s">
        <v>351</v>
      </c>
      <c r="P3">
        <v>33</v>
      </c>
      <c r="Q3">
        <v>104</v>
      </c>
      <c r="V3" s="2">
        <v>1</v>
      </c>
      <c r="W3" t="s">
        <v>349</v>
      </c>
      <c r="X3" t="s">
        <v>324</v>
      </c>
      <c r="Y3" t="s">
        <v>352</v>
      </c>
      <c r="Z3">
        <v>13</v>
      </c>
      <c r="AA3">
        <v>102</v>
      </c>
      <c r="AF3" s="2">
        <v>1</v>
      </c>
      <c r="AG3" t="s">
        <v>349</v>
      </c>
      <c r="AH3" t="s">
        <v>324</v>
      </c>
      <c r="AI3" t="s">
        <v>352</v>
      </c>
      <c r="AJ3">
        <v>12</v>
      </c>
      <c r="AK3">
        <v>97</v>
      </c>
    </row>
    <row r="4" spans="2:37" x14ac:dyDescent="0.25">
      <c r="B4" s="2">
        <v>1</v>
      </c>
      <c r="C4" t="s">
        <v>349</v>
      </c>
      <c r="D4" t="s">
        <v>324</v>
      </c>
      <c r="E4" t="s">
        <v>352</v>
      </c>
      <c r="F4">
        <v>13</v>
      </c>
      <c r="G4">
        <v>102</v>
      </c>
      <c r="L4" s="2">
        <v>1</v>
      </c>
      <c r="M4" t="s">
        <v>349</v>
      </c>
      <c r="N4" t="s">
        <v>324</v>
      </c>
      <c r="O4" t="s">
        <v>352</v>
      </c>
      <c r="P4">
        <v>12</v>
      </c>
      <c r="Q4">
        <v>97</v>
      </c>
      <c r="V4" s="2">
        <v>2</v>
      </c>
      <c r="W4" t="s">
        <v>349</v>
      </c>
      <c r="X4" t="s">
        <v>324</v>
      </c>
      <c r="Y4" t="s">
        <v>350</v>
      </c>
      <c r="Z4">
        <v>53</v>
      </c>
      <c r="AA4">
        <v>98</v>
      </c>
      <c r="AF4" s="2">
        <v>2</v>
      </c>
      <c r="AG4" t="s">
        <v>349</v>
      </c>
      <c r="AH4" t="s">
        <v>324</v>
      </c>
      <c r="AI4" t="s">
        <v>350</v>
      </c>
      <c r="AJ4">
        <v>54</v>
      </c>
      <c r="AK4">
        <v>98</v>
      </c>
    </row>
    <row r="5" spans="2:37" x14ac:dyDescent="0.25">
      <c r="B5" s="2">
        <v>3</v>
      </c>
      <c r="C5" t="s">
        <v>349</v>
      </c>
      <c r="D5" t="s">
        <v>324</v>
      </c>
      <c r="E5" t="s">
        <v>353</v>
      </c>
      <c r="F5">
        <v>1</v>
      </c>
      <c r="G5">
        <v>109</v>
      </c>
      <c r="L5" s="2">
        <v>3</v>
      </c>
      <c r="M5" t="s">
        <v>349</v>
      </c>
      <c r="N5" t="s">
        <v>324</v>
      </c>
      <c r="O5" t="s">
        <v>353</v>
      </c>
      <c r="P5">
        <v>1</v>
      </c>
      <c r="Q5">
        <v>109</v>
      </c>
      <c r="V5" s="2">
        <v>3</v>
      </c>
      <c r="W5" t="s">
        <v>349</v>
      </c>
      <c r="X5" t="s">
        <v>324</v>
      </c>
      <c r="Y5" t="s">
        <v>353</v>
      </c>
      <c r="Z5">
        <v>1</v>
      </c>
      <c r="AA5">
        <v>109</v>
      </c>
      <c r="AF5" s="2">
        <v>3</v>
      </c>
      <c r="AG5" t="s">
        <v>349</v>
      </c>
      <c r="AH5" t="s">
        <v>324</v>
      </c>
      <c r="AI5" t="s">
        <v>353</v>
      </c>
      <c r="AJ5">
        <v>1</v>
      </c>
      <c r="AK5">
        <v>109</v>
      </c>
    </row>
    <row r="6" spans="2:37" x14ac:dyDescent="0.25">
      <c r="B6" s="2" t="s">
        <v>55</v>
      </c>
      <c r="F6">
        <v>100</v>
      </c>
      <c r="G6">
        <v>411</v>
      </c>
      <c r="L6" s="2" t="s">
        <v>56</v>
      </c>
      <c r="P6">
        <v>100</v>
      </c>
      <c r="Q6">
        <v>408</v>
      </c>
      <c r="V6" s="2" t="s">
        <v>57</v>
      </c>
      <c r="Z6">
        <v>100</v>
      </c>
      <c r="AA6">
        <v>411</v>
      </c>
      <c r="AF6" s="2" t="s">
        <v>58</v>
      </c>
      <c r="AJ6">
        <v>100</v>
      </c>
      <c r="AK6">
        <v>408</v>
      </c>
    </row>
    <row r="7" spans="2:37" x14ac:dyDescent="0.25">
      <c r="B7" s="2" t="s">
        <v>59</v>
      </c>
      <c r="F7">
        <v>25</v>
      </c>
      <c r="G7">
        <v>102.75</v>
      </c>
      <c r="L7" s="2" t="s">
        <v>60</v>
      </c>
      <c r="P7">
        <v>25</v>
      </c>
      <c r="Q7">
        <v>102</v>
      </c>
      <c r="V7" s="2" t="s">
        <v>61</v>
      </c>
      <c r="Z7">
        <v>25</v>
      </c>
      <c r="AA7">
        <v>102.75</v>
      </c>
      <c r="AF7" s="2" t="s">
        <v>62</v>
      </c>
      <c r="AJ7">
        <v>25</v>
      </c>
      <c r="AK7">
        <v>102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</row>
    <row r="2" spans="2:37" x14ac:dyDescent="0.25">
      <c r="B2" s="2">
        <v>5</v>
      </c>
      <c r="C2" t="s">
        <v>354</v>
      </c>
      <c r="D2" t="s">
        <v>324</v>
      </c>
      <c r="E2" t="s">
        <v>355</v>
      </c>
      <c r="F2">
        <v>23</v>
      </c>
      <c r="G2">
        <v>106</v>
      </c>
      <c r="L2" s="2">
        <v>5</v>
      </c>
      <c r="M2" t="s">
        <v>354</v>
      </c>
      <c r="N2" t="s">
        <v>324</v>
      </c>
      <c r="O2" t="s">
        <v>355</v>
      </c>
      <c r="P2">
        <v>23</v>
      </c>
      <c r="Q2">
        <v>105</v>
      </c>
      <c r="V2" s="2">
        <v>0</v>
      </c>
      <c r="W2" t="s">
        <v>354</v>
      </c>
      <c r="X2" t="s">
        <v>324</v>
      </c>
      <c r="Y2" t="s">
        <v>356</v>
      </c>
      <c r="Z2">
        <v>6</v>
      </c>
      <c r="AA2">
        <v>105</v>
      </c>
      <c r="AF2" s="2">
        <v>0</v>
      </c>
      <c r="AG2" t="s">
        <v>354</v>
      </c>
      <c r="AH2" t="s">
        <v>324</v>
      </c>
      <c r="AI2" t="s">
        <v>356</v>
      </c>
      <c r="AJ2">
        <v>6</v>
      </c>
      <c r="AK2">
        <v>100</v>
      </c>
    </row>
    <row r="3" spans="2:37" x14ac:dyDescent="0.25">
      <c r="B3" s="2">
        <v>8</v>
      </c>
      <c r="C3" t="s">
        <v>354</v>
      </c>
      <c r="D3" t="s">
        <v>324</v>
      </c>
      <c r="E3" t="s">
        <v>357</v>
      </c>
      <c r="F3">
        <v>16</v>
      </c>
      <c r="G3">
        <v>89</v>
      </c>
      <c r="L3" s="2">
        <v>8</v>
      </c>
      <c r="M3" t="s">
        <v>354</v>
      </c>
      <c r="N3" t="s">
        <v>324</v>
      </c>
      <c r="O3" t="s">
        <v>357</v>
      </c>
      <c r="P3">
        <v>16</v>
      </c>
      <c r="Q3">
        <v>93</v>
      </c>
      <c r="V3" s="2">
        <v>1</v>
      </c>
      <c r="W3" t="s">
        <v>354</v>
      </c>
      <c r="X3" t="s">
        <v>324</v>
      </c>
      <c r="Y3" t="s">
        <v>358</v>
      </c>
      <c r="Z3">
        <v>5</v>
      </c>
      <c r="AA3">
        <v>104</v>
      </c>
      <c r="AF3" s="2">
        <v>1</v>
      </c>
      <c r="AG3" t="s">
        <v>354</v>
      </c>
      <c r="AH3" t="s">
        <v>324</v>
      </c>
      <c r="AI3" t="s">
        <v>358</v>
      </c>
      <c r="AJ3">
        <v>5</v>
      </c>
      <c r="AK3">
        <v>97</v>
      </c>
    </row>
    <row r="4" spans="2:37" x14ac:dyDescent="0.25">
      <c r="B4" s="2">
        <v>6</v>
      </c>
      <c r="C4" t="s">
        <v>354</v>
      </c>
      <c r="D4" t="s">
        <v>324</v>
      </c>
      <c r="E4" t="s">
        <v>359</v>
      </c>
      <c r="F4">
        <v>13</v>
      </c>
      <c r="G4">
        <v>100</v>
      </c>
      <c r="L4" s="2">
        <v>6</v>
      </c>
      <c r="M4" t="s">
        <v>354</v>
      </c>
      <c r="N4" t="s">
        <v>324</v>
      </c>
      <c r="O4" t="s">
        <v>359</v>
      </c>
      <c r="P4">
        <v>13</v>
      </c>
      <c r="Q4">
        <v>103</v>
      </c>
      <c r="V4" s="2">
        <v>2</v>
      </c>
      <c r="W4" t="s">
        <v>354</v>
      </c>
      <c r="X4" t="s">
        <v>324</v>
      </c>
      <c r="Y4" t="s">
        <v>360</v>
      </c>
      <c r="Z4">
        <v>9</v>
      </c>
      <c r="AA4">
        <v>95</v>
      </c>
      <c r="AF4" s="2">
        <v>2</v>
      </c>
      <c r="AG4" t="s">
        <v>354</v>
      </c>
      <c r="AH4" t="s">
        <v>324</v>
      </c>
      <c r="AI4" t="s">
        <v>360</v>
      </c>
      <c r="AJ4">
        <v>9</v>
      </c>
      <c r="AK4">
        <v>96</v>
      </c>
    </row>
    <row r="5" spans="2:37" x14ac:dyDescent="0.25">
      <c r="B5" s="2">
        <v>4</v>
      </c>
      <c r="C5" t="s">
        <v>354</v>
      </c>
      <c r="D5" t="s">
        <v>324</v>
      </c>
      <c r="E5" t="s">
        <v>361</v>
      </c>
      <c r="F5">
        <v>11</v>
      </c>
      <c r="G5">
        <v>101</v>
      </c>
      <c r="L5" s="2">
        <v>4</v>
      </c>
      <c r="M5" t="s">
        <v>354</v>
      </c>
      <c r="N5" t="s">
        <v>324</v>
      </c>
      <c r="O5" t="s">
        <v>361</v>
      </c>
      <c r="P5">
        <v>11</v>
      </c>
      <c r="Q5">
        <v>105</v>
      </c>
      <c r="V5" s="2">
        <v>3</v>
      </c>
      <c r="W5" t="s">
        <v>354</v>
      </c>
      <c r="X5" t="s">
        <v>324</v>
      </c>
      <c r="Y5" t="s">
        <v>362</v>
      </c>
      <c r="Z5">
        <v>10</v>
      </c>
      <c r="AA5">
        <v>105</v>
      </c>
      <c r="AF5" s="2">
        <v>3</v>
      </c>
      <c r="AG5" t="s">
        <v>354</v>
      </c>
      <c r="AH5" t="s">
        <v>324</v>
      </c>
      <c r="AI5" t="s">
        <v>362</v>
      </c>
      <c r="AJ5">
        <v>10</v>
      </c>
      <c r="AK5">
        <v>102</v>
      </c>
    </row>
    <row r="6" spans="2:37" x14ac:dyDescent="0.25">
      <c r="B6" s="2">
        <v>3</v>
      </c>
      <c r="C6" t="s">
        <v>354</v>
      </c>
      <c r="D6" t="s">
        <v>324</v>
      </c>
      <c r="E6" t="s">
        <v>362</v>
      </c>
      <c r="F6">
        <v>10</v>
      </c>
      <c r="G6">
        <v>105</v>
      </c>
      <c r="L6" s="2">
        <v>3</v>
      </c>
      <c r="M6" t="s">
        <v>354</v>
      </c>
      <c r="N6" t="s">
        <v>324</v>
      </c>
      <c r="O6" t="s">
        <v>362</v>
      </c>
      <c r="P6">
        <v>10</v>
      </c>
      <c r="Q6">
        <v>102</v>
      </c>
      <c r="V6" s="2">
        <v>4</v>
      </c>
      <c r="W6" t="s">
        <v>354</v>
      </c>
      <c r="X6" t="s">
        <v>324</v>
      </c>
      <c r="Y6" t="s">
        <v>361</v>
      </c>
      <c r="Z6">
        <v>11</v>
      </c>
      <c r="AA6">
        <v>101</v>
      </c>
      <c r="AF6" s="2">
        <v>4</v>
      </c>
      <c r="AG6" t="s">
        <v>354</v>
      </c>
      <c r="AH6" t="s">
        <v>324</v>
      </c>
      <c r="AI6" t="s">
        <v>361</v>
      </c>
      <c r="AJ6">
        <v>11</v>
      </c>
      <c r="AK6">
        <v>105</v>
      </c>
    </row>
    <row r="7" spans="2:37" x14ac:dyDescent="0.25">
      <c r="B7" s="2">
        <v>2</v>
      </c>
      <c r="C7" t="s">
        <v>354</v>
      </c>
      <c r="D7" t="s">
        <v>324</v>
      </c>
      <c r="E7" t="s">
        <v>360</v>
      </c>
      <c r="F7">
        <v>9</v>
      </c>
      <c r="G7">
        <v>95</v>
      </c>
      <c r="L7" s="2">
        <v>2</v>
      </c>
      <c r="M7" t="s">
        <v>354</v>
      </c>
      <c r="N7" t="s">
        <v>324</v>
      </c>
      <c r="O7" t="s">
        <v>360</v>
      </c>
      <c r="P7">
        <v>9</v>
      </c>
      <c r="Q7">
        <v>96</v>
      </c>
      <c r="V7" s="2">
        <v>5</v>
      </c>
      <c r="W7" t="s">
        <v>354</v>
      </c>
      <c r="X7" t="s">
        <v>324</v>
      </c>
      <c r="Y7" t="s">
        <v>355</v>
      </c>
      <c r="Z7">
        <v>23</v>
      </c>
      <c r="AA7">
        <v>106</v>
      </c>
      <c r="AF7" s="2">
        <v>5</v>
      </c>
      <c r="AG7" t="s">
        <v>354</v>
      </c>
      <c r="AH7" t="s">
        <v>324</v>
      </c>
      <c r="AI7" t="s">
        <v>355</v>
      </c>
      <c r="AJ7">
        <v>23</v>
      </c>
      <c r="AK7">
        <v>105</v>
      </c>
    </row>
    <row r="8" spans="2:37" x14ac:dyDescent="0.25">
      <c r="B8" s="2">
        <v>7</v>
      </c>
      <c r="C8" t="s">
        <v>354</v>
      </c>
      <c r="D8" t="s">
        <v>324</v>
      </c>
      <c r="E8" t="s">
        <v>363</v>
      </c>
      <c r="F8">
        <v>8</v>
      </c>
      <c r="G8">
        <v>101</v>
      </c>
      <c r="L8" s="2">
        <v>7</v>
      </c>
      <c r="M8" t="s">
        <v>354</v>
      </c>
      <c r="N8" t="s">
        <v>324</v>
      </c>
      <c r="O8" t="s">
        <v>363</v>
      </c>
      <c r="P8">
        <v>7.0000000000000009</v>
      </c>
      <c r="Q8">
        <v>93</v>
      </c>
      <c r="V8" s="2">
        <v>6</v>
      </c>
      <c r="W8" t="s">
        <v>354</v>
      </c>
      <c r="X8" t="s">
        <v>324</v>
      </c>
      <c r="Y8" t="s">
        <v>359</v>
      </c>
      <c r="Z8">
        <v>13</v>
      </c>
      <c r="AA8">
        <v>100</v>
      </c>
      <c r="AF8" s="2">
        <v>6</v>
      </c>
      <c r="AG8" t="s">
        <v>354</v>
      </c>
      <c r="AH8" t="s">
        <v>324</v>
      </c>
      <c r="AI8" t="s">
        <v>359</v>
      </c>
      <c r="AJ8">
        <v>13</v>
      </c>
      <c r="AK8">
        <v>103</v>
      </c>
    </row>
    <row r="9" spans="2:37" x14ac:dyDescent="0.25">
      <c r="B9" s="2">
        <v>0</v>
      </c>
      <c r="C9" t="s">
        <v>354</v>
      </c>
      <c r="D9" t="s">
        <v>324</v>
      </c>
      <c r="E9" t="s">
        <v>356</v>
      </c>
      <c r="F9">
        <v>6</v>
      </c>
      <c r="G9">
        <v>105</v>
      </c>
      <c r="L9" s="2">
        <v>0</v>
      </c>
      <c r="M9" t="s">
        <v>354</v>
      </c>
      <c r="N9" t="s">
        <v>324</v>
      </c>
      <c r="O9" t="s">
        <v>356</v>
      </c>
      <c r="P9">
        <v>6</v>
      </c>
      <c r="Q9">
        <v>100</v>
      </c>
      <c r="V9" s="2">
        <v>7</v>
      </c>
      <c r="W9" t="s">
        <v>354</v>
      </c>
      <c r="X9" t="s">
        <v>324</v>
      </c>
      <c r="Y9" t="s">
        <v>363</v>
      </c>
      <c r="Z9">
        <v>8</v>
      </c>
      <c r="AA9">
        <v>101</v>
      </c>
      <c r="AF9" s="2">
        <v>7</v>
      </c>
      <c r="AG9" t="s">
        <v>354</v>
      </c>
      <c r="AH9" t="s">
        <v>324</v>
      </c>
      <c r="AI9" t="s">
        <v>363</v>
      </c>
      <c r="AJ9">
        <v>7.0000000000000009</v>
      </c>
      <c r="AK9">
        <v>93</v>
      </c>
    </row>
    <row r="10" spans="2:37" x14ac:dyDescent="0.25">
      <c r="B10" s="2">
        <v>1</v>
      </c>
      <c r="C10" t="s">
        <v>354</v>
      </c>
      <c r="D10" t="s">
        <v>324</v>
      </c>
      <c r="E10" t="s">
        <v>358</v>
      </c>
      <c r="F10">
        <v>5</v>
      </c>
      <c r="G10">
        <v>104</v>
      </c>
      <c r="L10" s="2">
        <v>1</v>
      </c>
      <c r="M10" t="s">
        <v>354</v>
      </c>
      <c r="N10" t="s">
        <v>324</v>
      </c>
      <c r="O10" t="s">
        <v>358</v>
      </c>
      <c r="P10">
        <v>5</v>
      </c>
      <c r="Q10">
        <v>97</v>
      </c>
      <c r="V10" s="2">
        <v>8</v>
      </c>
      <c r="W10" t="s">
        <v>354</v>
      </c>
      <c r="X10" t="s">
        <v>324</v>
      </c>
      <c r="Y10" t="s">
        <v>357</v>
      </c>
      <c r="Z10">
        <v>16</v>
      </c>
      <c r="AA10">
        <v>89</v>
      </c>
      <c r="AF10" s="2">
        <v>8</v>
      </c>
      <c r="AG10" t="s">
        <v>354</v>
      </c>
      <c r="AH10" t="s">
        <v>324</v>
      </c>
      <c r="AI10" t="s">
        <v>357</v>
      </c>
      <c r="AJ10">
        <v>16</v>
      </c>
      <c r="AK10">
        <v>93</v>
      </c>
    </row>
    <row r="11" spans="2:37" x14ac:dyDescent="0.25">
      <c r="B11" s="2" t="s">
        <v>55</v>
      </c>
      <c r="F11">
        <v>101</v>
      </c>
      <c r="G11">
        <v>906</v>
      </c>
      <c r="L11" s="2" t="s">
        <v>56</v>
      </c>
      <c r="P11">
        <v>100</v>
      </c>
      <c r="Q11">
        <v>894</v>
      </c>
      <c r="V11" s="2" t="s">
        <v>57</v>
      </c>
      <c r="Z11">
        <v>101</v>
      </c>
      <c r="AA11">
        <v>906</v>
      </c>
      <c r="AF11" s="2" t="s">
        <v>58</v>
      </c>
      <c r="AJ11">
        <v>100</v>
      </c>
      <c r="AK11">
        <v>894</v>
      </c>
    </row>
    <row r="12" spans="2:37" x14ac:dyDescent="0.25">
      <c r="B12" s="2" t="s">
        <v>59</v>
      </c>
      <c r="F12">
        <v>11.22222222222222</v>
      </c>
      <c r="G12">
        <v>100.6666666666667</v>
      </c>
      <c r="L12" s="2" t="s">
        <v>60</v>
      </c>
      <c r="P12">
        <v>11.111111111111111</v>
      </c>
      <c r="Q12">
        <v>99.333333333333329</v>
      </c>
      <c r="V12" s="2" t="s">
        <v>61</v>
      </c>
      <c r="Z12">
        <v>11.22222222222222</v>
      </c>
      <c r="AA12">
        <v>100.6666666666667</v>
      </c>
      <c r="AF12" s="2" t="s">
        <v>62</v>
      </c>
      <c r="AJ12">
        <v>11.111111111111111</v>
      </c>
      <c r="AK12">
        <v>99.333333333333329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N13"/>
  <sheetViews>
    <sheetView topLeftCell="X1" workbookViewId="0">
      <selection activeCell="AI18" sqref="AI18"/>
    </sheetView>
  </sheetViews>
  <sheetFormatPr defaultRowHeight="15" x14ac:dyDescent="0.25"/>
  <sheetData>
    <row r="1" spans="2:40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H1" s="3" t="s">
        <v>468</v>
      </c>
      <c r="I1" s="3" t="s">
        <v>469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R1" s="3" t="s">
        <v>468</v>
      </c>
      <c r="S1" s="3" t="s">
        <v>469</v>
      </c>
      <c r="T1" s="3" t="s">
        <v>470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B1" s="3" t="s">
        <v>468</v>
      </c>
      <c r="AC1" s="3" t="s">
        <v>469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  <c r="AL1" s="3" t="s">
        <v>468</v>
      </c>
      <c r="AM1" s="3" t="s">
        <v>469</v>
      </c>
      <c r="AN1" s="3" t="s">
        <v>470</v>
      </c>
    </row>
    <row r="2" spans="2:40" x14ac:dyDescent="0.25">
      <c r="B2" s="2">
        <v>4</v>
      </c>
      <c r="C2" t="s">
        <v>364</v>
      </c>
      <c r="D2" t="s">
        <v>324</v>
      </c>
      <c r="E2" t="s">
        <v>365</v>
      </c>
      <c r="F2">
        <v>12</v>
      </c>
      <c r="G2">
        <v>112</v>
      </c>
      <c r="H2" t="str">
        <f>_xlfn.CONCAT(C2,D2,E2)</f>
        <v>stateDemographicsCalifornia</v>
      </c>
      <c r="I2">
        <v>1</v>
      </c>
      <c r="L2" s="2">
        <v>4</v>
      </c>
      <c r="M2" t="s">
        <v>364</v>
      </c>
      <c r="N2" t="s">
        <v>324</v>
      </c>
      <c r="O2" t="s">
        <v>365</v>
      </c>
      <c r="P2">
        <v>11</v>
      </c>
      <c r="Q2">
        <v>107</v>
      </c>
      <c r="R2" t="str">
        <f>_xlfn.CONCAT(M2,N2,O2)</f>
        <v>stateDemographicsCalifornia</v>
      </c>
      <c r="S2">
        <f>MATCH(H2,$R$2:$R$11,0)</f>
        <v>1</v>
      </c>
      <c r="T2">
        <f>S2-I2</f>
        <v>0</v>
      </c>
      <c r="V2" s="2">
        <v>0</v>
      </c>
      <c r="W2" t="s">
        <v>364</v>
      </c>
      <c r="X2" t="s">
        <v>324</v>
      </c>
      <c r="Y2" t="s">
        <v>366</v>
      </c>
      <c r="Z2">
        <v>2</v>
      </c>
      <c r="AA2">
        <v>105</v>
      </c>
      <c r="AB2" t="str">
        <f>_xlfn.CONCAT(W2,X2,Y2)</f>
        <v>stateDemographicsAlabama</v>
      </c>
      <c r="AC2">
        <v>1</v>
      </c>
      <c r="AF2" s="2">
        <v>0</v>
      </c>
      <c r="AG2" t="s">
        <v>364</v>
      </c>
      <c r="AH2" t="s">
        <v>324</v>
      </c>
      <c r="AI2" t="s">
        <v>366</v>
      </c>
      <c r="AJ2">
        <v>2</v>
      </c>
      <c r="AK2">
        <v>98</v>
      </c>
      <c r="AL2" t="str">
        <f>_xlfn.CONCAT(AG2,AH2,AI2)</f>
        <v>stateDemographicsAlabama</v>
      </c>
      <c r="AM2">
        <f>MATCH(AB2,$AL$2:$AL$11,0)</f>
        <v>1</v>
      </c>
      <c r="AN2">
        <f>AM2-AC2</f>
        <v>0</v>
      </c>
    </row>
    <row r="3" spans="2:40" x14ac:dyDescent="0.25">
      <c r="B3" s="2">
        <v>43</v>
      </c>
      <c r="C3" t="s">
        <v>364</v>
      </c>
      <c r="D3" t="s">
        <v>324</v>
      </c>
      <c r="E3" t="s">
        <v>367</v>
      </c>
      <c r="F3">
        <v>8</v>
      </c>
      <c r="G3">
        <v>97</v>
      </c>
      <c r="H3" t="str">
        <f t="shared" ref="H3:H11" si="0">_xlfn.CONCAT(C3,D3,E3)</f>
        <v>stateDemographicsTexas</v>
      </c>
      <c r="I3">
        <v>2</v>
      </c>
      <c r="L3" s="2">
        <v>43</v>
      </c>
      <c r="M3" t="s">
        <v>364</v>
      </c>
      <c r="N3" t="s">
        <v>324</v>
      </c>
      <c r="O3" t="s">
        <v>367</v>
      </c>
      <c r="P3">
        <v>8</v>
      </c>
      <c r="Q3">
        <v>99</v>
      </c>
      <c r="R3" t="str">
        <f t="shared" ref="R3:R11" si="1">_xlfn.CONCAT(M3,N3,O3)</f>
        <v>stateDemographicsTexas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364</v>
      </c>
      <c r="X3" t="s">
        <v>324</v>
      </c>
      <c r="Y3" t="s">
        <v>368</v>
      </c>
      <c r="Z3">
        <v>0</v>
      </c>
      <c r="AA3">
        <v>100</v>
      </c>
      <c r="AB3" t="str">
        <f t="shared" ref="AB3:AB11" si="4">_xlfn.CONCAT(W3,X3,Y3)</f>
        <v>stateDemographicsAlaska</v>
      </c>
      <c r="AC3">
        <v>2</v>
      </c>
      <c r="AF3" s="2">
        <v>1</v>
      </c>
      <c r="AG3" t="s">
        <v>364</v>
      </c>
      <c r="AH3" t="s">
        <v>324</v>
      </c>
      <c r="AI3" t="s">
        <v>368</v>
      </c>
      <c r="AJ3">
        <v>0</v>
      </c>
      <c r="AK3">
        <v>97</v>
      </c>
      <c r="AL3" t="str">
        <f t="shared" ref="AL3:AL11" si="5">_xlfn.CONCAT(AG3,AH3,AI3)</f>
        <v>stateDemographicsAlaska</v>
      </c>
      <c r="AM3">
        <f t="shared" ref="AM3:AM11" si="6">MATCH(AB3,$AL$2:$AL$11,0)</f>
        <v>2</v>
      </c>
      <c r="AN3">
        <f t="shared" ref="AN3:AN11" si="7">AM3-AC3</f>
        <v>0</v>
      </c>
    </row>
    <row r="4" spans="2:40" x14ac:dyDescent="0.25">
      <c r="B4" s="2">
        <v>9</v>
      </c>
      <c r="C4" t="s">
        <v>364</v>
      </c>
      <c r="D4" t="s">
        <v>324</v>
      </c>
      <c r="E4" t="s">
        <v>369</v>
      </c>
      <c r="F4">
        <v>7.0000000000000009</v>
      </c>
      <c r="G4">
        <v>101</v>
      </c>
      <c r="H4" t="str">
        <f t="shared" si="0"/>
        <v>stateDemographicsFlorida</v>
      </c>
      <c r="I4">
        <v>3</v>
      </c>
      <c r="L4" s="2">
        <v>9</v>
      </c>
      <c r="M4" t="s">
        <v>364</v>
      </c>
      <c r="N4" t="s">
        <v>324</v>
      </c>
      <c r="O4" t="s">
        <v>369</v>
      </c>
      <c r="P4">
        <v>7.0000000000000009</v>
      </c>
      <c r="Q4">
        <v>98</v>
      </c>
      <c r="R4" t="str">
        <f t="shared" si="1"/>
        <v>stateDemographicsFlorida</v>
      </c>
      <c r="S4">
        <f t="shared" si="2"/>
        <v>3</v>
      </c>
      <c r="T4">
        <f t="shared" si="3"/>
        <v>0</v>
      </c>
      <c r="V4" s="2">
        <v>2</v>
      </c>
      <c r="W4" t="s">
        <v>364</v>
      </c>
      <c r="X4" t="s">
        <v>324</v>
      </c>
      <c r="Y4" t="s">
        <v>370</v>
      </c>
      <c r="Z4">
        <v>2</v>
      </c>
      <c r="AA4">
        <v>103</v>
      </c>
      <c r="AB4" t="str">
        <f t="shared" si="4"/>
        <v>stateDemographicsArizona</v>
      </c>
      <c r="AC4">
        <v>3</v>
      </c>
      <c r="AF4" s="2">
        <v>2</v>
      </c>
      <c r="AG4" t="s">
        <v>364</v>
      </c>
      <c r="AH4" t="s">
        <v>324</v>
      </c>
      <c r="AI4" t="s">
        <v>370</v>
      </c>
      <c r="AJ4">
        <v>2</v>
      </c>
      <c r="AK4">
        <v>97</v>
      </c>
      <c r="AL4" t="str">
        <f t="shared" si="5"/>
        <v>stateDemographicsArizona</v>
      </c>
      <c r="AM4">
        <f t="shared" si="6"/>
        <v>3</v>
      </c>
      <c r="AN4">
        <f t="shared" si="7"/>
        <v>0</v>
      </c>
    </row>
    <row r="5" spans="2:40" x14ac:dyDescent="0.25">
      <c r="B5" s="2">
        <v>32</v>
      </c>
      <c r="C5" t="s">
        <v>364</v>
      </c>
      <c r="D5" t="s">
        <v>324</v>
      </c>
      <c r="E5" t="s">
        <v>371</v>
      </c>
      <c r="F5">
        <v>6</v>
      </c>
      <c r="G5">
        <v>97</v>
      </c>
      <c r="H5" t="str">
        <f t="shared" si="0"/>
        <v>stateDemographicsNew York</v>
      </c>
      <c r="I5">
        <v>4</v>
      </c>
      <c r="L5" s="2">
        <v>32</v>
      </c>
      <c r="M5" t="s">
        <v>364</v>
      </c>
      <c r="N5" t="s">
        <v>324</v>
      </c>
      <c r="O5" t="s">
        <v>371</v>
      </c>
      <c r="P5">
        <v>6</v>
      </c>
      <c r="Q5">
        <v>100</v>
      </c>
      <c r="R5" t="str">
        <f t="shared" si="1"/>
        <v>stateDemographicsNew York</v>
      </c>
      <c r="S5">
        <f t="shared" si="2"/>
        <v>4</v>
      </c>
      <c r="T5">
        <f t="shared" si="3"/>
        <v>0</v>
      </c>
      <c r="V5" s="2">
        <v>3</v>
      </c>
      <c r="W5" t="s">
        <v>364</v>
      </c>
      <c r="X5" t="s">
        <v>324</v>
      </c>
      <c r="Y5" t="s">
        <v>372</v>
      </c>
      <c r="Z5">
        <v>1</v>
      </c>
      <c r="AA5">
        <v>112</v>
      </c>
      <c r="AB5" t="str">
        <f t="shared" si="4"/>
        <v>stateDemographicsArkansas</v>
      </c>
      <c r="AC5">
        <v>4</v>
      </c>
      <c r="AF5" s="2">
        <v>3</v>
      </c>
      <c r="AG5" t="s">
        <v>364</v>
      </c>
      <c r="AH5" t="s">
        <v>324</v>
      </c>
      <c r="AI5" t="s">
        <v>372</v>
      </c>
      <c r="AJ5">
        <v>1</v>
      </c>
      <c r="AK5">
        <v>99</v>
      </c>
      <c r="AL5" t="str">
        <f t="shared" si="5"/>
        <v>stateDemographicsArkansas</v>
      </c>
      <c r="AM5">
        <f t="shared" si="6"/>
        <v>4</v>
      </c>
      <c r="AN5">
        <f t="shared" si="7"/>
        <v>0</v>
      </c>
    </row>
    <row r="6" spans="2:40" x14ac:dyDescent="0.25">
      <c r="B6" s="2">
        <v>38</v>
      </c>
      <c r="C6" t="s">
        <v>364</v>
      </c>
      <c r="D6" t="s">
        <v>324</v>
      </c>
      <c r="E6" t="s">
        <v>373</v>
      </c>
      <c r="F6">
        <v>4</v>
      </c>
      <c r="G6">
        <v>107</v>
      </c>
      <c r="H6" t="str">
        <f t="shared" si="0"/>
        <v>stateDemographicsPennsylvania</v>
      </c>
      <c r="I6">
        <v>5</v>
      </c>
      <c r="L6" s="2">
        <v>13</v>
      </c>
      <c r="M6" t="s">
        <v>364</v>
      </c>
      <c r="N6" t="s">
        <v>324</v>
      </c>
      <c r="O6" t="s">
        <v>374</v>
      </c>
      <c r="P6">
        <v>4</v>
      </c>
      <c r="Q6">
        <v>100</v>
      </c>
      <c r="R6" t="str">
        <f t="shared" si="1"/>
        <v>stateDemographicsIllinois</v>
      </c>
      <c r="S6">
        <f t="shared" si="2"/>
        <v>6</v>
      </c>
      <c r="T6">
        <f t="shared" si="3"/>
        <v>1</v>
      </c>
      <c r="V6" s="2">
        <v>4</v>
      </c>
      <c r="W6" t="s">
        <v>364</v>
      </c>
      <c r="X6" t="s">
        <v>324</v>
      </c>
      <c r="Y6" t="s">
        <v>365</v>
      </c>
      <c r="Z6">
        <v>12</v>
      </c>
      <c r="AA6">
        <v>112</v>
      </c>
      <c r="AB6" t="str">
        <f t="shared" si="4"/>
        <v>stateDemographicsCalifornia</v>
      </c>
      <c r="AC6">
        <v>5</v>
      </c>
      <c r="AF6" s="2">
        <v>4</v>
      </c>
      <c r="AG6" t="s">
        <v>364</v>
      </c>
      <c r="AH6" t="s">
        <v>324</v>
      </c>
      <c r="AI6" t="s">
        <v>365</v>
      </c>
      <c r="AJ6">
        <v>11</v>
      </c>
      <c r="AK6">
        <v>107</v>
      </c>
      <c r="AL6" t="str">
        <f t="shared" si="5"/>
        <v>stateDemographicsCalifornia</v>
      </c>
      <c r="AM6">
        <f t="shared" si="6"/>
        <v>5</v>
      </c>
      <c r="AN6">
        <f t="shared" si="7"/>
        <v>0</v>
      </c>
    </row>
    <row r="7" spans="2:40" x14ac:dyDescent="0.25">
      <c r="B7" s="2">
        <v>13</v>
      </c>
      <c r="C7" t="s">
        <v>364</v>
      </c>
      <c r="D7" t="s">
        <v>324</v>
      </c>
      <c r="E7" t="s">
        <v>374</v>
      </c>
      <c r="F7">
        <v>4</v>
      </c>
      <c r="G7">
        <v>101</v>
      </c>
      <c r="H7" t="str">
        <f t="shared" si="0"/>
        <v>stateDemographicsIllinois</v>
      </c>
      <c r="I7">
        <v>6</v>
      </c>
      <c r="L7" s="2">
        <v>38</v>
      </c>
      <c r="M7" t="s">
        <v>364</v>
      </c>
      <c r="N7" t="s">
        <v>324</v>
      </c>
      <c r="O7" t="s">
        <v>373</v>
      </c>
      <c r="P7">
        <v>4</v>
      </c>
      <c r="Q7">
        <v>100</v>
      </c>
      <c r="R7" t="str">
        <f t="shared" si="1"/>
        <v>stateDemographicsPennsylvania</v>
      </c>
      <c r="S7">
        <f t="shared" si="2"/>
        <v>5</v>
      </c>
      <c r="T7">
        <f t="shared" si="3"/>
        <v>-1</v>
      </c>
      <c r="V7" s="2">
        <v>5</v>
      </c>
      <c r="W7" t="s">
        <v>364</v>
      </c>
      <c r="X7" t="s">
        <v>324</v>
      </c>
      <c r="Y7" t="s">
        <v>375</v>
      </c>
      <c r="Z7">
        <v>2</v>
      </c>
      <c r="AA7">
        <v>81</v>
      </c>
      <c r="AB7" t="str">
        <f t="shared" si="4"/>
        <v>stateDemographicsColorado</v>
      </c>
      <c r="AC7">
        <v>6</v>
      </c>
      <c r="AF7" s="2">
        <v>5</v>
      </c>
      <c r="AG7" t="s">
        <v>364</v>
      </c>
      <c r="AH7" t="s">
        <v>324</v>
      </c>
      <c r="AI7" t="s">
        <v>375</v>
      </c>
      <c r="AJ7">
        <v>2</v>
      </c>
      <c r="AK7">
        <v>98</v>
      </c>
      <c r="AL7" t="str">
        <f t="shared" si="5"/>
        <v>stateDemographicsColorado</v>
      </c>
      <c r="AM7">
        <f t="shared" si="6"/>
        <v>6</v>
      </c>
      <c r="AN7">
        <f t="shared" si="7"/>
        <v>0</v>
      </c>
    </row>
    <row r="8" spans="2:40" x14ac:dyDescent="0.25">
      <c r="B8" s="2">
        <v>35</v>
      </c>
      <c r="C8" t="s">
        <v>364</v>
      </c>
      <c r="D8" t="s">
        <v>324</v>
      </c>
      <c r="E8" t="s">
        <v>376</v>
      </c>
      <c r="F8">
        <v>4</v>
      </c>
      <c r="G8">
        <v>100</v>
      </c>
      <c r="H8" t="str">
        <f t="shared" si="0"/>
        <v>stateDemographicsOhio</v>
      </c>
      <c r="I8">
        <v>7</v>
      </c>
      <c r="L8" s="2">
        <v>35</v>
      </c>
      <c r="M8" t="s">
        <v>364</v>
      </c>
      <c r="N8" t="s">
        <v>324</v>
      </c>
      <c r="O8" t="s">
        <v>376</v>
      </c>
      <c r="P8">
        <v>4</v>
      </c>
      <c r="Q8">
        <v>99</v>
      </c>
      <c r="R8" t="str">
        <f t="shared" si="1"/>
        <v>stateDemographicsOhio</v>
      </c>
      <c r="S8">
        <f t="shared" si="2"/>
        <v>7</v>
      </c>
      <c r="T8">
        <f t="shared" si="3"/>
        <v>0</v>
      </c>
      <c r="V8" s="2">
        <v>6</v>
      </c>
      <c r="W8" t="s">
        <v>364</v>
      </c>
      <c r="X8" t="s">
        <v>324</v>
      </c>
      <c r="Y8" t="s">
        <v>377</v>
      </c>
      <c r="Z8">
        <v>1</v>
      </c>
      <c r="AA8">
        <v>110</v>
      </c>
      <c r="AB8" t="str">
        <f t="shared" si="4"/>
        <v>stateDemographicsConnecticut</v>
      </c>
      <c r="AC8">
        <v>7</v>
      </c>
      <c r="AF8" s="2">
        <v>6</v>
      </c>
      <c r="AG8" t="s">
        <v>364</v>
      </c>
      <c r="AH8" t="s">
        <v>324</v>
      </c>
      <c r="AI8" t="s">
        <v>377</v>
      </c>
      <c r="AJ8">
        <v>1</v>
      </c>
      <c r="AK8">
        <v>100</v>
      </c>
      <c r="AL8" t="str">
        <f t="shared" si="5"/>
        <v>stateDemographicsConnecticut</v>
      </c>
      <c r="AM8">
        <f t="shared" si="6"/>
        <v>7</v>
      </c>
      <c r="AN8">
        <f t="shared" si="7"/>
        <v>0</v>
      </c>
    </row>
    <row r="9" spans="2:40" x14ac:dyDescent="0.25">
      <c r="B9" s="2">
        <v>21</v>
      </c>
      <c r="C9" t="s">
        <v>364</v>
      </c>
      <c r="D9" t="s">
        <v>324</v>
      </c>
      <c r="E9" t="s">
        <v>378</v>
      </c>
      <c r="F9">
        <v>3</v>
      </c>
      <c r="G9">
        <v>112</v>
      </c>
      <c r="H9" t="str">
        <f t="shared" si="0"/>
        <v>stateDemographicsMassachusetts</v>
      </c>
      <c r="I9">
        <v>8</v>
      </c>
      <c r="L9" s="2">
        <v>10</v>
      </c>
      <c r="M9" t="s">
        <v>364</v>
      </c>
      <c r="N9" t="s">
        <v>324</v>
      </c>
      <c r="O9" t="s">
        <v>379</v>
      </c>
      <c r="P9">
        <v>3</v>
      </c>
      <c r="Q9">
        <v>101</v>
      </c>
      <c r="R9" t="str">
        <f t="shared" si="1"/>
        <v>stateDemographicsGeorgia</v>
      </c>
      <c r="S9" t="e">
        <f t="shared" si="2"/>
        <v>#N/A</v>
      </c>
      <c r="T9" t="e">
        <f t="shared" si="3"/>
        <v>#N/A</v>
      </c>
      <c r="V9" s="2">
        <v>7</v>
      </c>
      <c r="W9" t="s">
        <v>364</v>
      </c>
      <c r="X9" t="s">
        <v>324</v>
      </c>
      <c r="Y9" t="s">
        <v>380</v>
      </c>
      <c r="Z9">
        <v>0</v>
      </c>
      <c r="AA9">
        <v>86</v>
      </c>
      <c r="AB9" t="str">
        <f t="shared" si="4"/>
        <v>stateDemographicsDelaware</v>
      </c>
      <c r="AC9">
        <v>8</v>
      </c>
      <c r="AF9" s="2">
        <v>7</v>
      </c>
      <c r="AG9" t="s">
        <v>364</v>
      </c>
      <c r="AH9" t="s">
        <v>324</v>
      </c>
      <c r="AI9" t="s">
        <v>380</v>
      </c>
      <c r="AJ9">
        <v>0</v>
      </c>
      <c r="AK9">
        <v>97</v>
      </c>
      <c r="AL9" t="str">
        <f t="shared" si="5"/>
        <v>stateDemographicsDelaware</v>
      </c>
      <c r="AM9">
        <f t="shared" si="6"/>
        <v>8</v>
      </c>
      <c r="AN9">
        <f t="shared" si="7"/>
        <v>0</v>
      </c>
    </row>
    <row r="10" spans="2:40" x14ac:dyDescent="0.25">
      <c r="B10" s="2">
        <v>30</v>
      </c>
      <c r="C10" t="s">
        <v>364</v>
      </c>
      <c r="D10" t="s">
        <v>324</v>
      </c>
      <c r="E10" t="s">
        <v>381</v>
      </c>
      <c r="F10">
        <v>3</v>
      </c>
      <c r="G10">
        <v>110</v>
      </c>
      <c r="H10" t="str">
        <f t="shared" si="0"/>
        <v>stateDemographicsNew Jersey</v>
      </c>
      <c r="I10">
        <v>9</v>
      </c>
      <c r="L10" s="2">
        <v>22</v>
      </c>
      <c r="M10" t="s">
        <v>364</v>
      </c>
      <c r="N10" t="s">
        <v>324</v>
      </c>
      <c r="O10" t="s">
        <v>382</v>
      </c>
      <c r="P10">
        <v>3</v>
      </c>
      <c r="Q10">
        <v>100</v>
      </c>
      <c r="R10" t="str">
        <f t="shared" si="1"/>
        <v>stateDemographicsMichigan</v>
      </c>
      <c r="S10">
        <f t="shared" si="2"/>
        <v>10</v>
      </c>
      <c r="T10">
        <f t="shared" si="3"/>
        <v>1</v>
      </c>
      <c r="V10" s="2">
        <v>8</v>
      </c>
      <c r="W10" t="s">
        <v>364</v>
      </c>
      <c r="X10" t="s">
        <v>324</v>
      </c>
      <c r="Y10" t="s">
        <v>383</v>
      </c>
      <c r="Z10">
        <v>0</v>
      </c>
      <c r="AA10">
        <v>52</v>
      </c>
      <c r="AB10" t="str">
        <f t="shared" si="4"/>
        <v>stateDemographicsDistrict of Columbia</v>
      </c>
      <c r="AC10">
        <v>9</v>
      </c>
      <c r="AF10" s="2">
        <v>8</v>
      </c>
      <c r="AG10" t="s">
        <v>364</v>
      </c>
      <c r="AH10" t="s">
        <v>324</v>
      </c>
      <c r="AI10" t="s">
        <v>384</v>
      </c>
      <c r="AJ10">
        <v>0</v>
      </c>
      <c r="AK10">
        <v>97</v>
      </c>
      <c r="AL10" t="str">
        <f t="shared" si="5"/>
        <v>stateDemographicsDistrict Of Columbia</v>
      </c>
      <c r="AM10">
        <f t="shared" si="6"/>
        <v>9</v>
      </c>
      <c r="AN10">
        <f t="shared" si="7"/>
        <v>0</v>
      </c>
    </row>
    <row r="11" spans="2:40" x14ac:dyDescent="0.25">
      <c r="B11" s="2">
        <v>33</v>
      </c>
      <c r="C11" t="s">
        <v>364</v>
      </c>
      <c r="D11" t="s">
        <v>324</v>
      </c>
      <c r="E11" t="s">
        <v>385</v>
      </c>
      <c r="F11">
        <v>3</v>
      </c>
      <c r="G11">
        <v>102</v>
      </c>
      <c r="H11" t="str">
        <f t="shared" si="0"/>
        <v>stateDemographicsNorth Carolina</v>
      </c>
      <c r="I11">
        <v>10</v>
      </c>
      <c r="L11" s="2">
        <v>30</v>
      </c>
      <c r="M11" t="s">
        <v>364</v>
      </c>
      <c r="N11" t="s">
        <v>324</v>
      </c>
      <c r="O11" t="s">
        <v>381</v>
      </c>
      <c r="P11">
        <v>3</v>
      </c>
      <c r="Q11">
        <v>99</v>
      </c>
      <c r="R11" t="str">
        <f t="shared" si="1"/>
        <v>stateDemographicsNew Jersey</v>
      </c>
      <c r="S11" t="e">
        <f t="shared" si="2"/>
        <v>#N/A</v>
      </c>
      <c r="T11" t="e">
        <f t="shared" si="3"/>
        <v>#N/A</v>
      </c>
      <c r="V11" s="2">
        <v>9</v>
      </c>
      <c r="W11" t="s">
        <v>364</v>
      </c>
      <c r="X11" t="s">
        <v>324</v>
      </c>
      <c r="Y11" t="s">
        <v>369</v>
      </c>
      <c r="Z11">
        <v>7.0000000000000009</v>
      </c>
      <c r="AA11">
        <v>101</v>
      </c>
      <c r="AB11" t="str">
        <f t="shared" si="4"/>
        <v>stateDemographicsFlorida</v>
      </c>
      <c r="AC11">
        <v>10</v>
      </c>
      <c r="AF11" s="2">
        <v>9</v>
      </c>
      <c r="AG11" t="s">
        <v>364</v>
      </c>
      <c r="AH11" t="s">
        <v>324</v>
      </c>
      <c r="AI11" t="s">
        <v>369</v>
      </c>
      <c r="AJ11">
        <v>7.0000000000000009</v>
      </c>
      <c r="AK11">
        <v>98</v>
      </c>
      <c r="AL11" t="str">
        <f t="shared" si="5"/>
        <v>stateDemographicsFlorida</v>
      </c>
      <c r="AM11">
        <f t="shared" si="6"/>
        <v>10</v>
      </c>
      <c r="AN11">
        <f t="shared" si="7"/>
        <v>0</v>
      </c>
    </row>
    <row r="12" spans="2:40" x14ac:dyDescent="0.25">
      <c r="B12" s="2" t="s">
        <v>55</v>
      </c>
      <c r="F12">
        <v>54</v>
      </c>
      <c r="G12">
        <v>1039</v>
      </c>
      <c r="L12" s="2" t="s">
        <v>56</v>
      </c>
      <c r="P12">
        <v>53</v>
      </c>
      <c r="Q12">
        <v>1003</v>
      </c>
      <c r="V12" s="2" t="s">
        <v>57</v>
      </c>
      <c r="Z12">
        <v>27</v>
      </c>
      <c r="AA12">
        <v>962</v>
      </c>
      <c r="AF12" s="2" t="s">
        <v>58</v>
      </c>
      <c r="AJ12">
        <v>26</v>
      </c>
      <c r="AK12">
        <v>988</v>
      </c>
    </row>
    <row r="13" spans="2:40" x14ac:dyDescent="0.25">
      <c r="B13" s="2" t="s">
        <v>59</v>
      </c>
      <c r="F13">
        <v>5.4</v>
      </c>
      <c r="G13">
        <v>103.9</v>
      </c>
      <c r="L13" s="2" t="s">
        <v>60</v>
      </c>
      <c r="P13">
        <v>5.3</v>
      </c>
      <c r="Q13">
        <v>100.3</v>
      </c>
      <c r="V13" s="2" t="s">
        <v>61</v>
      </c>
      <c r="Z13">
        <v>2.7</v>
      </c>
      <c r="AA13">
        <v>96.2</v>
      </c>
      <c r="AF13" s="2" t="s">
        <v>62</v>
      </c>
      <c r="AJ13">
        <v>2.6</v>
      </c>
      <c r="AK13">
        <v>98.8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N13"/>
  <sheetViews>
    <sheetView topLeftCell="V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H1" s="3" t="s">
        <v>468</v>
      </c>
      <c r="I1" s="3" t="s">
        <v>469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R1" s="3" t="s">
        <v>468</v>
      </c>
      <c r="S1" s="3" t="s">
        <v>469</v>
      </c>
      <c r="T1" s="3" t="s">
        <v>470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B1" s="3" t="s">
        <v>468</v>
      </c>
      <c r="AC1" s="3" t="s">
        <v>469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  <c r="AL1" s="3" t="s">
        <v>468</v>
      </c>
      <c r="AM1" s="3" t="s">
        <v>469</v>
      </c>
      <c r="AN1" s="3" t="s">
        <v>470</v>
      </c>
    </row>
    <row r="2" spans="2:40" x14ac:dyDescent="0.25">
      <c r="B2" s="2">
        <v>79</v>
      </c>
      <c r="C2" t="s">
        <v>386</v>
      </c>
      <c r="D2" t="s">
        <v>52</v>
      </c>
      <c r="E2" t="s">
        <v>387</v>
      </c>
      <c r="F2">
        <v>63</v>
      </c>
      <c r="G2">
        <v>105</v>
      </c>
      <c r="H2" t="str">
        <f>_xlfn.CONCAT(C2,D2,E2)</f>
        <v>interestsEntertainmentInterest in Reading (Factual)</v>
      </c>
      <c r="I2">
        <v>1</v>
      </c>
      <c r="L2" s="2">
        <v>6</v>
      </c>
      <c r="M2" t="s">
        <v>386</v>
      </c>
      <c r="N2" t="s">
        <v>388</v>
      </c>
      <c r="O2" t="s">
        <v>389</v>
      </c>
      <c r="P2">
        <v>53</v>
      </c>
      <c r="Q2">
        <v>103</v>
      </c>
      <c r="R2" t="str">
        <f>_xlfn.CONCAT(M2,N2,O2)</f>
        <v>interestsfoodCasual Italian Restaurant - Likely</v>
      </c>
      <c r="S2" t="e">
        <f>MATCH(H2,$R$2:$R$11,0)</f>
        <v>#N/A</v>
      </c>
      <c r="T2" t="e">
        <f>S2-I2</f>
        <v>#N/A</v>
      </c>
      <c r="V2" s="2">
        <v>0</v>
      </c>
      <c r="W2" t="s">
        <v>386</v>
      </c>
      <c r="X2" t="s">
        <v>390</v>
      </c>
      <c r="Y2" t="s">
        <v>391</v>
      </c>
      <c r="Z2">
        <v>0</v>
      </c>
      <c r="AA2">
        <v>118</v>
      </c>
      <c r="AB2" t="str">
        <f>_xlfn.CONCAT(W2,X2,Y2)</f>
        <v>interestsHobbies/InterestsAfrican-American Lifestyle (Factual)</v>
      </c>
      <c r="AC2">
        <v>1</v>
      </c>
      <c r="AF2" s="2">
        <v>0</v>
      </c>
      <c r="AG2" t="s">
        <v>386</v>
      </c>
      <c r="AH2" t="s">
        <v>388</v>
      </c>
      <c r="AI2" t="s">
        <v>392</v>
      </c>
      <c r="AJ2">
        <v>51</v>
      </c>
      <c r="AK2">
        <v>105</v>
      </c>
      <c r="AL2" t="str">
        <f>_xlfn.CONCAT(AG2,AH2,AI2)</f>
        <v>interestsfoodBakery Snack Shop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70</v>
      </c>
      <c r="C3" t="s">
        <v>386</v>
      </c>
      <c r="D3" t="s">
        <v>393</v>
      </c>
      <c r="E3" t="s">
        <v>394</v>
      </c>
      <c r="F3">
        <v>61</v>
      </c>
      <c r="G3">
        <v>108</v>
      </c>
      <c r="H3" t="str">
        <f t="shared" ref="H3:H11" si="0">_xlfn.CONCAT(C3,D3,E3)</f>
        <v>interestsHomeInterest in Home Decor/Furnishings (Factual)</v>
      </c>
      <c r="I3">
        <v>2</v>
      </c>
      <c r="L3" s="2">
        <v>16</v>
      </c>
      <c r="M3" t="s">
        <v>386</v>
      </c>
      <c r="N3" t="s">
        <v>395</v>
      </c>
      <c r="O3" t="s">
        <v>396</v>
      </c>
      <c r="P3">
        <v>52</v>
      </c>
      <c r="Q3">
        <v>107</v>
      </c>
      <c r="R3" t="str">
        <f t="shared" ref="R3:R11" si="1">_xlfn.CONCAT(M3,N3,O3)</f>
        <v>interestsautoCurrently Drive Minivan - Likely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386</v>
      </c>
      <c r="X3" t="s">
        <v>397</v>
      </c>
      <c r="Y3" t="s">
        <v>392</v>
      </c>
      <c r="Z3">
        <v>51</v>
      </c>
      <c r="AA3">
        <v>104</v>
      </c>
      <c r="AB3" t="str">
        <f t="shared" ref="AB3:AB11" si="4">_xlfn.CONCAT(W3,X3,Y3)</f>
        <v>interestsFoodBakery Snack Shop - Likely</v>
      </c>
      <c r="AC3">
        <v>2</v>
      </c>
      <c r="AF3" s="2">
        <v>1</v>
      </c>
      <c r="AG3" t="s">
        <v>386</v>
      </c>
      <c r="AH3" t="s">
        <v>388</v>
      </c>
      <c r="AI3" t="s">
        <v>398</v>
      </c>
      <c r="AJ3">
        <v>47</v>
      </c>
      <c r="AK3">
        <v>121</v>
      </c>
      <c r="AL3" t="str">
        <f t="shared" ref="AL3:AL11" si="5">_xlfn.CONCAT(AG3,AH3,AI3)</f>
        <v>interestsfoodBaking - Likely</v>
      </c>
      <c r="AM3">
        <f t="shared" ref="AM3:AM11" si="6">MATCH(AB3,$AL$2:$AL$11,0)</f>
        <v>1</v>
      </c>
      <c r="AN3">
        <f t="shared" ref="AN3:AN11" si="7">AM3-AC3</f>
        <v>-1</v>
      </c>
    </row>
    <row r="4" spans="2:40" x14ac:dyDescent="0.25">
      <c r="B4" s="2">
        <v>118</v>
      </c>
      <c r="C4" t="s">
        <v>386</v>
      </c>
      <c r="D4" t="s">
        <v>393</v>
      </c>
      <c r="E4" t="s">
        <v>399</v>
      </c>
      <c r="F4">
        <v>56.999999999999993</v>
      </c>
      <c r="G4">
        <v>108</v>
      </c>
      <c r="H4" t="str">
        <f t="shared" si="0"/>
        <v>interestsHomePurchase Home Furnishings (Factual)</v>
      </c>
      <c r="I4">
        <v>3</v>
      </c>
      <c r="L4" s="2">
        <v>0</v>
      </c>
      <c r="M4" t="s">
        <v>386</v>
      </c>
      <c r="N4" t="s">
        <v>388</v>
      </c>
      <c r="O4" t="s">
        <v>392</v>
      </c>
      <c r="P4">
        <v>51</v>
      </c>
      <c r="Q4">
        <v>105</v>
      </c>
      <c r="R4" t="str">
        <f t="shared" si="1"/>
        <v>interestsfoodBakery Snack Shop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386</v>
      </c>
      <c r="X4" t="s">
        <v>397</v>
      </c>
      <c r="Y4" t="s">
        <v>398</v>
      </c>
      <c r="Z4">
        <v>47</v>
      </c>
      <c r="AA4">
        <v>120</v>
      </c>
      <c r="AB4" t="str">
        <f t="shared" si="4"/>
        <v>interestsFoodBaking - Likely</v>
      </c>
      <c r="AC4">
        <v>3</v>
      </c>
      <c r="AF4" s="2">
        <v>2</v>
      </c>
      <c r="AG4" t="s">
        <v>386</v>
      </c>
      <c r="AH4" t="s">
        <v>388</v>
      </c>
      <c r="AI4" t="s">
        <v>400</v>
      </c>
      <c r="AJ4">
        <v>43</v>
      </c>
      <c r="AK4">
        <v>101</v>
      </c>
      <c r="AL4" t="str">
        <f t="shared" si="5"/>
        <v>interestsfoodBarbecuing - Likely</v>
      </c>
      <c r="AM4">
        <f t="shared" si="6"/>
        <v>2</v>
      </c>
      <c r="AN4">
        <f t="shared" si="7"/>
        <v>-1</v>
      </c>
    </row>
    <row r="5" spans="2:40" x14ac:dyDescent="0.25">
      <c r="B5" s="2">
        <v>66</v>
      </c>
      <c r="C5" t="s">
        <v>386</v>
      </c>
      <c r="D5" t="s">
        <v>393</v>
      </c>
      <c r="E5" t="s">
        <v>401</v>
      </c>
      <c r="F5">
        <v>56.000000000000007</v>
      </c>
      <c r="G5">
        <v>105</v>
      </c>
      <c r="H5" t="str">
        <f t="shared" si="0"/>
        <v>interestsHomeInterest in Gardening (Factual)</v>
      </c>
      <c r="I5">
        <v>4</v>
      </c>
      <c r="L5" s="2">
        <v>31</v>
      </c>
      <c r="M5" t="s">
        <v>386</v>
      </c>
      <c r="N5" t="s">
        <v>402</v>
      </c>
      <c r="O5" t="s">
        <v>403</v>
      </c>
      <c r="P5">
        <v>51</v>
      </c>
      <c r="Q5">
        <v>103</v>
      </c>
      <c r="R5" t="str">
        <f t="shared" si="1"/>
        <v>interestsentertainmentGo To Book Clubs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386</v>
      </c>
      <c r="X5" t="s">
        <v>397</v>
      </c>
      <c r="Y5" t="s">
        <v>400</v>
      </c>
      <c r="Z5">
        <v>42</v>
      </c>
      <c r="AA5">
        <v>100</v>
      </c>
      <c r="AB5" t="str">
        <f t="shared" si="4"/>
        <v>interestsFoodBarbecuing - Likely</v>
      </c>
      <c r="AC5">
        <v>4</v>
      </c>
      <c r="AF5" s="2">
        <v>3</v>
      </c>
      <c r="AG5" t="s">
        <v>386</v>
      </c>
      <c r="AH5" t="s">
        <v>388</v>
      </c>
      <c r="AI5" t="s">
        <v>404</v>
      </c>
      <c r="AJ5">
        <v>47</v>
      </c>
      <c r="AK5">
        <v>102</v>
      </c>
      <c r="AL5" t="str">
        <f t="shared" si="5"/>
        <v>interestsfoodCastual Ethnic Restaurant - Likely</v>
      </c>
      <c r="AM5">
        <f t="shared" si="6"/>
        <v>3</v>
      </c>
      <c r="AN5">
        <f t="shared" si="7"/>
        <v>-1</v>
      </c>
    </row>
    <row r="6" spans="2:40" x14ac:dyDescent="0.25">
      <c r="B6" s="2">
        <v>62</v>
      </c>
      <c r="C6" t="s">
        <v>386</v>
      </c>
      <c r="D6" t="s">
        <v>397</v>
      </c>
      <c r="E6" t="s">
        <v>405</v>
      </c>
      <c r="F6">
        <v>53</v>
      </c>
      <c r="G6">
        <v>107</v>
      </c>
      <c r="H6" t="str">
        <f t="shared" si="0"/>
        <v>interestsFoodInterest in Cooking (Factual)</v>
      </c>
      <c r="I6">
        <v>5</v>
      </c>
      <c r="L6" s="2">
        <v>45</v>
      </c>
      <c r="M6" t="s">
        <v>386</v>
      </c>
      <c r="N6" t="s">
        <v>388</v>
      </c>
      <c r="O6" t="s">
        <v>406</v>
      </c>
      <c r="P6">
        <v>51</v>
      </c>
      <c r="Q6">
        <v>103</v>
      </c>
      <c r="R6" t="str">
        <f t="shared" si="1"/>
        <v>interestsfoodMidscale Italian Restaurant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386</v>
      </c>
      <c r="X6" t="s">
        <v>390</v>
      </c>
      <c r="Y6" t="s">
        <v>407</v>
      </c>
      <c r="Z6">
        <v>21</v>
      </c>
      <c r="AA6">
        <v>103</v>
      </c>
      <c r="AB6" t="str">
        <f t="shared" si="4"/>
        <v>interestsHobbies/InterestsBroader Living (Factual)</v>
      </c>
      <c r="AC6">
        <v>5</v>
      </c>
      <c r="AF6" s="2">
        <v>4</v>
      </c>
      <c r="AG6" t="s">
        <v>386</v>
      </c>
      <c r="AH6" t="s">
        <v>388</v>
      </c>
      <c r="AI6" t="s">
        <v>408</v>
      </c>
      <c r="AJ6">
        <v>50</v>
      </c>
      <c r="AK6">
        <v>98</v>
      </c>
      <c r="AL6" t="str">
        <f t="shared" si="5"/>
        <v>interestsfoodCasual Asian Restaurant - Likely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10</v>
      </c>
      <c r="C7" t="s">
        <v>386</v>
      </c>
      <c r="D7" t="s">
        <v>397</v>
      </c>
      <c r="E7" t="s">
        <v>389</v>
      </c>
      <c r="F7">
        <v>53</v>
      </c>
      <c r="G7">
        <v>102</v>
      </c>
      <c r="H7" t="str">
        <f t="shared" si="0"/>
        <v>interestsFoodCasual Italian Restaurant - Likely</v>
      </c>
      <c r="I7">
        <v>6</v>
      </c>
      <c r="L7" s="2">
        <v>57</v>
      </c>
      <c r="M7" t="s">
        <v>386</v>
      </c>
      <c r="N7" t="s">
        <v>409</v>
      </c>
      <c r="O7" t="s">
        <v>410</v>
      </c>
      <c r="P7">
        <v>50</v>
      </c>
      <c r="Q7">
        <v>103</v>
      </c>
      <c r="R7" t="str">
        <f t="shared" si="1"/>
        <v>intereststechnologyTechnology Adoption Segment: Apprentices - Likely</v>
      </c>
      <c r="S7">
        <f t="shared" si="2"/>
        <v>1</v>
      </c>
      <c r="T7">
        <f t="shared" si="3"/>
        <v>-5</v>
      </c>
      <c r="V7" s="2">
        <v>5</v>
      </c>
      <c r="W7" t="s">
        <v>386</v>
      </c>
      <c r="X7" t="s">
        <v>390</v>
      </c>
      <c r="Y7" t="s">
        <v>411</v>
      </c>
      <c r="Z7">
        <v>14</v>
      </c>
      <c r="AA7">
        <v>100</v>
      </c>
      <c r="AB7" t="str">
        <f t="shared" si="4"/>
        <v>interestsHobbies/InterestsCareer Focus (Factual)</v>
      </c>
      <c r="AC7">
        <v>6</v>
      </c>
      <c r="AF7" s="2">
        <v>5</v>
      </c>
      <c r="AG7" t="s">
        <v>386</v>
      </c>
      <c r="AH7" t="s">
        <v>388</v>
      </c>
      <c r="AI7" t="s">
        <v>412</v>
      </c>
      <c r="AJ7">
        <v>49</v>
      </c>
      <c r="AK7">
        <v>102</v>
      </c>
      <c r="AL7" t="str">
        <f t="shared" si="5"/>
        <v>interestsfoodCasual Bar &amp; Grill Restaurant - Likely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21</v>
      </c>
      <c r="C8" t="s">
        <v>386</v>
      </c>
      <c r="D8" t="s">
        <v>41</v>
      </c>
      <c r="E8" t="s">
        <v>396</v>
      </c>
      <c r="F8">
        <v>52</v>
      </c>
      <c r="G8">
        <v>107</v>
      </c>
      <c r="H8" t="str">
        <f t="shared" si="0"/>
        <v>interestsAutoCurrently Drive Minivan - Likely</v>
      </c>
      <c r="I8">
        <v>7</v>
      </c>
      <c r="L8" s="2">
        <v>12</v>
      </c>
      <c r="M8" t="s">
        <v>386</v>
      </c>
      <c r="N8" t="s">
        <v>388</v>
      </c>
      <c r="O8" t="s">
        <v>413</v>
      </c>
      <c r="P8">
        <v>50</v>
      </c>
      <c r="Q8">
        <v>102</v>
      </c>
      <c r="R8" t="str">
        <f t="shared" si="1"/>
        <v>interestsfoodCoffee/Donut/Bagel Shop - Likely</v>
      </c>
      <c r="S8">
        <f t="shared" si="2"/>
        <v>2</v>
      </c>
      <c r="T8">
        <f t="shared" si="3"/>
        <v>-5</v>
      </c>
      <c r="V8" s="2">
        <v>6</v>
      </c>
      <c r="W8" t="s">
        <v>386</v>
      </c>
      <c r="X8" t="s">
        <v>390</v>
      </c>
      <c r="Y8" t="s">
        <v>414</v>
      </c>
      <c r="Z8">
        <v>21</v>
      </c>
      <c r="AA8">
        <v>107</v>
      </c>
      <c r="AB8" t="str">
        <f t="shared" si="4"/>
        <v>interestsHobbies/InterestsCareer Improvement (Factual)</v>
      </c>
      <c r="AC8">
        <v>7</v>
      </c>
      <c r="AF8" s="2">
        <v>6</v>
      </c>
      <c r="AG8" t="s">
        <v>386</v>
      </c>
      <c r="AH8" t="s">
        <v>388</v>
      </c>
      <c r="AI8" t="s">
        <v>389</v>
      </c>
      <c r="AJ8">
        <v>53</v>
      </c>
      <c r="AK8">
        <v>103</v>
      </c>
      <c r="AL8" t="str">
        <f t="shared" si="5"/>
        <v>interestsfoodCasual Italian Restaurant - Likely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37</v>
      </c>
      <c r="C9" t="s">
        <v>386</v>
      </c>
      <c r="D9" t="s">
        <v>52</v>
      </c>
      <c r="E9" t="s">
        <v>415</v>
      </c>
      <c r="F9">
        <v>52</v>
      </c>
      <c r="G9">
        <v>104</v>
      </c>
      <c r="H9" t="str">
        <f t="shared" si="0"/>
        <v>interestsEntertainmentGo to Book Clubs - Likely</v>
      </c>
      <c r="I9">
        <v>8</v>
      </c>
      <c r="L9" s="2">
        <v>8</v>
      </c>
      <c r="M9" t="s">
        <v>386</v>
      </c>
      <c r="N9" t="s">
        <v>388</v>
      </c>
      <c r="O9" t="s">
        <v>416</v>
      </c>
      <c r="P9">
        <v>50</v>
      </c>
      <c r="Q9">
        <v>101</v>
      </c>
      <c r="R9" t="str">
        <f t="shared" si="1"/>
        <v>interestsfoodCasual Pizza Restaurant - Likely</v>
      </c>
      <c r="S9">
        <f t="shared" si="2"/>
        <v>4</v>
      </c>
      <c r="T9">
        <f t="shared" si="3"/>
        <v>-4</v>
      </c>
      <c r="V9" s="2">
        <v>7</v>
      </c>
      <c r="W9" t="s">
        <v>386</v>
      </c>
      <c r="X9" t="s">
        <v>397</v>
      </c>
      <c r="Y9" t="s">
        <v>404</v>
      </c>
      <c r="Z9">
        <v>46</v>
      </c>
      <c r="AA9">
        <v>99</v>
      </c>
      <c r="AB9" t="str">
        <f t="shared" si="4"/>
        <v>interestsFoodCastual Ethnic Restaurant - Likely</v>
      </c>
      <c r="AC9">
        <v>8</v>
      </c>
      <c r="AF9" s="2">
        <v>7</v>
      </c>
      <c r="AG9" t="s">
        <v>386</v>
      </c>
      <c r="AH9" t="s">
        <v>388</v>
      </c>
      <c r="AI9" t="s">
        <v>417</v>
      </c>
      <c r="AJ9">
        <v>47</v>
      </c>
      <c r="AK9">
        <v>104</v>
      </c>
      <c r="AL9" t="str">
        <f t="shared" si="5"/>
        <v>interestsfoodCasual Mexican Restaurant - Likely</v>
      </c>
      <c r="AM9">
        <f t="shared" si="6"/>
        <v>4</v>
      </c>
      <c r="AN9">
        <f t="shared" si="7"/>
        <v>-4</v>
      </c>
    </row>
    <row r="10" spans="2:40" x14ac:dyDescent="0.25">
      <c r="B10" s="2">
        <v>1</v>
      </c>
      <c r="C10" t="s">
        <v>386</v>
      </c>
      <c r="D10" t="s">
        <v>397</v>
      </c>
      <c r="E10" t="s">
        <v>392</v>
      </c>
      <c r="F10">
        <v>51</v>
      </c>
      <c r="G10">
        <v>104</v>
      </c>
      <c r="H10" t="str">
        <f t="shared" si="0"/>
        <v>interestsFoodBakery Snack Shop - Likely</v>
      </c>
      <c r="I10">
        <v>9</v>
      </c>
      <c r="L10" s="2">
        <v>4</v>
      </c>
      <c r="M10" t="s">
        <v>386</v>
      </c>
      <c r="N10" t="s">
        <v>388</v>
      </c>
      <c r="O10" t="s">
        <v>408</v>
      </c>
      <c r="P10">
        <v>50</v>
      </c>
      <c r="Q10">
        <v>98</v>
      </c>
      <c r="R10" t="str">
        <f t="shared" si="1"/>
        <v>interestsfoodCasual Asian Restaurant - Likely</v>
      </c>
      <c r="S10">
        <f t="shared" si="2"/>
        <v>3</v>
      </c>
      <c r="T10">
        <f t="shared" si="3"/>
        <v>-6</v>
      </c>
      <c r="V10" s="2">
        <v>8</v>
      </c>
      <c r="W10" t="s">
        <v>386</v>
      </c>
      <c r="X10" t="s">
        <v>397</v>
      </c>
      <c r="Y10" t="s">
        <v>408</v>
      </c>
      <c r="Z10">
        <v>50</v>
      </c>
      <c r="AA10">
        <v>97</v>
      </c>
      <c r="AB10" t="str">
        <f t="shared" si="4"/>
        <v>interestsFoodCasual Asian Restaurant - Likely</v>
      </c>
      <c r="AC10">
        <v>9</v>
      </c>
      <c r="AF10" s="2">
        <v>8</v>
      </c>
      <c r="AG10" t="s">
        <v>386</v>
      </c>
      <c r="AH10" t="s">
        <v>388</v>
      </c>
      <c r="AI10" t="s">
        <v>416</v>
      </c>
      <c r="AJ10">
        <v>50</v>
      </c>
      <c r="AK10">
        <v>101</v>
      </c>
      <c r="AL10" t="str">
        <f t="shared" si="5"/>
        <v>interestsfoodCasual Pizza Restaurant - Likely</v>
      </c>
      <c r="AM10">
        <f t="shared" si="6"/>
        <v>5</v>
      </c>
      <c r="AN10">
        <f t="shared" si="7"/>
        <v>-4</v>
      </c>
    </row>
    <row r="11" spans="2:40" x14ac:dyDescent="0.25">
      <c r="B11" s="2">
        <v>100</v>
      </c>
      <c r="C11" t="s">
        <v>386</v>
      </c>
      <c r="D11" t="s">
        <v>397</v>
      </c>
      <c r="E11" t="s">
        <v>406</v>
      </c>
      <c r="F11">
        <v>51</v>
      </c>
      <c r="G11">
        <v>103</v>
      </c>
      <c r="H11" t="str">
        <f t="shared" si="0"/>
        <v>interestsFoodMidscale Italian Restaurant - Likely</v>
      </c>
      <c r="I11">
        <v>10</v>
      </c>
      <c r="L11" s="2">
        <v>38</v>
      </c>
      <c r="M11" t="s">
        <v>386</v>
      </c>
      <c r="N11" t="s">
        <v>402</v>
      </c>
      <c r="O11" t="s">
        <v>418</v>
      </c>
      <c r="P11">
        <v>49</v>
      </c>
      <c r="Q11">
        <v>111</v>
      </c>
      <c r="R11" t="str">
        <f t="shared" si="1"/>
        <v>interestsentertainmentGo To Rock Music Performances - Likely</v>
      </c>
      <c r="S11">
        <f t="shared" si="2"/>
        <v>5</v>
      </c>
      <c r="T11">
        <f t="shared" si="3"/>
        <v>-5</v>
      </c>
      <c r="V11" s="2">
        <v>9</v>
      </c>
      <c r="W11" t="s">
        <v>386</v>
      </c>
      <c r="X11" t="s">
        <v>397</v>
      </c>
      <c r="Y11" t="s">
        <v>412</v>
      </c>
      <c r="Z11">
        <v>48</v>
      </c>
      <c r="AA11">
        <v>100</v>
      </c>
      <c r="AB11" t="str">
        <f t="shared" si="4"/>
        <v>interestsFoodCasual Bar &amp; Grill Restaurant - Likely</v>
      </c>
      <c r="AC11">
        <v>10</v>
      </c>
      <c r="AF11" s="2">
        <v>9</v>
      </c>
      <c r="AG11" t="s">
        <v>386</v>
      </c>
      <c r="AH11" t="s">
        <v>388</v>
      </c>
      <c r="AI11" t="s">
        <v>419</v>
      </c>
      <c r="AJ11">
        <v>47</v>
      </c>
      <c r="AK11">
        <v>100</v>
      </c>
      <c r="AL11" t="str">
        <f t="shared" si="5"/>
        <v>interestsfoodCasual Seafood Restaurant - Likely</v>
      </c>
      <c r="AM11">
        <f t="shared" si="6"/>
        <v>6</v>
      </c>
      <c r="AN11">
        <f t="shared" si="7"/>
        <v>-4</v>
      </c>
    </row>
    <row r="12" spans="2:40" x14ac:dyDescent="0.25">
      <c r="B12" s="2" t="s">
        <v>55</v>
      </c>
      <c r="F12">
        <v>549</v>
      </c>
      <c r="G12">
        <v>1053</v>
      </c>
      <c r="L12" s="2" t="s">
        <v>56</v>
      </c>
      <c r="P12">
        <v>507</v>
      </c>
      <c r="Q12">
        <v>1036</v>
      </c>
      <c r="V12" s="2" t="s">
        <v>57</v>
      </c>
      <c r="Z12">
        <v>340</v>
      </c>
      <c r="AA12">
        <v>1048</v>
      </c>
      <c r="AF12" s="2" t="s">
        <v>58</v>
      </c>
      <c r="AJ12">
        <v>484</v>
      </c>
      <c r="AK12">
        <v>1037</v>
      </c>
    </row>
    <row r="13" spans="2:40" x14ac:dyDescent="0.25">
      <c r="B13" s="2" t="s">
        <v>59</v>
      </c>
      <c r="F13">
        <v>54.9</v>
      </c>
      <c r="G13">
        <v>105.3</v>
      </c>
      <c r="L13" s="2" t="s">
        <v>60</v>
      </c>
      <c r="P13">
        <v>50.7</v>
      </c>
      <c r="Q13">
        <v>103.6</v>
      </c>
      <c r="V13" s="2" t="s">
        <v>61</v>
      </c>
      <c r="Z13">
        <v>34</v>
      </c>
      <c r="AA13">
        <v>104.8</v>
      </c>
      <c r="AF13" s="2" t="s">
        <v>62</v>
      </c>
      <c r="AJ13">
        <v>48.4</v>
      </c>
      <c r="AK13">
        <v>103.7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3"/>
  <sheetViews>
    <sheetView tabSelected="1" topLeftCell="P1" workbookViewId="0">
      <selection activeCell="AI16" sqref="AI16"/>
    </sheetView>
  </sheetViews>
  <sheetFormatPr defaultRowHeight="15" x14ac:dyDescent="0.25"/>
  <sheetData>
    <row r="1" spans="2:40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H1" s="3" t="s">
        <v>468</v>
      </c>
      <c r="I1" s="3" t="s">
        <v>469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R1" s="3" t="s">
        <v>468</v>
      </c>
      <c r="S1" s="3" t="s">
        <v>469</v>
      </c>
      <c r="T1" s="3" t="s">
        <v>470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B1" s="3" t="s">
        <v>468</v>
      </c>
      <c r="AC1" s="3" t="s">
        <v>469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  <c r="AL1" s="3" t="s">
        <v>468</v>
      </c>
      <c r="AM1" s="3" t="s">
        <v>469</v>
      </c>
      <c r="AN1" s="3" t="s">
        <v>470</v>
      </c>
    </row>
    <row r="2" spans="2:40" x14ac:dyDescent="0.25">
      <c r="B2" s="2">
        <v>283</v>
      </c>
      <c r="C2" t="s">
        <v>420</v>
      </c>
      <c r="D2" t="s">
        <v>421</v>
      </c>
      <c r="E2" t="s">
        <v>422</v>
      </c>
      <c r="F2">
        <v>53</v>
      </c>
      <c r="G2">
        <v>104</v>
      </c>
      <c r="H2" t="str">
        <f>_xlfn.CONCAT(C2,D2,E2)</f>
        <v>mediaNewspapersWeekend Paper - Read Home &amp; Garden - Likely</v>
      </c>
      <c r="I2">
        <v>1</v>
      </c>
      <c r="L2" s="2">
        <v>68</v>
      </c>
      <c r="M2" t="s">
        <v>420</v>
      </c>
      <c r="N2" t="s">
        <v>423</v>
      </c>
      <c r="O2" t="s">
        <v>424</v>
      </c>
      <c r="P2">
        <v>302</v>
      </c>
      <c r="Q2">
        <v>101</v>
      </c>
      <c r="R2" t="str">
        <f>_xlfn.CONCAT(M2,N2,O2)</f>
        <v>mediatv channelFx - Likely</v>
      </c>
      <c r="S2" t="e">
        <f>MATCH(H2,$R$2:$R$11,0)</f>
        <v>#N/A</v>
      </c>
      <c r="T2" t="e">
        <f>S2-I2</f>
        <v>#N/A</v>
      </c>
      <c r="V2" s="2">
        <v>0</v>
      </c>
      <c r="W2" t="s">
        <v>420</v>
      </c>
      <c r="X2" t="s">
        <v>425</v>
      </c>
      <c r="Y2" t="s">
        <v>426</v>
      </c>
      <c r="Z2">
        <v>29</v>
      </c>
      <c r="AA2">
        <v>109</v>
      </c>
      <c r="AB2" t="str">
        <f>_xlfn.CONCAT(W2,X2,Y2)</f>
        <v>mediaTV ChannelA&amp;E - Likely</v>
      </c>
      <c r="AC2">
        <v>1</v>
      </c>
      <c r="AF2" s="2">
        <v>0</v>
      </c>
      <c r="AG2" t="s">
        <v>420</v>
      </c>
      <c r="AH2" t="s">
        <v>427</v>
      </c>
      <c r="AI2" t="s">
        <v>428</v>
      </c>
      <c r="AJ2">
        <v>31</v>
      </c>
      <c r="AK2">
        <v>108</v>
      </c>
      <c r="AL2" t="str">
        <f>_xlfn.CONCAT(AG2,AH2,AI2)</f>
        <v>mediatv eventAcademy Of Country Music Awards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191</v>
      </c>
      <c r="C3" t="s">
        <v>420</v>
      </c>
      <c r="D3" t="s">
        <v>421</v>
      </c>
      <c r="E3" t="s">
        <v>429</v>
      </c>
      <c r="F3">
        <v>52</v>
      </c>
      <c r="G3">
        <v>104</v>
      </c>
      <c r="H3" t="str">
        <f t="shared" ref="H3:H11" si="0">_xlfn.CONCAT(C3,D3,E3)</f>
        <v>mediaNewspapersRead Newspaper Daily - Likely</v>
      </c>
      <c r="I3">
        <v>2</v>
      </c>
      <c r="L3" s="2">
        <v>51</v>
      </c>
      <c r="M3" t="s">
        <v>420</v>
      </c>
      <c r="N3" t="s">
        <v>423</v>
      </c>
      <c r="O3" t="s">
        <v>430</v>
      </c>
      <c r="P3">
        <v>217</v>
      </c>
      <c r="Q3">
        <v>106</v>
      </c>
      <c r="R3" t="str">
        <f t="shared" ref="R3:R11" si="1">_xlfn.CONCAT(M3,N3,O3)</f>
        <v>mediatv channelE! - Likely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420</v>
      </c>
      <c r="X3" t="s">
        <v>425</v>
      </c>
      <c r="Y3" t="s">
        <v>431</v>
      </c>
      <c r="Z3">
        <v>27</v>
      </c>
      <c r="AA3">
        <v>109</v>
      </c>
      <c r="AB3" t="str">
        <f t="shared" ref="AB3:AB11" si="4">_xlfn.CONCAT(W3,X3,Y3)</f>
        <v>mediaTV ChannelAMC - Likely</v>
      </c>
      <c r="AC3">
        <v>2</v>
      </c>
      <c r="AF3" s="2">
        <v>1</v>
      </c>
      <c r="AG3" t="s">
        <v>420</v>
      </c>
      <c r="AH3" t="s">
        <v>423</v>
      </c>
      <c r="AI3" t="s">
        <v>432</v>
      </c>
      <c r="AJ3">
        <v>28</v>
      </c>
      <c r="AK3">
        <v>106</v>
      </c>
      <c r="AL3" t="str">
        <f t="shared" ref="AL3:AL11" si="5">_xlfn.CONCAT(AG3,AH3,AI3)</f>
        <v>mediatv channelAdult Swim - Likely</v>
      </c>
      <c r="AM3">
        <f t="shared" ref="AM3:AM11" si="6">MATCH(AB3,$AL$2:$AL$11,0)</f>
        <v>4</v>
      </c>
      <c r="AN3">
        <f t="shared" ref="AN3:AN11" si="7">AM3-AC3</f>
        <v>2</v>
      </c>
    </row>
    <row r="4" spans="2:40" x14ac:dyDescent="0.25">
      <c r="B4" s="2">
        <v>286</v>
      </c>
      <c r="C4" t="s">
        <v>420</v>
      </c>
      <c r="D4" t="s">
        <v>421</v>
      </c>
      <c r="E4" t="s">
        <v>433</v>
      </c>
      <c r="F4">
        <v>52</v>
      </c>
      <c r="G4">
        <v>101</v>
      </c>
      <c r="H4" t="str">
        <f t="shared" si="0"/>
        <v>mediaNewspapersWeekend Paper - Read Other Content - Likely</v>
      </c>
      <c r="I4">
        <v>3</v>
      </c>
      <c r="L4" s="2">
        <v>222</v>
      </c>
      <c r="M4" t="s">
        <v>420</v>
      </c>
      <c r="N4" t="s">
        <v>434</v>
      </c>
      <c r="O4" t="s">
        <v>435</v>
      </c>
      <c r="P4">
        <v>141</v>
      </c>
      <c r="Q4">
        <v>109</v>
      </c>
      <c r="R4" t="str">
        <f t="shared" si="1"/>
        <v>mediatv pay-per-viewWatch Pay-Per-View Movies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420</v>
      </c>
      <c r="X4" t="s">
        <v>436</v>
      </c>
      <c r="Y4" t="s">
        <v>437</v>
      </c>
      <c r="Z4">
        <v>31</v>
      </c>
      <c r="AA4">
        <v>111</v>
      </c>
      <c r="AB4" t="str">
        <f t="shared" si="4"/>
        <v>mediaTV EventAcademy of Country Music Awards - Likely</v>
      </c>
      <c r="AC4">
        <v>3</v>
      </c>
      <c r="AF4" s="2">
        <v>2</v>
      </c>
      <c r="AG4" t="s">
        <v>420</v>
      </c>
      <c r="AH4" t="s">
        <v>438</v>
      </c>
      <c r="AI4" t="s">
        <v>439</v>
      </c>
      <c r="AJ4">
        <v>28</v>
      </c>
      <c r="AK4">
        <v>106</v>
      </c>
      <c r="AL4" t="str">
        <f t="shared" si="5"/>
        <v>mediatv genreAdventure - Likely</v>
      </c>
      <c r="AM4">
        <f t="shared" si="6"/>
        <v>1</v>
      </c>
      <c r="AN4">
        <f t="shared" si="7"/>
        <v>-2</v>
      </c>
    </row>
    <row r="5" spans="2:40" x14ac:dyDescent="0.25">
      <c r="B5" s="2">
        <v>67</v>
      </c>
      <c r="C5" t="s">
        <v>420</v>
      </c>
      <c r="D5" t="s">
        <v>425</v>
      </c>
      <c r="E5" t="s">
        <v>440</v>
      </c>
      <c r="F5">
        <v>51</v>
      </c>
      <c r="G5">
        <v>106</v>
      </c>
      <c r="H5" t="str">
        <f t="shared" si="0"/>
        <v>mediaTV ChannelEncore - Likely</v>
      </c>
      <c r="I5">
        <v>4</v>
      </c>
      <c r="L5" s="2">
        <v>223</v>
      </c>
      <c r="M5" t="s">
        <v>420</v>
      </c>
      <c r="N5" t="s">
        <v>434</v>
      </c>
      <c r="O5" t="s">
        <v>441</v>
      </c>
      <c r="P5">
        <v>100</v>
      </c>
      <c r="Q5">
        <v>93</v>
      </c>
      <c r="R5" t="str">
        <f t="shared" si="1"/>
        <v>mediatv pay-per-viewWatch Pay-Per-View Sports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420</v>
      </c>
      <c r="X5" t="s">
        <v>425</v>
      </c>
      <c r="Y5" t="s">
        <v>432</v>
      </c>
      <c r="Z5">
        <v>28</v>
      </c>
      <c r="AA5">
        <v>109</v>
      </c>
      <c r="AB5" t="str">
        <f t="shared" si="4"/>
        <v>mediaTV ChannelAdult Swim - Likely</v>
      </c>
      <c r="AC5">
        <v>4</v>
      </c>
      <c r="AF5" s="2">
        <v>3</v>
      </c>
      <c r="AG5" t="s">
        <v>420</v>
      </c>
      <c r="AH5" t="s">
        <v>423</v>
      </c>
      <c r="AI5" t="s">
        <v>442</v>
      </c>
      <c r="AJ5">
        <v>27</v>
      </c>
      <c r="AK5">
        <v>106</v>
      </c>
      <c r="AL5" t="str">
        <f t="shared" si="5"/>
        <v>mediatv channelAmc - Likely</v>
      </c>
      <c r="AM5">
        <f t="shared" si="6"/>
        <v>2</v>
      </c>
      <c r="AN5">
        <f t="shared" si="7"/>
        <v>-2</v>
      </c>
    </row>
    <row r="6" spans="2:40" x14ac:dyDescent="0.25">
      <c r="B6" s="2">
        <v>129</v>
      </c>
      <c r="C6" t="s">
        <v>420</v>
      </c>
      <c r="D6" t="s">
        <v>425</v>
      </c>
      <c r="E6" t="s">
        <v>443</v>
      </c>
      <c r="F6">
        <v>51</v>
      </c>
      <c r="G6">
        <v>104</v>
      </c>
      <c r="H6" t="str">
        <f t="shared" si="0"/>
        <v>mediaTV ChannelMovieChannel - Likely</v>
      </c>
      <c r="I6">
        <v>5</v>
      </c>
      <c r="L6" s="2">
        <v>153</v>
      </c>
      <c r="M6" t="s">
        <v>420</v>
      </c>
      <c r="N6" t="s">
        <v>444</v>
      </c>
      <c r="O6" t="s">
        <v>445</v>
      </c>
      <c r="P6">
        <v>85</v>
      </c>
      <c r="Q6">
        <v>102</v>
      </c>
      <c r="R6" t="str">
        <f t="shared" si="1"/>
        <v>mediaradioRadio Provider - Internet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420</v>
      </c>
      <c r="X6" t="s">
        <v>446</v>
      </c>
      <c r="Y6" t="s">
        <v>439</v>
      </c>
      <c r="Z6">
        <v>29</v>
      </c>
      <c r="AA6">
        <v>110</v>
      </c>
      <c r="AB6" t="str">
        <f t="shared" si="4"/>
        <v>mediaTV GenreAdventure - Likely</v>
      </c>
      <c r="AC6">
        <v>5</v>
      </c>
      <c r="AF6" s="2">
        <v>4</v>
      </c>
      <c r="AG6" t="s">
        <v>420</v>
      </c>
      <c r="AH6" t="s">
        <v>438</v>
      </c>
      <c r="AI6" t="s">
        <v>447</v>
      </c>
      <c r="AJ6">
        <v>28</v>
      </c>
      <c r="AK6">
        <v>106</v>
      </c>
      <c r="AL6" t="str">
        <f t="shared" si="5"/>
        <v>mediatv genreAnimal - Likely</v>
      </c>
      <c r="AM6">
        <f t="shared" si="6"/>
        <v>3</v>
      </c>
      <c r="AN6">
        <f t="shared" si="7"/>
        <v>-2</v>
      </c>
    </row>
    <row r="7" spans="2:40" x14ac:dyDescent="0.25">
      <c r="B7" s="2">
        <v>280</v>
      </c>
      <c r="C7" t="s">
        <v>420</v>
      </c>
      <c r="D7" t="s">
        <v>421</v>
      </c>
      <c r="E7" t="s">
        <v>448</v>
      </c>
      <c r="F7">
        <v>51</v>
      </c>
      <c r="G7">
        <v>104</v>
      </c>
      <c r="H7" t="str">
        <f t="shared" si="0"/>
        <v>mediaNewspapersWeekend Paper - Read Editorial Page - Likely</v>
      </c>
      <c r="I7">
        <v>6</v>
      </c>
      <c r="L7" s="2">
        <v>12</v>
      </c>
      <c r="M7" t="s">
        <v>420</v>
      </c>
      <c r="N7" t="s">
        <v>449</v>
      </c>
      <c r="O7" t="s">
        <v>450</v>
      </c>
      <c r="P7">
        <v>81</v>
      </c>
      <c r="Q7">
        <v>104</v>
      </c>
      <c r="R7" t="str">
        <f t="shared" si="1"/>
        <v>mediastreaming providerBuy/Rent/Stream Videos - Amazon - Likely</v>
      </c>
      <c r="S7" t="e">
        <f t="shared" si="2"/>
        <v>#N/A</v>
      </c>
      <c r="T7" t="e">
        <f t="shared" si="3"/>
        <v>#N/A</v>
      </c>
      <c r="V7" s="2">
        <v>5</v>
      </c>
      <c r="W7" t="s">
        <v>420</v>
      </c>
      <c r="X7" t="s">
        <v>446</v>
      </c>
      <c r="Y7" t="s">
        <v>447</v>
      </c>
      <c r="Z7">
        <v>28</v>
      </c>
      <c r="AA7">
        <v>111</v>
      </c>
      <c r="AB7" t="str">
        <f t="shared" si="4"/>
        <v>mediaTV GenreAnimal - Likely</v>
      </c>
      <c r="AC7">
        <v>6</v>
      </c>
      <c r="AF7" s="2">
        <v>5</v>
      </c>
      <c r="AG7" t="s">
        <v>420</v>
      </c>
      <c r="AH7" t="s">
        <v>423</v>
      </c>
      <c r="AI7" t="s">
        <v>451</v>
      </c>
      <c r="AJ7">
        <v>28</v>
      </c>
      <c r="AK7">
        <v>107</v>
      </c>
      <c r="AL7" t="str">
        <f t="shared" si="5"/>
        <v>mediatv channelAnimal Planet - Likely</v>
      </c>
      <c r="AM7">
        <f t="shared" si="6"/>
        <v>5</v>
      </c>
      <c r="AN7">
        <f t="shared" si="7"/>
        <v>-1</v>
      </c>
    </row>
    <row r="8" spans="2:40" x14ac:dyDescent="0.25">
      <c r="B8" s="2">
        <v>186</v>
      </c>
      <c r="C8" t="s">
        <v>420</v>
      </c>
      <c r="D8" t="s">
        <v>452</v>
      </c>
      <c r="E8" t="s">
        <v>453</v>
      </c>
      <c r="F8">
        <v>50</v>
      </c>
      <c r="G8">
        <v>108</v>
      </c>
      <c r="H8" t="str">
        <f t="shared" si="0"/>
        <v>mediaMagazinesRead Home Service Magazines - Likely</v>
      </c>
      <c r="I8">
        <v>7</v>
      </c>
      <c r="L8" s="2">
        <v>105</v>
      </c>
      <c r="M8" t="s">
        <v>420</v>
      </c>
      <c r="N8" t="s">
        <v>444</v>
      </c>
      <c r="O8" t="s">
        <v>454</v>
      </c>
      <c r="P8">
        <v>65</v>
      </c>
      <c r="Q8">
        <v>103</v>
      </c>
      <c r="R8" t="str">
        <f t="shared" si="1"/>
        <v>mediaradioListen To Radio At Work During Week - Likely</v>
      </c>
      <c r="S8" t="e">
        <f t="shared" si="2"/>
        <v>#N/A</v>
      </c>
      <c r="T8" t="e">
        <f t="shared" si="3"/>
        <v>#N/A</v>
      </c>
      <c r="V8" s="2">
        <v>6</v>
      </c>
      <c r="W8" t="s">
        <v>420</v>
      </c>
      <c r="X8" t="s">
        <v>425</v>
      </c>
      <c r="Y8" t="s">
        <v>451</v>
      </c>
      <c r="Z8">
        <v>29</v>
      </c>
      <c r="AA8">
        <v>113</v>
      </c>
      <c r="AB8" t="str">
        <f t="shared" si="4"/>
        <v>mediaTV ChannelAnimal Planet - Likely</v>
      </c>
      <c r="AC8">
        <v>7</v>
      </c>
      <c r="AF8" s="2">
        <v>6</v>
      </c>
      <c r="AG8" t="s">
        <v>420</v>
      </c>
      <c r="AH8" t="s">
        <v>438</v>
      </c>
      <c r="AI8" t="s">
        <v>455</v>
      </c>
      <c r="AJ8">
        <v>28</v>
      </c>
      <c r="AK8">
        <v>107</v>
      </c>
      <c r="AL8" t="str">
        <f t="shared" si="5"/>
        <v>mediatv genreAuto - Likely</v>
      </c>
      <c r="AM8">
        <f t="shared" si="6"/>
        <v>6</v>
      </c>
      <c r="AN8">
        <f t="shared" si="7"/>
        <v>-1</v>
      </c>
    </row>
    <row r="9" spans="2:40" x14ac:dyDescent="0.25">
      <c r="B9" s="2">
        <v>284</v>
      </c>
      <c r="C9" t="s">
        <v>420</v>
      </c>
      <c r="D9" t="s">
        <v>421</v>
      </c>
      <c r="E9" t="s">
        <v>456</v>
      </c>
      <c r="F9">
        <v>50</v>
      </c>
      <c r="G9">
        <v>104</v>
      </c>
      <c r="H9" t="str">
        <f t="shared" si="0"/>
        <v>mediaNewspapersWeekend Paper - Read Local News - Likely</v>
      </c>
      <c r="I9">
        <v>8</v>
      </c>
      <c r="L9" s="2">
        <v>115</v>
      </c>
      <c r="M9" t="s">
        <v>420</v>
      </c>
      <c r="N9" t="s">
        <v>423</v>
      </c>
      <c r="O9" t="s">
        <v>457</v>
      </c>
      <c r="P9">
        <v>56.000000000000007</v>
      </c>
      <c r="Q9">
        <v>108</v>
      </c>
      <c r="R9" t="str">
        <f t="shared" si="1"/>
        <v>mediatv channelMtv - Likely</v>
      </c>
      <c r="S9" t="e">
        <f t="shared" si="2"/>
        <v>#N/A</v>
      </c>
      <c r="T9" t="e">
        <f t="shared" si="3"/>
        <v>#N/A</v>
      </c>
      <c r="V9" s="2">
        <v>7</v>
      </c>
      <c r="W9" t="s">
        <v>420</v>
      </c>
      <c r="X9" t="s">
        <v>446</v>
      </c>
      <c r="Y9" t="s">
        <v>455</v>
      </c>
      <c r="Z9">
        <v>28</v>
      </c>
      <c r="AA9">
        <v>112</v>
      </c>
      <c r="AB9" t="str">
        <f t="shared" si="4"/>
        <v>mediaTV GenreAuto - Likely</v>
      </c>
      <c r="AC9">
        <v>8</v>
      </c>
      <c r="AF9" s="2">
        <v>7</v>
      </c>
      <c r="AG9" t="s">
        <v>420</v>
      </c>
      <c r="AH9" t="s">
        <v>423</v>
      </c>
      <c r="AI9" t="s">
        <v>458</v>
      </c>
      <c r="AJ9">
        <v>28</v>
      </c>
      <c r="AK9">
        <v>107</v>
      </c>
      <c r="AL9" t="str">
        <f t="shared" si="5"/>
        <v>mediatv channelBbc America - Likely</v>
      </c>
      <c r="AM9">
        <f t="shared" si="6"/>
        <v>7</v>
      </c>
      <c r="AN9">
        <f t="shared" si="7"/>
        <v>-1</v>
      </c>
    </row>
    <row r="10" spans="2:40" x14ac:dyDescent="0.25">
      <c r="B10" s="2">
        <v>178</v>
      </c>
      <c r="C10" t="s">
        <v>420</v>
      </c>
      <c r="D10" t="s">
        <v>452</v>
      </c>
      <c r="E10" t="s">
        <v>459</v>
      </c>
      <c r="F10">
        <v>50</v>
      </c>
      <c r="G10">
        <v>102</v>
      </c>
      <c r="H10" t="str">
        <f t="shared" si="0"/>
        <v>mediaMagazinesRead Business/Finance Magazines - Likely</v>
      </c>
      <c r="I10">
        <v>9</v>
      </c>
      <c r="L10" s="2">
        <v>90</v>
      </c>
      <c r="M10" t="s">
        <v>420</v>
      </c>
      <c r="N10" t="s">
        <v>438</v>
      </c>
      <c r="O10" t="s">
        <v>460</v>
      </c>
      <c r="P10">
        <v>55.000000000000007</v>
      </c>
      <c r="Q10">
        <v>106</v>
      </c>
      <c r="R10" t="str">
        <f t="shared" si="1"/>
        <v>mediatv genreHistory - Likely</v>
      </c>
      <c r="S10" t="e">
        <f t="shared" si="2"/>
        <v>#N/A</v>
      </c>
      <c r="T10" t="e">
        <f t="shared" si="3"/>
        <v>#N/A</v>
      </c>
      <c r="V10" s="2">
        <v>8</v>
      </c>
      <c r="W10" t="s">
        <v>420</v>
      </c>
      <c r="X10" t="s">
        <v>425</v>
      </c>
      <c r="Y10" t="s">
        <v>461</v>
      </c>
      <c r="Z10">
        <v>29</v>
      </c>
      <c r="AA10">
        <v>109</v>
      </c>
      <c r="AB10" t="str">
        <f t="shared" si="4"/>
        <v>mediaTV ChannelBBC America - Likely</v>
      </c>
      <c r="AC10">
        <v>9</v>
      </c>
      <c r="AF10" s="2">
        <v>8</v>
      </c>
      <c r="AG10" t="s">
        <v>420</v>
      </c>
      <c r="AH10" t="s">
        <v>462</v>
      </c>
      <c r="AI10" t="s">
        <v>463</v>
      </c>
      <c r="AJ10">
        <v>36</v>
      </c>
      <c r="AK10">
        <v>94</v>
      </c>
      <c r="AL10" t="str">
        <f t="shared" si="5"/>
        <v>mediatvBinge Watcher - Likely</v>
      </c>
      <c r="AM10">
        <f t="shared" si="6"/>
        <v>8</v>
      </c>
      <c r="AN10">
        <f t="shared" si="7"/>
        <v>-1</v>
      </c>
    </row>
    <row r="11" spans="2:40" x14ac:dyDescent="0.25">
      <c r="B11" s="2">
        <v>97</v>
      </c>
      <c r="C11" t="s">
        <v>420</v>
      </c>
      <c r="D11" t="s">
        <v>421</v>
      </c>
      <c r="E11" t="s">
        <v>464</v>
      </c>
      <c r="F11">
        <v>50</v>
      </c>
      <c r="G11">
        <v>100</v>
      </c>
      <c r="H11" t="str">
        <f t="shared" si="0"/>
        <v>mediaNewspapersHeavy Newspaper Reader - Likely</v>
      </c>
      <c r="I11">
        <v>10</v>
      </c>
      <c r="L11" s="2">
        <v>69</v>
      </c>
      <c r="M11" t="s">
        <v>420</v>
      </c>
      <c r="N11" t="s">
        <v>423</v>
      </c>
      <c r="O11" t="s">
        <v>465</v>
      </c>
      <c r="P11">
        <v>54</v>
      </c>
      <c r="Q11">
        <v>106</v>
      </c>
      <c r="R11" t="str">
        <f t="shared" si="1"/>
        <v>mediatv channelFxx - Likely</v>
      </c>
      <c r="S11" t="e">
        <f t="shared" si="2"/>
        <v>#N/A</v>
      </c>
      <c r="T11" t="e">
        <f t="shared" si="3"/>
        <v>#N/A</v>
      </c>
      <c r="V11" s="2">
        <v>9</v>
      </c>
      <c r="W11" t="s">
        <v>420</v>
      </c>
      <c r="X11" t="s">
        <v>425</v>
      </c>
      <c r="Y11" t="s">
        <v>466</v>
      </c>
      <c r="Z11">
        <v>29</v>
      </c>
      <c r="AA11">
        <v>108</v>
      </c>
      <c r="AB11" t="str">
        <f t="shared" si="4"/>
        <v>mediaTV ChannelBET - Likely</v>
      </c>
      <c r="AC11">
        <v>10</v>
      </c>
      <c r="AF11" s="2">
        <v>9</v>
      </c>
      <c r="AG11" t="s">
        <v>420</v>
      </c>
      <c r="AH11" t="s">
        <v>438</v>
      </c>
      <c r="AI11" t="s">
        <v>467</v>
      </c>
      <c r="AJ11">
        <v>27</v>
      </c>
      <c r="AK11">
        <v>105</v>
      </c>
      <c r="AL11" t="str">
        <f t="shared" si="5"/>
        <v>mediatv genreBiography - Likely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55</v>
      </c>
      <c r="F12">
        <v>510</v>
      </c>
      <c r="G12">
        <v>1037</v>
      </c>
      <c r="L12" s="2" t="s">
        <v>56</v>
      </c>
      <c r="P12">
        <v>1156</v>
      </c>
      <c r="Q12">
        <v>1038</v>
      </c>
      <c r="V12" s="2" t="s">
        <v>57</v>
      </c>
      <c r="Z12">
        <v>287</v>
      </c>
      <c r="AA12">
        <v>1101</v>
      </c>
      <c r="AF12" s="2" t="s">
        <v>58</v>
      </c>
      <c r="AJ12">
        <v>289</v>
      </c>
      <c r="AK12">
        <v>1052</v>
      </c>
    </row>
    <row r="13" spans="2:40" x14ac:dyDescent="0.25">
      <c r="B13" s="2" t="s">
        <v>59</v>
      </c>
      <c r="F13">
        <v>51</v>
      </c>
      <c r="G13">
        <v>103.7</v>
      </c>
      <c r="L13" s="2" t="s">
        <v>60</v>
      </c>
      <c r="P13">
        <v>115.6</v>
      </c>
      <c r="Q13">
        <v>103.8</v>
      </c>
      <c r="V13" s="2" t="s">
        <v>61</v>
      </c>
      <c r="Z13">
        <v>28.7</v>
      </c>
      <c r="AA13">
        <v>110.1</v>
      </c>
      <c r="AF13" s="2" t="s">
        <v>62</v>
      </c>
      <c r="AJ13">
        <v>28.9</v>
      </c>
      <c r="AK13">
        <v>105.2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3"/>
  <sheetViews>
    <sheetView topLeftCell="Y1" workbookViewId="0">
      <selection activeCell="AN2" sqref="AN2"/>
    </sheetView>
  </sheetViews>
  <sheetFormatPr defaultRowHeight="15" x14ac:dyDescent="0.25"/>
  <sheetData>
    <row r="1" spans="2:40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468</v>
      </c>
      <c r="I1" s="3" t="s">
        <v>469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3" t="s">
        <v>468</v>
      </c>
      <c r="S1" s="3" t="s">
        <v>469</v>
      </c>
      <c r="T1" s="3" t="s">
        <v>470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3" t="s">
        <v>468</v>
      </c>
      <c r="AC1" s="3" t="s">
        <v>469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3" t="s">
        <v>468</v>
      </c>
      <c r="AM1" s="3" t="s">
        <v>469</v>
      </c>
      <c r="AN1" s="3" t="s">
        <v>470</v>
      </c>
    </row>
    <row r="2" spans="2:40" x14ac:dyDescent="0.25">
      <c r="B2" s="2">
        <v>1848</v>
      </c>
      <c r="C2" t="s">
        <v>7</v>
      </c>
      <c r="D2" t="s">
        <v>8</v>
      </c>
      <c r="E2" t="s">
        <v>9</v>
      </c>
      <c r="F2">
        <v>86.999999999999986</v>
      </c>
      <c r="G2">
        <v>100</v>
      </c>
      <c r="H2" t="str">
        <f>_xlfn.CONCAT(C2,D2,E2)</f>
        <v>DemographicEthnicityDemographic - Ethnicity - Hispanic Language Preference - X - Non-Hispanic</v>
      </c>
      <c r="I2">
        <v>1</v>
      </c>
      <c r="L2" s="2">
        <v>843</v>
      </c>
      <c r="M2" t="s">
        <v>7</v>
      </c>
      <c r="N2" t="s">
        <v>8</v>
      </c>
      <c r="O2" t="s">
        <v>9</v>
      </c>
      <c r="P2">
        <v>87.1</v>
      </c>
      <c r="Q2">
        <v>100</v>
      </c>
      <c r="R2" t="str">
        <f>_xlfn.CONCAT(M2,N2,O2)</f>
        <v>DemographicEthnicityDemographic - Ethnicity - Hispanic Language Preference - X - Non-Hispanic</v>
      </c>
      <c r="S2">
        <f>MATCH(H2,$R$2:$R$11,0)</f>
        <v>1</v>
      </c>
      <c r="T2">
        <f>S2-I2</f>
        <v>0</v>
      </c>
      <c r="V2" s="2">
        <v>0</v>
      </c>
      <c r="W2" t="s">
        <v>7</v>
      </c>
      <c r="X2" t="s">
        <v>10</v>
      </c>
      <c r="Y2" t="s">
        <v>11</v>
      </c>
      <c r="Z2">
        <v>1</v>
      </c>
      <c r="AA2">
        <v>255</v>
      </c>
      <c r="AB2" t="str">
        <f>_xlfn.CONCAT(W2,X2,Y2)</f>
        <v>DemographicOccupationDemographic - Occupation - Occupation Detail - Input Individual - Cosmetologist</v>
      </c>
      <c r="AC2">
        <v>1</v>
      </c>
      <c r="AF2" s="2">
        <v>0</v>
      </c>
      <c r="AG2" t="s">
        <v>7</v>
      </c>
      <c r="AH2" t="s">
        <v>12</v>
      </c>
      <c r="AI2" t="s">
        <v>13</v>
      </c>
      <c r="AJ2">
        <v>4.1000000000000014</v>
      </c>
      <c r="AK2">
        <v>164</v>
      </c>
      <c r="AL2" t="str">
        <f>_xlfn.CONCAT(AG2,AH2,AI2)</f>
        <v>DemographicAgeDemographic - Age - Age - Input Individual - 42 - 43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1768</v>
      </c>
      <c r="C3" t="s">
        <v>14</v>
      </c>
      <c r="D3" t="s">
        <v>15</v>
      </c>
      <c r="E3" t="s">
        <v>16</v>
      </c>
      <c r="F3">
        <v>86</v>
      </c>
      <c r="G3">
        <v>100</v>
      </c>
      <c r="H3" t="str">
        <f t="shared" ref="H3:H11" si="0">_xlfn.CONCAT(C3,D3,E3)</f>
        <v>Real EstateHome CharacteristicsReal Estate - Home Characteristics - Dwelling Type (Factual) - Single Family Dwelling Unit</v>
      </c>
      <c r="I3">
        <v>2</v>
      </c>
      <c r="L3" s="2">
        <v>683</v>
      </c>
      <c r="M3" t="s">
        <v>14</v>
      </c>
      <c r="N3" t="s">
        <v>15</v>
      </c>
      <c r="O3" t="s">
        <v>16</v>
      </c>
      <c r="P3">
        <v>85.8</v>
      </c>
      <c r="Q3">
        <v>100</v>
      </c>
      <c r="R3" t="str">
        <f t="shared" ref="R3:R11" si="1">_xlfn.CONCAT(M3,N3,O3)</f>
        <v>Real EstateHome CharacteristicsReal Estate - Home Characteristics - Dwelling Type (Factual) - Single Family Dwelling Unit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17</v>
      </c>
      <c r="X3" t="s">
        <v>18</v>
      </c>
      <c r="Y3" t="s">
        <v>19</v>
      </c>
      <c r="Z3">
        <v>1</v>
      </c>
      <c r="AA3">
        <v>189</v>
      </c>
      <c r="AB3" t="str">
        <f t="shared" ref="AB3:AB11" si="4">_xlfn.CONCAT(W3,X3,Y3)</f>
        <v>ApparelFootwearApparel - Footwear - Purchase Shoes - Women's Plus Sizes (Factual)</v>
      </c>
      <c r="AC3">
        <v>2</v>
      </c>
      <c r="AF3" s="2">
        <v>1</v>
      </c>
      <c r="AG3" t="s">
        <v>7</v>
      </c>
      <c r="AH3" t="s">
        <v>12</v>
      </c>
      <c r="AI3" t="s">
        <v>20</v>
      </c>
      <c r="AJ3">
        <v>4.9000000000000004</v>
      </c>
      <c r="AK3">
        <v>163</v>
      </c>
      <c r="AL3" t="str">
        <f t="shared" ref="AL3:AL11" si="5">_xlfn.CONCAT(AG3,AH3,AI3)</f>
        <v>DemographicAgeDemographic - Age - Age - Input Individual - 52 - 53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1750</v>
      </c>
      <c r="C4" t="s">
        <v>14</v>
      </c>
      <c r="D4" t="s">
        <v>15</v>
      </c>
      <c r="E4" t="s">
        <v>21</v>
      </c>
      <c r="F4">
        <v>81</v>
      </c>
      <c r="G4">
        <v>100</v>
      </c>
      <c r="H4" t="str">
        <f t="shared" si="0"/>
        <v>Real EstateHome CharacteristicsReal Estate - Home Characteristics - Property Type Category (Factual) - Single</v>
      </c>
      <c r="I4">
        <v>3</v>
      </c>
      <c r="L4" s="2">
        <v>682</v>
      </c>
      <c r="M4" t="s">
        <v>14</v>
      </c>
      <c r="N4" t="s">
        <v>15</v>
      </c>
      <c r="O4" t="s">
        <v>21</v>
      </c>
      <c r="P4">
        <v>81.699999999999989</v>
      </c>
      <c r="Q4">
        <v>100</v>
      </c>
      <c r="R4" t="str">
        <f t="shared" si="1"/>
        <v>Real EstateHome CharacteristicsReal Estate - Home Characteristics - Property Type Category (Factual) - Single</v>
      </c>
      <c r="S4">
        <f t="shared" si="2"/>
        <v>3</v>
      </c>
      <c r="T4">
        <f t="shared" si="3"/>
        <v>0</v>
      </c>
      <c r="V4" s="2">
        <v>2</v>
      </c>
      <c r="W4" t="s">
        <v>22</v>
      </c>
      <c r="X4" t="s">
        <v>23</v>
      </c>
      <c r="Y4" t="s">
        <v>24</v>
      </c>
      <c r="Z4">
        <v>1</v>
      </c>
      <c r="AA4">
        <v>182</v>
      </c>
      <c r="AB4" t="str">
        <f t="shared" si="4"/>
        <v>PersonicxLifestage ClusterPersonicx - Lifestage Cluster - Personicx Lifestage Cluster - 43 Work &amp; Causes</v>
      </c>
      <c r="AC4">
        <v>3</v>
      </c>
      <c r="AF4" s="2">
        <v>2</v>
      </c>
      <c r="AG4" t="s">
        <v>7</v>
      </c>
      <c r="AH4" t="s">
        <v>12</v>
      </c>
      <c r="AI4" t="s">
        <v>25</v>
      </c>
      <c r="AJ4">
        <v>4.9000000000000004</v>
      </c>
      <c r="AK4">
        <v>163</v>
      </c>
      <c r="AL4" t="str">
        <f t="shared" si="5"/>
        <v>DemographicAgeDemographic - Age - Age - Input Individual - 50 - 51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10</v>
      </c>
      <c r="C5" t="s">
        <v>7</v>
      </c>
      <c r="D5" t="s">
        <v>26</v>
      </c>
      <c r="E5" t="s">
        <v>27</v>
      </c>
      <c r="F5">
        <v>79</v>
      </c>
      <c r="G5">
        <v>160</v>
      </c>
      <c r="H5" t="str">
        <f t="shared" si="0"/>
        <v>DemographicGenderDemographic - Gender - Gender - Input Individual - Female</v>
      </c>
      <c r="I5">
        <v>4</v>
      </c>
      <c r="L5" s="2">
        <v>3</v>
      </c>
      <c r="M5" t="s">
        <v>7</v>
      </c>
      <c r="N5" t="s">
        <v>26</v>
      </c>
      <c r="O5" t="s">
        <v>27</v>
      </c>
      <c r="P5">
        <v>79.3</v>
      </c>
      <c r="Q5">
        <v>162</v>
      </c>
      <c r="R5" t="str">
        <f t="shared" si="1"/>
        <v>DemographicGenderDemographic - Gender - Gender - Input Individual - Female</v>
      </c>
      <c r="S5">
        <f t="shared" si="2"/>
        <v>4</v>
      </c>
      <c r="T5">
        <f t="shared" si="3"/>
        <v>0</v>
      </c>
      <c r="V5" s="2">
        <v>3</v>
      </c>
      <c r="W5" t="s">
        <v>17</v>
      </c>
      <c r="X5" t="s">
        <v>28</v>
      </c>
      <c r="Y5" t="s">
        <v>29</v>
      </c>
      <c r="Z5">
        <v>1</v>
      </c>
      <c r="AA5">
        <v>175</v>
      </c>
      <c r="AB5" t="str">
        <f t="shared" si="4"/>
        <v>ApparelClothingApparel - Clothing - Purchase Underwear and Hosiery - Women's Plus (Factual)</v>
      </c>
      <c r="AC5">
        <v>4</v>
      </c>
      <c r="AF5" s="2">
        <v>3</v>
      </c>
      <c r="AG5" t="s">
        <v>7</v>
      </c>
      <c r="AH5" t="s">
        <v>26</v>
      </c>
      <c r="AI5" t="s">
        <v>27</v>
      </c>
      <c r="AJ5">
        <v>79.3</v>
      </c>
      <c r="AK5">
        <v>162</v>
      </c>
      <c r="AL5" t="str">
        <f t="shared" si="5"/>
        <v>DemographicGenderDemographic - Gender - Gender - Input Individual - Female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900</v>
      </c>
      <c r="C6" t="s">
        <v>30</v>
      </c>
      <c r="D6" t="s">
        <v>31</v>
      </c>
      <c r="E6" t="s">
        <v>32</v>
      </c>
      <c r="F6">
        <v>76</v>
      </c>
      <c r="G6">
        <v>105</v>
      </c>
      <c r="H6" t="str">
        <f t="shared" si="0"/>
        <v>RetailMail OrderRetail - Mail Order - Mail Order Buyer (Factual)</v>
      </c>
      <c r="I6">
        <v>5</v>
      </c>
      <c r="L6" s="2">
        <v>437</v>
      </c>
      <c r="M6" t="s">
        <v>30</v>
      </c>
      <c r="N6" t="s">
        <v>31</v>
      </c>
      <c r="O6" t="s">
        <v>32</v>
      </c>
      <c r="P6">
        <v>76.099999999999994</v>
      </c>
      <c r="Q6">
        <v>104</v>
      </c>
      <c r="R6" t="str">
        <f t="shared" si="1"/>
        <v>RetailMail OrderRetail - Mail Order - Mail Order Buyer (Factual)</v>
      </c>
      <c r="S6">
        <f t="shared" si="2"/>
        <v>5</v>
      </c>
      <c r="T6">
        <f t="shared" si="3"/>
        <v>0</v>
      </c>
      <c r="V6" s="2">
        <v>4</v>
      </c>
      <c r="W6" t="s">
        <v>7</v>
      </c>
      <c r="X6" t="s">
        <v>12</v>
      </c>
      <c r="Y6" t="s">
        <v>33</v>
      </c>
      <c r="Z6">
        <v>4</v>
      </c>
      <c r="AA6">
        <v>171</v>
      </c>
      <c r="AB6" t="str">
        <f t="shared" si="4"/>
        <v>DemographicAgeDemographic - Age - Age - Input Individual - 44 - 45</v>
      </c>
      <c r="AC6">
        <v>5</v>
      </c>
      <c r="AF6" s="2">
        <v>4</v>
      </c>
      <c r="AG6" t="s">
        <v>7</v>
      </c>
      <c r="AH6" t="s">
        <v>12</v>
      </c>
      <c r="AI6" t="s">
        <v>34</v>
      </c>
      <c r="AJ6">
        <v>4.2</v>
      </c>
      <c r="AK6">
        <v>162</v>
      </c>
      <c r="AL6" t="str">
        <f t="shared" si="5"/>
        <v>DemographicAgeDemographic - Age - Age - Input Individual - 46 - 47</v>
      </c>
      <c r="AM6">
        <f t="shared" si="6"/>
        <v>10</v>
      </c>
      <c r="AN6">
        <f t="shared" si="7"/>
        <v>5</v>
      </c>
    </row>
    <row r="7" spans="2:40" x14ac:dyDescent="0.25">
      <c r="B7" s="2">
        <v>929</v>
      </c>
      <c r="C7" t="s">
        <v>30</v>
      </c>
      <c r="D7" t="s">
        <v>35</v>
      </c>
      <c r="E7" t="s">
        <v>36</v>
      </c>
      <c r="F7">
        <v>76</v>
      </c>
      <c r="G7">
        <v>105</v>
      </c>
      <c r="H7" t="str">
        <f t="shared" si="0"/>
        <v>RetailChannelRetail - Channel - Mail Order Responder (Factual)</v>
      </c>
      <c r="I7">
        <v>6</v>
      </c>
      <c r="L7" s="2">
        <v>441</v>
      </c>
      <c r="M7" t="s">
        <v>30</v>
      </c>
      <c r="N7" t="s">
        <v>35</v>
      </c>
      <c r="O7" t="s">
        <v>36</v>
      </c>
      <c r="P7">
        <v>76.099999999999994</v>
      </c>
      <c r="Q7">
        <v>104</v>
      </c>
      <c r="R7" t="str">
        <f t="shared" si="1"/>
        <v>RetailChannelRetail - Channel - Mail Order Responder (Factual)</v>
      </c>
      <c r="S7">
        <f t="shared" si="2"/>
        <v>6</v>
      </c>
      <c r="T7">
        <f t="shared" si="3"/>
        <v>0</v>
      </c>
      <c r="V7" s="2">
        <v>5</v>
      </c>
      <c r="W7" t="s">
        <v>7</v>
      </c>
      <c r="X7" t="s">
        <v>12</v>
      </c>
      <c r="Y7" t="s">
        <v>34</v>
      </c>
      <c r="Z7">
        <v>4</v>
      </c>
      <c r="AA7">
        <v>170</v>
      </c>
      <c r="AB7" t="str">
        <f t="shared" si="4"/>
        <v>DemographicAgeDemographic - Age - Age - Input Individual - 46 - 47</v>
      </c>
      <c r="AC7">
        <v>6</v>
      </c>
      <c r="AF7" s="2">
        <v>5</v>
      </c>
      <c r="AG7" t="s">
        <v>7</v>
      </c>
      <c r="AH7" t="s">
        <v>12</v>
      </c>
      <c r="AI7" t="s">
        <v>37</v>
      </c>
      <c r="AJ7">
        <v>5.2</v>
      </c>
      <c r="AK7">
        <v>162</v>
      </c>
      <c r="AL7" t="str">
        <f t="shared" si="5"/>
        <v>DemographicAgeDemographic - Age - Age - Input Individual - 54 - 55</v>
      </c>
      <c r="AM7">
        <f t="shared" si="6"/>
        <v>5</v>
      </c>
      <c r="AN7">
        <f t="shared" si="7"/>
        <v>-1</v>
      </c>
    </row>
    <row r="8" spans="2:40" x14ac:dyDescent="0.25">
      <c r="B8" s="2">
        <v>1419</v>
      </c>
      <c r="C8" t="s">
        <v>14</v>
      </c>
      <c r="D8" t="s">
        <v>38</v>
      </c>
      <c r="E8" t="s">
        <v>39</v>
      </c>
      <c r="F8">
        <v>76</v>
      </c>
      <c r="G8">
        <v>102</v>
      </c>
      <c r="H8" t="str">
        <f t="shared" si="0"/>
        <v>Real EstateOwnershipReal Estate - Ownership - Household Owns or Rents - Own</v>
      </c>
      <c r="I8">
        <v>7</v>
      </c>
      <c r="L8" s="2">
        <v>821</v>
      </c>
      <c r="M8" t="s">
        <v>7</v>
      </c>
      <c r="N8" t="s">
        <v>8</v>
      </c>
      <c r="O8" t="s">
        <v>40</v>
      </c>
      <c r="P8">
        <v>74.099999999999994</v>
      </c>
      <c r="Q8">
        <v>100</v>
      </c>
      <c r="R8" t="str">
        <f t="shared" si="1"/>
        <v>DemographicEthnicityDemographic - Ethnicity - Race - Household - White/Other</v>
      </c>
      <c r="S8" t="e">
        <f t="shared" si="2"/>
        <v>#N/A</v>
      </c>
      <c r="T8" t="e">
        <f t="shared" si="3"/>
        <v>#N/A</v>
      </c>
      <c r="V8" s="2">
        <v>6</v>
      </c>
      <c r="W8" t="s">
        <v>41</v>
      </c>
      <c r="X8" t="s">
        <v>38</v>
      </c>
      <c r="Y8" t="s">
        <v>42</v>
      </c>
      <c r="Z8">
        <v>1</v>
      </c>
      <c r="AA8">
        <v>166</v>
      </c>
      <c r="AB8" t="str">
        <f t="shared" si="4"/>
        <v>AutoOwnershipAuto - Ownership - 2nd Vehicle Model Year (Factual) - 2016</v>
      </c>
      <c r="AC8">
        <v>7</v>
      </c>
      <c r="AF8" s="2">
        <v>6</v>
      </c>
      <c r="AG8" t="s">
        <v>7</v>
      </c>
      <c r="AH8" t="s">
        <v>12</v>
      </c>
      <c r="AI8" t="s">
        <v>43</v>
      </c>
      <c r="AJ8">
        <v>4.2</v>
      </c>
      <c r="AK8">
        <v>162</v>
      </c>
      <c r="AL8" t="str">
        <f t="shared" si="5"/>
        <v>DemographicAgeDemographic - Age - Age - Input Individual - 40 - 41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896</v>
      </c>
      <c r="C9" t="s">
        <v>44</v>
      </c>
      <c r="D9" t="s">
        <v>45</v>
      </c>
      <c r="E9" t="s">
        <v>46</v>
      </c>
      <c r="F9">
        <v>74</v>
      </c>
      <c r="G9">
        <v>105</v>
      </c>
      <c r="H9" t="str">
        <f t="shared" si="0"/>
        <v>TechnologyComputingTechnology - Computing - Interest in Computers/Electronics (Factual)</v>
      </c>
      <c r="I9">
        <v>8</v>
      </c>
      <c r="L9" s="2">
        <v>389</v>
      </c>
      <c r="M9" t="s">
        <v>44</v>
      </c>
      <c r="N9" t="s">
        <v>45</v>
      </c>
      <c r="O9" t="s">
        <v>46</v>
      </c>
      <c r="P9">
        <v>73.400000000000006</v>
      </c>
      <c r="Q9">
        <v>105</v>
      </c>
      <c r="R9" t="str">
        <f t="shared" si="1"/>
        <v>TechnologyComputingTechnology - Computing - Interest in Computers/Electronics (Factual)</v>
      </c>
      <c r="S9">
        <f t="shared" si="2"/>
        <v>8</v>
      </c>
      <c r="T9">
        <f t="shared" si="3"/>
        <v>0</v>
      </c>
      <c r="V9" s="2">
        <v>7</v>
      </c>
      <c r="W9" t="s">
        <v>7</v>
      </c>
      <c r="X9" t="s">
        <v>12</v>
      </c>
      <c r="Y9" t="s">
        <v>20</v>
      </c>
      <c r="Z9">
        <v>5</v>
      </c>
      <c r="AA9">
        <v>165</v>
      </c>
      <c r="AB9" t="str">
        <f t="shared" si="4"/>
        <v>DemographicAgeDemographic - Age - Age - Input Individual - 52 - 53</v>
      </c>
      <c r="AC9">
        <v>8</v>
      </c>
      <c r="AF9" s="2">
        <v>7</v>
      </c>
      <c r="AG9" t="s">
        <v>7</v>
      </c>
      <c r="AH9" t="s">
        <v>12</v>
      </c>
      <c r="AI9" t="s">
        <v>47</v>
      </c>
      <c r="AJ9">
        <v>4.8</v>
      </c>
      <c r="AK9">
        <v>160</v>
      </c>
      <c r="AL9" t="str">
        <f t="shared" si="5"/>
        <v>DemographicAgeDemographic - Age - Age - Input Individual - 48 - 49</v>
      </c>
      <c r="AM9">
        <f t="shared" si="6"/>
        <v>2</v>
      </c>
      <c r="AN9">
        <f t="shared" si="7"/>
        <v>-6</v>
      </c>
    </row>
    <row r="10" spans="2:40" x14ac:dyDescent="0.25">
      <c r="B10" s="2">
        <v>1798</v>
      </c>
      <c r="C10" t="s">
        <v>7</v>
      </c>
      <c r="D10" t="s">
        <v>8</v>
      </c>
      <c r="E10" t="s">
        <v>40</v>
      </c>
      <c r="F10">
        <v>74</v>
      </c>
      <c r="G10">
        <v>100</v>
      </c>
      <c r="H10" t="str">
        <f t="shared" si="0"/>
        <v>DemographicEthnicityDemographic - Ethnicity - Race - Household - White/Other</v>
      </c>
      <c r="I10">
        <v>9</v>
      </c>
      <c r="L10" s="2">
        <v>416</v>
      </c>
      <c r="M10" t="s">
        <v>48</v>
      </c>
      <c r="N10" t="s">
        <v>49</v>
      </c>
      <c r="O10" t="s">
        <v>50</v>
      </c>
      <c r="P10">
        <v>73.3</v>
      </c>
      <c r="Q10">
        <v>104</v>
      </c>
      <c r="R10" t="str">
        <f t="shared" si="1"/>
        <v>FinancialCredit CardFinancial - Credit Card - Card Holder in Household - Other Credit Card (Factual)</v>
      </c>
      <c r="S10">
        <f t="shared" si="2"/>
        <v>7</v>
      </c>
      <c r="T10">
        <f t="shared" si="3"/>
        <v>-2</v>
      </c>
      <c r="V10" s="2">
        <v>8</v>
      </c>
      <c r="W10" t="s">
        <v>7</v>
      </c>
      <c r="X10" t="s">
        <v>12</v>
      </c>
      <c r="Y10" t="s">
        <v>25</v>
      </c>
      <c r="Z10">
        <v>5</v>
      </c>
      <c r="AA10">
        <v>164</v>
      </c>
      <c r="AB10" t="str">
        <f t="shared" si="4"/>
        <v>DemographicAgeDemographic - Age - Age - Input Individual - 50 - 51</v>
      </c>
      <c r="AC10">
        <v>9</v>
      </c>
      <c r="AF10" s="2">
        <v>8</v>
      </c>
      <c r="AG10" t="s">
        <v>7</v>
      </c>
      <c r="AH10" t="s">
        <v>12</v>
      </c>
      <c r="AI10" t="s">
        <v>51</v>
      </c>
      <c r="AJ10">
        <v>5.4</v>
      </c>
      <c r="AK10">
        <v>159</v>
      </c>
      <c r="AL10" t="str">
        <f t="shared" si="5"/>
        <v>DemographicAgeDemographic - Age - Age - Input Individual - 56 - 57</v>
      </c>
      <c r="AM10">
        <f t="shared" si="6"/>
        <v>3</v>
      </c>
      <c r="AN10">
        <f t="shared" si="7"/>
        <v>-6</v>
      </c>
    </row>
    <row r="11" spans="2:40" x14ac:dyDescent="0.25">
      <c r="B11" s="2">
        <v>859</v>
      </c>
      <c r="C11" t="s">
        <v>48</v>
      </c>
      <c r="D11" t="s">
        <v>49</v>
      </c>
      <c r="E11" t="s">
        <v>50</v>
      </c>
      <c r="F11">
        <v>73</v>
      </c>
      <c r="G11">
        <v>105</v>
      </c>
      <c r="H11" t="str">
        <f t="shared" si="0"/>
        <v>FinancialCredit CardFinancial - Credit Card - Card Holder in Household - Other Credit Card (Factual)</v>
      </c>
      <c r="I11">
        <v>10</v>
      </c>
      <c r="L11" s="2">
        <v>371</v>
      </c>
      <c r="M11" t="s">
        <v>52</v>
      </c>
      <c r="N11" t="s">
        <v>53</v>
      </c>
      <c r="O11" t="s">
        <v>54</v>
      </c>
      <c r="P11">
        <v>69.699999999999989</v>
      </c>
      <c r="Q11">
        <v>105</v>
      </c>
      <c r="R11" t="str">
        <f t="shared" si="1"/>
        <v>EntertainmentReadingEntertainment - Reading - Interest in Reading Magazines (Factual)</v>
      </c>
      <c r="S11">
        <f t="shared" si="2"/>
        <v>9</v>
      </c>
      <c r="T11">
        <f t="shared" si="3"/>
        <v>-1</v>
      </c>
      <c r="V11" s="2">
        <v>9</v>
      </c>
      <c r="W11" t="s">
        <v>7</v>
      </c>
      <c r="X11" t="s">
        <v>12</v>
      </c>
      <c r="Y11" t="s">
        <v>13</v>
      </c>
      <c r="Z11">
        <v>4</v>
      </c>
      <c r="AA11">
        <v>160</v>
      </c>
      <c r="AB11" t="str">
        <f t="shared" si="4"/>
        <v>DemographicAgeDemographic - Age - Age - Input Individual - 42 - 43</v>
      </c>
      <c r="AC11">
        <v>10</v>
      </c>
      <c r="AF11" s="2">
        <v>9</v>
      </c>
      <c r="AG11" t="s">
        <v>7</v>
      </c>
      <c r="AH11" t="s">
        <v>12</v>
      </c>
      <c r="AI11" t="s">
        <v>33</v>
      </c>
      <c r="AJ11">
        <v>4.1000000000000014</v>
      </c>
      <c r="AK11">
        <v>158</v>
      </c>
      <c r="AL11" t="str">
        <f t="shared" si="5"/>
        <v>DemographicAgeDemographic - Age - Age - Input Individual - 44 - 45</v>
      </c>
      <c r="AM11">
        <f t="shared" si="6"/>
        <v>1</v>
      </c>
      <c r="AN11">
        <f t="shared" si="7"/>
        <v>-9</v>
      </c>
    </row>
    <row r="12" spans="2:40" x14ac:dyDescent="0.25">
      <c r="B12" s="2" t="s">
        <v>55</v>
      </c>
      <c r="F12">
        <v>782</v>
      </c>
      <c r="G12">
        <v>1082</v>
      </c>
      <c r="L12" s="2" t="s">
        <v>56</v>
      </c>
      <c r="P12">
        <v>776.59999999999991</v>
      </c>
      <c r="Q12">
        <v>1084</v>
      </c>
      <c r="V12" s="2" t="s">
        <v>57</v>
      </c>
      <c r="Z12">
        <v>27</v>
      </c>
      <c r="AA12">
        <v>1797</v>
      </c>
      <c r="AF12" s="2" t="s">
        <v>58</v>
      </c>
      <c r="AJ12">
        <v>121.1</v>
      </c>
      <c r="AK12">
        <v>1615</v>
      </c>
    </row>
    <row r="13" spans="2:40" x14ac:dyDescent="0.25">
      <c r="B13" s="2" t="s">
        <v>59</v>
      </c>
      <c r="F13">
        <v>78.2</v>
      </c>
      <c r="G13">
        <v>108.2</v>
      </c>
      <c r="L13" s="2" t="s">
        <v>60</v>
      </c>
      <c r="P13">
        <v>77.66</v>
      </c>
      <c r="Q13">
        <v>108.4</v>
      </c>
      <c r="V13" s="2" t="s">
        <v>61</v>
      </c>
      <c r="Z13">
        <v>2.7</v>
      </c>
      <c r="AA13">
        <v>179.7</v>
      </c>
      <c r="AF13" s="2" t="s">
        <v>62</v>
      </c>
      <c r="AJ13">
        <v>12.11</v>
      </c>
      <c r="AK13">
        <v>161.5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13"/>
  <sheetViews>
    <sheetView topLeftCell="V7" workbookViewId="0">
      <selection activeCell="AE22" sqref="AE22:AE27"/>
    </sheetView>
  </sheetViews>
  <sheetFormatPr defaultRowHeight="15" x14ac:dyDescent="0.25"/>
  <sheetData>
    <row r="1" spans="2:40" x14ac:dyDescent="0.25">
      <c r="C1" s="2" t="s">
        <v>2</v>
      </c>
      <c r="D1" s="2" t="s">
        <v>3</v>
      </c>
      <c r="E1" s="2" t="s">
        <v>63</v>
      </c>
      <c r="F1" s="2" t="s">
        <v>5</v>
      </c>
      <c r="G1" s="2" t="s">
        <v>6</v>
      </c>
      <c r="H1" s="3" t="s">
        <v>468</v>
      </c>
      <c r="I1" s="3" t="s">
        <v>469</v>
      </c>
      <c r="M1" s="2" t="s">
        <v>2</v>
      </c>
      <c r="N1" s="2" t="s">
        <v>3</v>
      </c>
      <c r="O1" s="2" t="s">
        <v>63</v>
      </c>
      <c r="P1" s="2" t="s">
        <v>5</v>
      </c>
      <c r="Q1" s="2" t="s">
        <v>6</v>
      </c>
      <c r="R1" s="3" t="s">
        <v>468</v>
      </c>
      <c r="S1" s="3" t="s">
        <v>469</v>
      </c>
      <c r="T1" s="3" t="s">
        <v>470</v>
      </c>
      <c r="W1" s="2" t="s">
        <v>2</v>
      </c>
      <c r="X1" s="2" t="s">
        <v>3</v>
      </c>
      <c r="Y1" s="2" t="s">
        <v>63</v>
      </c>
      <c r="Z1" s="2" t="s">
        <v>5</v>
      </c>
      <c r="AA1" s="2" t="s">
        <v>6</v>
      </c>
      <c r="AB1" s="3" t="s">
        <v>468</v>
      </c>
      <c r="AC1" s="3" t="s">
        <v>469</v>
      </c>
      <c r="AG1" s="2" t="s">
        <v>2</v>
      </c>
      <c r="AH1" s="2" t="s">
        <v>3</v>
      </c>
      <c r="AI1" s="2" t="s">
        <v>63</v>
      </c>
      <c r="AJ1" s="2" t="s">
        <v>5</v>
      </c>
      <c r="AK1" s="2" t="s">
        <v>6</v>
      </c>
      <c r="AL1" s="3" t="s">
        <v>468</v>
      </c>
      <c r="AM1" s="3" t="s">
        <v>469</v>
      </c>
      <c r="AN1" s="3" t="s">
        <v>470</v>
      </c>
    </row>
    <row r="2" spans="2:40" x14ac:dyDescent="0.25">
      <c r="B2" s="2">
        <v>2604</v>
      </c>
      <c r="C2" t="s">
        <v>64</v>
      </c>
      <c r="D2" t="s">
        <v>65</v>
      </c>
      <c r="E2" t="s">
        <v>66</v>
      </c>
      <c r="F2">
        <v>85.95</v>
      </c>
      <c r="G2">
        <v>101</v>
      </c>
      <c r="H2" t="str">
        <f>_xlfn.CONCAT(C2,D2,E2)</f>
        <v>RFG FRESH EGGSFRESH EGGSPRIVATE LABEL</v>
      </c>
      <c r="I2">
        <v>1</v>
      </c>
      <c r="L2" s="2">
        <v>21554</v>
      </c>
      <c r="M2" t="s">
        <v>64</v>
      </c>
      <c r="N2" t="s">
        <v>65</v>
      </c>
      <c r="O2" t="s">
        <v>66</v>
      </c>
      <c r="P2">
        <v>85.7</v>
      </c>
      <c r="Q2">
        <v>100</v>
      </c>
      <c r="R2" t="str">
        <f>_xlfn.CONCAT(M2,N2,O2)</f>
        <v>RFG FRESH EGGSFRESH EGGSPRIVATE LABEL</v>
      </c>
      <c r="S2">
        <f>MATCH(H2,$R$2:$R$11,0)</f>
        <v>1</v>
      </c>
      <c r="T2">
        <f>S2-I2</f>
        <v>0</v>
      </c>
      <c r="V2" s="2">
        <v>0</v>
      </c>
      <c r="W2" t="s">
        <v>67</v>
      </c>
      <c r="X2" t="s">
        <v>68</v>
      </c>
      <c r="Y2" t="s">
        <v>69</v>
      </c>
      <c r="Z2">
        <v>1.18</v>
      </c>
      <c r="AA2">
        <v>169</v>
      </c>
      <c r="AB2" t="str">
        <f>_xlfn.CONCAT(W2,X2,Y2)</f>
        <v>TOTAL NON-CHOCOLATE CANDYNON CHOCOLATE CHEWY CANDYHARIBO HAPPY COLA</v>
      </c>
      <c r="AC2">
        <v>1</v>
      </c>
      <c r="AF2" s="2">
        <v>0</v>
      </c>
      <c r="AG2" t="s">
        <v>70</v>
      </c>
      <c r="AH2" t="s">
        <v>71</v>
      </c>
      <c r="AI2" t="s">
        <v>72</v>
      </c>
      <c r="AJ2">
        <v>0.2</v>
      </c>
      <c r="AK2">
        <v>200</v>
      </c>
      <c r="AL2" t="str">
        <f>_xlfn.CONCAT(AG2,AH2,AI2)</f>
        <v>PASTASPAGHETTI/MACARONI/PASTA (NO NOODLES)PASTA SANITA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3058</v>
      </c>
      <c r="C3" t="s">
        <v>73</v>
      </c>
      <c r="D3" t="s">
        <v>74</v>
      </c>
      <c r="E3" t="s">
        <v>66</v>
      </c>
      <c r="F3">
        <v>73.05</v>
      </c>
      <c r="G3">
        <v>100</v>
      </c>
      <c r="H3" t="str">
        <f t="shared" ref="H3:H11" si="0">_xlfn.CONCAT(C3,D3,E3)</f>
        <v>NATURAL CHEESENATURAL SHREDDED CHEESEPRIVATE LABEL</v>
      </c>
      <c r="I3">
        <v>2</v>
      </c>
      <c r="L3" s="2">
        <v>14674</v>
      </c>
      <c r="M3" t="s">
        <v>73</v>
      </c>
      <c r="N3" t="s">
        <v>74</v>
      </c>
      <c r="O3" t="s">
        <v>66</v>
      </c>
      <c r="P3">
        <v>73.900000000000006</v>
      </c>
      <c r="Q3">
        <v>100</v>
      </c>
      <c r="R3" t="str">
        <f t="shared" ref="R3:R11" si="1">_xlfn.CONCAT(M3,N3,O3)</f>
        <v>NATURAL CHEESENATURAL SHREDDED CHEESEPRIVATE LABEL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75</v>
      </c>
      <c r="X3" t="s">
        <v>76</v>
      </c>
      <c r="Y3" t="s">
        <v>77</v>
      </c>
      <c r="Z3">
        <v>1.18</v>
      </c>
      <c r="AA3">
        <v>157</v>
      </c>
      <c r="AB3" t="str">
        <f t="shared" ref="AB3:AB11" si="4">_xlfn.CONCAT(W3,X3,Y3)</f>
        <v>PASTRY/DOUGHNUTSMUFFINSOTIS SPUNKMEYER</v>
      </c>
      <c r="AC3">
        <v>2</v>
      </c>
      <c r="AF3" s="2">
        <v>1</v>
      </c>
      <c r="AG3" t="s">
        <v>78</v>
      </c>
      <c r="AH3" t="s">
        <v>79</v>
      </c>
      <c r="AI3" t="s">
        <v>80</v>
      </c>
      <c r="AJ3">
        <v>0.2</v>
      </c>
      <c r="AK3">
        <v>200</v>
      </c>
      <c r="AL3" t="str">
        <f t="shared" ref="AL3:AL11" si="5">_xlfn.CONCAT(AG3,AH3,AI3)</f>
        <v>PET SUPPLIESDOG/CAT NEEDSRUBIES PET SHOP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3373</v>
      </c>
      <c r="C4" t="s">
        <v>81</v>
      </c>
      <c r="D4" t="s">
        <v>82</v>
      </c>
      <c r="E4" t="s">
        <v>66</v>
      </c>
      <c r="F4">
        <v>67.960000000000008</v>
      </c>
      <c r="G4">
        <v>99</v>
      </c>
      <c r="H4" t="str">
        <f t="shared" si="0"/>
        <v>FRESH BREAD &amp; ROLLSFRESH BREAD IPRIVATE LABEL</v>
      </c>
      <c r="I4">
        <v>3</v>
      </c>
      <c r="L4" s="2">
        <v>5071</v>
      </c>
      <c r="M4" t="s">
        <v>81</v>
      </c>
      <c r="N4" t="s">
        <v>82</v>
      </c>
      <c r="O4" t="s">
        <v>66</v>
      </c>
      <c r="P4">
        <v>68.5</v>
      </c>
      <c r="Q4">
        <v>100</v>
      </c>
      <c r="R4" t="str">
        <f t="shared" si="1"/>
        <v>FRESH BREAD &amp; ROLLSFRESH BREAD IPRIVATE LABEL</v>
      </c>
      <c r="S4">
        <f t="shared" si="2"/>
        <v>3</v>
      </c>
      <c r="T4">
        <f t="shared" si="3"/>
        <v>0</v>
      </c>
      <c r="V4" s="2">
        <v>2</v>
      </c>
      <c r="W4" t="s">
        <v>83</v>
      </c>
      <c r="X4" t="s">
        <v>84</v>
      </c>
      <c r="Y4" t="s">
        <v>85</v>
      </c>
      <c r="Z4">
        <v>1.1599999999999999</v>
      </c>
      <c r="AA4">
        <v>157</v>
      </c>
      <c r="AB4" t="str">
        <f t="shared" si="4"/>
        <v>SALTY SNACKSOTHER SALTED SNACKS (NO NUTS)BIENA</v>
      </c>
      <c r="AC4">
        <v>3</v>
      </c>
      <c r="AF4" s="2">
        <v>2</v>
      </c>
      <c r="AG4" t="s">
        <v>86</v>
      </c>
      <c r="AH4" t="s">
        <v>87</v>
      </c>
      <c r="AI4" t="s">
        <v>88</v>
      </c>
      <c r="AJ4">
        <v>0.2</v>
      </c>
      <c r="AK4">
        <v>200</v>
      </c>
      <c r="AL4" t="str">
        <f t="shared" si="5"/>
        <v>COOKIESCOOKIES IVHARRY &amp; DAVID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3418</v>
      </c>
      <c r="C5" t="s">
        <v>89</v>
      </c>
      <c r="D5" t="s">
        <v>90</v>
      </c>
      <c r="E5" t="s">
        <v>66</v>
      </c>
      <c r="F5">
        <v>65.47999999999999</v>
      </c>
      <c r="G5">
        <v>99</v>
      </c>
      <c r="H5" t="str">
        <f t="shared" si="0"/>
        <v>MILKRFG SKIM/LOWFAT MILKPRIVATE LABEL</v>
      </c>
      <c r="I5">
        <v>4</v>
      </c>
      <c r="L5" s="2">
        <v>12324</v>
      </c>
      <c r="M5" t="s">
        <v>89</v>
      </c>
      <c r="N5" t="s">
        <v>90</v>
      </c>
      <c r="O5" t="s">
        <v>66</v>
      </c>
      <c r="P5">
        <v>65.8</v>
      </c>
      <c r="Q5">
        <v>100</v>
      </c>
      <c r="R5" t="str">
        <f t="shared" si="1"/>
        <v>MILKRFG SKIM/LOWFAT MILKPRIVATE LABEL</v>
      </c>
      <c r="S5">
        <f t="shared" si="2"/>
        <v>4</v>
      </c>
      <c r="T5">
        <f t="shared" si="3"/>
        <v>0</v>
      </c>
      <c r="V5" s="2">
        <v>3</v>
      </c>
      <c r="W5" t="s">
        <v>91</v>
      </c>
      <c r="X5" t="s">
        <v>92</v>
      </c>
      <c r="Y5" t="s">
        <v>93</v>
      </c>
      <c r="Z5">
        <v>1.32</v>
      </c>
      <c r="AA5">
        <v>153</v>
      </c>
      <c r="AB5" t="str">
        <f t="shared" si="4"/>
        <v>SNACK BARS/GRANOLA BARSBREAKFAST/CEREAL/SNACK BARSCLIO</v>
      </c>
      <c r="AC5">
        <v>4</v>
      </c>
      <c r="AF5" s="2">
        <v>3</v>
      </c>
      <c r="AG5" t="s">
        <v>94</v>
      </c>
      <c r="AH5" t="s">
        <v>95</v>
      </c>
      <c r="AI5" t="s">
        <v>96</v>
      </c>
      <c r="AJ5">
        <v>0.2</v>
      </c>
      <c r="AK5">
        <v>200</v>
      </c>
      <c r="AL5" t="str">
        <f t="shared" si="5"/>
        <v>CRACKERSBREADSTICKSSTELLA DORO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2569</v>
      </c>
      <c r="C6" t="s">
        <v>97</v>
      </c>
      <c r="D6" t="s">
        <v>98</v>
      </c>
      <c r="E6" t="s">
        <v>66</v>
      </c>
      <c r="F6">
        <v>62.33</v>
      </c>
      <c r="G6">
        <v>101</v>
      </c>
      <c r="H6" t="str">
        <f t="shared" si="0"/>
        <v>RFG SALAD/COLESLAWFRESH CUT SALADPRIVATE LABEL</v>
      </c>
      <c r="I6">
        <v>5</v>
      </c>
      <c r="L6" s="2">
        <v>2464</v>
      </c>
      <c r="M6" t="s">
        <v>97</v>
      </c>
      <c r="N6" t="s">
        <v>98</v>
      </c>
      <c r="O6" t="s">
        <v>66</v>
      </c>
      <c r="P6">
        <v>62.7</v>
      </c>
      <c r="Q6">
        <v>101</v>
      </c>
      <c r="R6" t="str">
        <f t="shared" si="1"/>
        <v>RFG SALAD/COLESLAWFRESH CUT SALADPRIVATE LABEL</v>
      </c>
      <c r="S6">
        <f t="shared" si="2"/>
        <v>5</v>
      </c>
      <c r="T6">
        <f t="shared" si="3"/>
        <v>0</v>
      </c>
      <c r="V6" s="2">
        <v>4</v>
      </c>
      <c r="W6" t="s">
        <v>99</v>
      </c>
      <c r="X6" t="s">
        <v>99</v>
      </c>
      <c r="Y6" t="s">
        <v>100</v>
      </c>
      <c r="Z6">
        <v>1.61</v>
      </c>
      <c r="AA6">
        <v>150</v>
      </c>
      <c r="AB6" t="str">
        <f t="shared" si="4"/>
        <v>ASEPTIC JUICESASEPTIC JUICESAPPLE &amp; EVE</v>
      </c>
      <c r="AC6">
        <v>5</v>
      </c>
      <c r="AF6" s="2">
        <v>4</v>
      </c>
      <c r="AG6" t="s">
        <v>101</v>
      </c>
      <c r="AH6" t="s">
        <v>102</v>
      </c>
      <c r="AI6" t="s">
        <v>103</v>
      </c>
      <c r="AJ6">
        <v>0.2</v>
      </c>
      <c r="AK6">
        <v>200</v>
      </c>
      <c r="AL6" t="str">
        <f t="shared" si="5"/>
        <v>MEXICAN SAUCEALL OTHER MEXICAN SAUCE/MARINADEROSARITA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2927</v>
      </c>
      <c r="C7" t="s">
        <v>104</v>
      </c>
      <c r="D7" t="s">
        <v>105</v>
      </c>
      <c r="E7" t="s">
        <v>66</v>
      </c>
      <c r="F7">
        <v>59.679999999999993</v>
      </c>
      <c r="G7">
        <v>100</v>
      </c>
      <c r="H7" t="str">
        <f t="shared" si="0"/>
        <v>BUTTER/BUTTER BLENDSRFG BUTTERPRIVATE LABEL</v>
      </c>
      <c r="I7">
        <v>6</v>
      </c>
      <c r="L7" s="2">
        <v>24982</v>
      </c>
      <c r="M7" t="s">
        <v>104</v>
      </c>
      <c r="N7" t="s">
        <v>105</v>
      </c>
      <c r="O7" t="s">
        <v>66</v>
      </c>
      <c r="P7">
        <v>59.9</v>
      </c>
      <c r="Q7">
        <v>100</v>
      </c>
      <c r="R7" t="str">
        <f t="shared" si="1"/>
        <v>BUTTER/BUTTER BLENDSRFG BUTTERPRIVATE LABEL</v>
      </c>
      <c r="S7">
        <f t="shared" si="2"/>
        <v>6</v>
      </c>
      <c r="T7">
        <f t="shared" si="3"/>
        <v>0</v>
      </c>
      <c r="V7" s="2">
        <v>5</v>
      </c>
      <c r="W7" t="s">
        <v>106</v>
      </c>
      <c r="X7" t="s">
        <v>107</v>
      </c>
      <c r="Y7" t="s">
        <v>108</v>
      </c>
      <c r="Z7">
        <v>1.02</v>
      </c>
      <c r="AA7">
        <v>150</v>
      </c>
      <c r="AB7" t="str">
        <f t="shared" si="4"/>
        <v>SHAMPOOREGULAR SHAMPOODOVE NUTRITIVE SOLUTIONS</v>
      </c>
      <c r="AC7">
        <v>6</v>
      </c>
      <c r="AF7" s="2">
        <v>5</v>
      </c>
      <c r="AG7" t="s">
        <v>109</v>
      </c>
      <c r="AH7" t="s">
        <v>110</v>
      </c>
      <c r="AI7" t="s">
        <v>111</v>
      </c>
      <c r="AJ7">
        <v>0.2</v>
      </c>
      <c r="AK7">
        <v>200</v>
      </c>
      <c r="AL7" t="str">
        <f t="shared" si="5"/>
        <v>SOAPLIQUID HAND SOAPSCENT THEORY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3077</v>
      </c>
      <c r="C8" t="s">
        <v>86</v>
      </c>
      <c r="D8" t="s">
        <v>112</v>
      </c>
      <c r="E8" t="s">
        <v>66</v>
      </c>
      <c r="F8">
        <v>57.91</v>
      </c>
      <c r="G8">
        <v>100</v>
      </c>
      <c r="H8" t="str">
        <f t="shared" si="0"/>
        <v>COOKIESCOOKIES IIIPRIVATE LABEL</v>
      </c>
      <c r="I8">
        <v>7</v>
      </c>
      <c r="L8" s="2">
        <v>8682</v>
      </c>
      <c r="M8" t="s">
        <v>86</v>
      </c>
      <c r="N8" t="s">
        <v>112</v>
      </c>
      <c r="O8" t="s">
        <v>66</v>
      </c>
      <c r="P8">
        <v>57.9</v>
      </c>
      <c r="Q8">
        <v>100</v>
      </c>
      <c r="R8" t="str">
        <f t="shared" si="1"/>
        <v>COOKIESCOOKIES IIIPRIVATE LABEL</v>
      </c>
      <c r="S8">
        <f t="shared" si="2"/>
        <v>7</v>
      </c>
      <c r="T8">
        <f t="shared" si="3"/>
        <v>0</v>
      </c>
      <c r="V8" s="2">
        <v>6</v>
      </c>
      <c r="W8" t="s">
        <v>113</v>
      </c>
      <c r="X8" t="s">
        <v>114</v>
      </c>
      <c r="Y8" t="s">
        <v>115</v>
      </c>
      <c r="Z8">
        <v>1.22</v>
      </c>
      <c r="AA8">
        <v>149</v>
      </c>
      <c r="AB8" t="str">
        <f t="shared" si="4"/>
        <v>PET FOODDRY DOG FOODPEDIGREE SMALL BREED</v>
      </c>
      <c r="AC8">
        <v>7</v>
      </c>
      <c r="AF8" s="2">
        <v>6</v>
      </c>
      <c r="AG8" t="s">
        <v>116</v>
      </c>
      <c r="AH8" t="s">
        <v>116</v>
      </c>
      <c r="AI8" t="s">
        <v>117</v>
      </c>
      <c r="AJ8">
        <v>0.2</v>
      </c>
      <c r="AK8">
        <v>200</v>
      </c>
      <c r="AL8" t="str">
        <f t="shared" si="5"/>
        <v>TOOTHPASTETOOTHPASTEDESERT ESSENCE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2283</v>
      </c>
      <c r="C9" t="s">
        <v>70</v>
      </c>
      <c r="D9" t="s">
        <v>71</v>
      </c>
      <c r="E9" t="s">
        <v>66</v>
      </c>
      <c r="F9">
        <v>55.21</v>
      </c>
      <c r="G9">
        <v>102</v>
      </c>
      <c r="H9" t="str">
        <f t="shared" si="0"/>
        <v>PASTASPAGHETTI/MACARONI/PASTA (NO NOODLES)PRIVATE LABEL</v>
      </c>
      <c r="I9">
        <v>8</v>
      </c>
      <c r="L9" s="2">
        <v>14260</v>
      </c>
      <c r="M9" t="s">
        <v>70</v>
      </c>
      <c r="N9" t="s">
        <v>71</v>
      </c>
      <c r="O9" t="s">
        <v>66</v>
      </c>
      <c r="P9">
        <v>54.8</v>
      </c>
      <c r="Q9">
        <v>100</v>
      </c>
      <c r="R9" t="str">
        <f t="shared" si="1"/>
        <v>PASTASPAGHETTI/MACARONI/PASTA (NO NOODLES)PRIVATE LABEL</v>
      </c>
      <c r="S9">
        <f t="shared" si="2"/>
        <v>8</v>
      </c>
      <c r="T9">
        <f t="shared" si="3"/>
        <v>0</v>
      </c>
      <c r="V9" s="2">
        <v>7</v>
      </c>
      <c r="W9" t="s">
        <v>118</v>
      </c>
      <c r="X9" t="s">
        <v>119</v>
      </c>
      <c r="Y9" t="s">
        <v>120</v>
      </c>
      <c r="Z9">
        <v>1.1000000000000001</v>
      </c>
      <c r="AA9">
        <v>147</v>
      </c>
      <c r="AB9" t="str">
        <f t="shared" si="4"/>
        <v>SKIN CAREFACIAL CLEANSERSYES TO TOMATOES</v>
      </c>
      <c r="AC9">
        <v>8</v>
      </c>
      <c r="AF9" s="2">
        <v>7</v>
      </c>
      <c r="AG9" t="s">
        <v>121</v>
      </c>
      <c r="AH9" t="s">
        <v>122</v>
      </c>
      <c r="AI9" t="s">
        <v>123</v>
      </c>
      <c r="AJ9">
        <v>0.2</v>
      </c>
      <c r="AK9">
        <v>200</v>
      </c>
      <c r="AL9" t="str">
        <f t="shared" si="5"/>
        <v>VEGETABLESCANNED/BOTTLED SAUERKRAUTEDEN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3011</v>
      </c>
      <c r="C10" t="s">
        <v>124</v>
      </c>
      <c r="D10" t="s">
        <v>125</v>
      </c>
      <c r="E10" t="s">
        <v>66</v>
      </c>
      <c r="F10">
        <v>55.070000000000007</v>
      </c>
      <c r="G10">
        <v>100</v>
      </c>
      <c r="H10" t="str">
        <f t="shared" si="0"/>
        <v>SNACK NUTS/SEEDS/CORN NUTSSNACK NUTSPRIVATE LABEL</v>
      </c>
      <c r="I10">
        <v>9</v>
      </c>
      <c r="L10" s="2">
        <v>4404</v>
      </c>
      <c r="M10" t="s">
        <v>81</v>
      </c>
      <c r="N10" t="s">
        <v>126</v>
      </c>
      <c r="O10" t="s">
        <v>66</v>
      </c>
      <c r="P10">
        <v>54.7</v>
      </c>
      <c r="Q10">
        <v>100</v>
      </c>
      <c r="R10" t="str">
        <f t="shared" si="1"/>
        <v>FRESH BREAD &amp; ROLLSHAMBURGER AND HOT DOG BUNSPRIVATE LABEL</v>
      </c>
      <c r="S10">
        <f t="shared" si="2"/>
        <v>10</v>
      </c>
      <c r="T10">
        <f t="shared" si="3"/>
        <v>1</v>
      </c>
      <c r="V10" s="2">
        <v>8</v>
      </c>
      <c r="W10" t="s">
        <v>127</v>
      </c>
      <c r="X10" t="s">
        <v>128</v>
      </c>
      <c r="Y10" t="s">
        <v>129</v>
      </c>
      <c r="Z10">
        <v>1.49</v>
      </c>
      <c r="AA10">
        <v>146</v>
      </c>
      <c r="AB10" t="str">
        <f t="shared" si="4"/>
        <v>GASTROINTESTINAL - TABLETSANTACID TABLETSROLAIDS</v>
      </c>
      <c r="AC10">
        <v>9</v>
      </c>
      <c r="AF10" s="2">
        <v>8</v>
      </c>
      <c r="AG10" t="s">
        <v>130</v>
      </c>
      <c r="AH10" t="s">
        <v>131</v>
      </c>
      <c r="AI10" t="s">
        <v>132</v>
      </c>
      <c r="AJ10">
        <v>0.2</v>
      </c>
      <c r="AK10">
        <v>200</v>
      </c>
      <c r="AL10" t="str">
        <f t="shared" si="5"/>
        <v>FZ / RFG POULTRYFZ/RFG  CHICKEN/CHICKEN SUBSTITUTEFAMILY FARMS MARKET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3066</v>
      </c>
      <c r="C11" t="s">
        <v>81</v>
      </c>
      <c r="D11" t="s">
        <v>126</v>
      </c>
      <c r="E11" t="s">
        <v>66</v>
      </c>
      <c r="F11">
        <v>54.779999999999987</v>
      </c>
      <c r="G11">
        <v>100</v>
      </c>
      <c r="H11" t="str">
        <f t="shared" si="0"/>
        <v>FRESH BREAD &amp; ROLLSHAMBURGER AND HOT DOG BUNSPRIVATE LABEL</v>
      </c>
      <c r="I11">
        <v>10</v>
      </c>
      <c r="L11" s="2">
        <v>29663</v>
      </c>
      <c r="M11" t="s">
        <v>124</v>
      </c>
      <c r="N11" t="s">
        <v>125</v>
      </c>
      <c r="O11" t="s">
        <v>66</v>
      </c>
      <c r="P11">
        <v>54.6</v>
      </c>
      <c r="Q11">
        <v>99</v>
      </c>
      <c r="R11" t="str">
        <f t="shared" si="1"/>
        <v>SNACK NUTS/SEEDS/CORN NUTSSNACK NUTSPRIVATE LABEL</v>
      </c>
      <c r="S11">
        <f t="shared" si="2"/>
        <v>9</v>
      </c>
      <c r="T11">
        <f t="shared" si="3"/>
        <v>-1</v>
      </c>
      <c r="V11" s="2">
        <v>9</v>
      </c>
      <c r="W11" t="s">
        <v>133</v>
      </c>
      <c r="X11" t="s">
        <v>134</v>
      </c>
      <c r="Y11" t="s">
        <v>135</v>
      </c>
      <c r="Z11">
        <v>1.06</v>
      </c>
      <c r="AA11">
        <v>145</v>
      </c>
      <c r="AB11" t="str">
        <f t="shared" si="4"/>
        <v>SEAFOOD -SSTUNASTARKIST SELECTS</v>
      </c>
      <c r="AC11">
        <v>10</v>
      </c>
      <c r="AF11" s="2">
        <v>9</v>
      </c>
      <c r="AG11" t="s">
        <v>136</v>
      </c>
      <c r="AH11" t="s">
        <v>137</v>
      </c>
      <c r="AI11" t="s">
        <v>138</v>
      </c>
      <c r="AJ11">
        <v>0.2</v>
      </c>
      <c r="AK11">
        <v>200</v>
      </c>
      <c r="AL11" t="str">
        <f t="shared" si="5"/>
        <v>BOTTLED JUICES - SSSS BOTTLED FRUIT DRINKSOCEANS HALO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55</v>
      </c>
      <c r="F12">
        <v>637.42000000000007</v>
      </c>
      <c r="G12">
        <v>1002</v>
      </c>
      <c r="L12" s="2" t="s">
        <v>56</v>
      </c>
      <c r="P12">
        <v>638.5</v>
      </c>
      <c r="Q12">
        <v>1000</v>
      </c>
      <c r="V12" s="2" t="s">
        <v>57</v>
      </c>
      <c r="Z12">
        <v>12.34</v>
      </c>
      <c r="AA12">
        <v>1523</v>
      </c>
      <c r="AF12" s="2" t="s">
        <v>58</v>
      </c>
      <c r="AJ12">
        <v>2</v>
      </c>
      <c r="AK12">
        <v>2000</v>
      </c>
    </row>
    <row r="13" spans="2:40" x14ac:dyDescent="0.25">
      <c r="B13" s="2" t="s">
        <v>59</v>
      </c>
      <c r="F13">
        <v>63.741999999999997</v>
      </c>
      <c r="G13">
        <v>100.2</v>
      </c>
      <c r="L13" s="2" t="s">
        <v>60</v>
      </c>
      <c r="P13">
        <v>63.85</v>
      </c>
      <c r="Q13">
        <v>100</v>
      </c>
      <c r="V13" s="2" t="s">
        <v>61</v>
      </c>
      <c r="Z13">
        <v>1.234</v>
      </c>
      <c r="AA13">
        <v>152.30000000000001</v>
      </c>
      <c r="AF13" s="2" t="s">
        <v>62</v>
      </c>
      <c r="AJ13">
        <v>0.2</v>
      </c>
      <c r="AK13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M13"/>
  <sheetViews>
    <sheetView topLeftCell="W1" workbookViewId="0">
      <selection activeCell="AO17" sqref="AO17"/>
    </sheetView>
  </sheetViews>
  <sheetFormatPr defaultRowHeight="15" x14ac:dyDescent="0.25"/>
  <sheetData>
    <row r="1" spans="2:39" x14ac:dyDescent="0.25">
      <c r="C1" s="2" t="s">
        <v>2</v>
      </c>
      <c r="D1" s="2" t="s">
        <v>139</v>
      </c>
      <c r="E1" s="2" t="s">
        <v>5</v>
      </c>
      <c r="F1" s="2" t="s">
        <v>6</v>
      </c>
      <c r="G1" s="3" t="s">
        <v>468</v>
      </c>
      <c r="H1" s="3" t="s">
        <v>469</v>
      </c>
      <c r="M1" s="2" t="s">
        <v>2</v>
      </c>
      <c r="N1" s="2" t="s">
        <v>139</v>
      </c>
      <c r="O1" s="2" t="s">
        <v>5</v>
      </c>
      <c r="P1" s="2" t="s">
        <v>6</v>
      </c>
      <c r="Q1" s="3" t="s">
        <v>468</v>
      </c>
      <c r="R1" s="3" t="s">
        <v>469</v>
      </c>
      <c r="S1" s="3" t="s">
        <v>470</v>
      </c>
      <c r="W1" s="2" t="s">
        <v>2</v>
      </c>
      <c r="X1" s="2" t="s">
        <v>139</v>
      </c>
      <c r="Y1" s="2" t="s">
        <v>5</v>
      </c>
      <c r="Z1" s="2" t="s">
        <v>6</v>
      </c>
      <c r="AA1" s="3" t="s">
        <v>468</v>
      </c>
      <c r="AB1" s="3" t="s">
        <v>469</v>
      </c>
      <c r="AG1" s="2" t="s">
        <v>2</v>
      </c>
      <c r="AH1" s="2" t="s">
        <v>139</v>
      </c>
      <c r="AI1" s="2" t="s">
        <v>5</v>
      </c>
      <c r="AJ1" s="2" t="s">
        <v>6</v>
      </c>
      <c r="AK1" s="3" t="s">
        <v>468</v>
      </c>
      <c r="AL1" s="3" t="s">
        <v>469</v>
      </c>
      <c r="AM1" s="3" t="s">
        <v>470</v>
      </c>
    </row>
    <row r="2" spans="2:39" x14ac:dyDescent="0.25">
      <c r="B2" s="2">
        <v>281</v>
      </c>
      <c r="C2" t="s">
        <v>52</v>
      </c>
      <c r="D2" t="s">
        <v>140</v>
      </c>
      <c r="E2">
        <v>63.67</v>
      </c>
      <c r="F2">
        <v>100</v>
      </c>
      <c r="G2" t="str">
        <f>_xlfn.CONCAT(C2,D2)</f>
        <v>EntertainmentBars</v>
      </c>
      <c r="H2">
        <v>1</v>
      </c>
      <c r="L2" s="2">
        <v>450</v>
      </c>
      <c r="M2" t="s">
        <v>52</v>
      </c>
      <c r="N2" t="s">
        <v>140</v>
      </c>
      <c r="O2">
        <v>63.8</v>
      </c>
      <c r="P2">
        <v>21</v>
      </c>
      <c r="Q2" t="str">
        <f>_xlfn.CONCAT(M2,N2)</f>
        <v>EntertainmentBars</v>
      </c>
      <c r="R2">
        <f>MATCH(G2,$Q$2:$Q$11,0)</f>
        <v>1</v>
      </c>
      <c r="S2">
        <f>R2-H2</f>
        <v>0</v>
      </c>
      <c r="V2" s="2">
        <v>0</v>
      </c>
      <c r="W2" t="s">
        <v>141</v>
      </c>
      <c r="X2" t="s">
        <v>142</v>
      </c>
      <c r="Y2">
        <v>1.53</v>
      </c>
      <c r="Z2">
        <v>140</v>
      </c>
      <c r="AA2" t="str">
        <f>_xlfn.CONCAT(W2,X2)</f>
        <v>PetStoresPetSupermarket</v>
      </c>
      <c r="AB2">
        <v>1</v>
      </c>
      <c r="AF2" s="2">
        <v>0</v>
      </c>
      <c r="AG2" t="s">
        <v>143</v>
      </c>
      <c r="AH2" t="s">
        <v>144</v>
      </c>
      <c r="AI2">
        <v>1.5</v>
      </c>
      <c r="AJ2">
        <v>94</v>
      </c>
      <c r="AK2" t="str">
        <f>_xlfn.CONCAT(AG2,AH2)</f>
        <v>FurnitureDecorIkea</v>
      </c>
      <c r="AL2" t="e">
        <f>MATCH(AA2,$AK$2:$AK$11,0)</f>
        <v>#N/A</v>
      </c>
      <c r="AM2" t="e">
        <f>AL2-AB2</f>
        <v>#N/A</v>
      </c>
    </row>
    <row r="3" spans="2:39" x14ac:dyDescent="0.25">
      <c r="B3" s="2">
        <v>237</v>
      </c>
      <c r="C3" t="s">
        <v>145</v>
      </c>
      <c r="D3" t="s">
        <v>146</v>
      </c>
      <c r="E3">
        <v>62.55</v>
      </c>
      <c r="F3">
        <v>101</v>
      </c>
      <c r="G3" t="str">
        <f t="shared" ref="G3:G11" si="0">_xlfn.CONCAT(C3,D3)</f>
        <v>RestaurantsSubway</v>
      </c>
      <c r="H3">
        <v>2</v>
      </c>
      <c r="L3" s="2">
        <v>449</v>
      </c>
      <c r="M3" t="s">
        <v>145</v>
      </c>
      <c r="N3" t="s">
        <v>146</v>
      </c>
      <c r="O3">
        <v>62.9</v>
      </c>
      <c r="P3">
        <v>23</v>
      </c>
      <c r="Q3" t="str">
        <f t="shared" ref="Q3:Q11" si="1">_xlfn.CONCAT(M3,N3)</f>
        <v>RestaurantsSubway</v>
      </c>
      <c r="R3">
        <f t="shared" ref="R3:R11" si="2">MATCH(G3,$Q$2:$Q$11,0)</f>
        <v>2</v>
      </c>
      <c r="S3">
        <f t="shared" ref="S3:S11" si="3">R3-H3</f>
        <v>0</v>
      </c>
      <c r="V3" s="2">
        <v>1</v>
      </c>
      <c r="W3" t="s">
        <v>147</v>
      </c>
      <c r="X3" t="s">
        <v>148</v>
      </c>
      <c r="Y3">
        <v>2.41</v>
      </c>
      <c r="Z3">
        <v>128</v>
      </c>
      <c r="AA3" t="str">
        <f t="shared" ref="AA3:AA11" si="4">_xlfn.CONCAT(W3,X3)</f>
        <v>HotelsCountryInnandSuites</v>
      </c>
      <c r="AB3">
        <v>2</v>
      </c>
      <c r="AF3" s="2">
        <v>1</v>
      </c>
      <c r="AG3" t="s">
        <v>149</v>
      </c>
      <c r="AH3" t="s">
        <v>150</v>
      </c>
      <c r="AI3">
        <v>1.2</v>
      </c>
      <c r="AJ3">
        <v>92</v>
      </c>
      <c r="AK3" t="str">
        <f t="shared" ref="AK3:AK11" si="5">_xlfn.CONCAT(AG3,AH3)</f>
        <v>DepartmentStoresJCPenney</v>
      </c>
      <c r="AL3" t="e">
        <f t="shared" ref="AL3:AL11" si="6">MATCH(AA3,$AK$2:$AK$11,0)</f>
        <v>#N/A</v>
      </c>
      <c r="AM3" t="e">
        <f t="shared" ref="AM3:AM11" si="7">AL3-AB3</f>
        <v>#N/A</v>
      </c>
    </row>
    <row r="4" spans="2:39" x14ac:dyDescent="0.25">
      <c r="B4" s="2">
        <v>247</v>
      </c>
      <c r="C4" t="s">
        <v>145</v>
      </c>
      <c r="D4" t="s">
        <v>151</v>
      </c>
      <c r="E4">
        <v>61.12</v>
      </c>
      <c r="F4">
        <v>101</v>
      </c>
      <c r="G4" t="str">
        <f t="shared" si="0"/>
        <v>RestaurantsMexicanRestaurants</v>
      </c>
      <c r="H4">
        <v>3</v>
      </c>
      <c r="L4" s="2">
        <v>447</v>
      </c>
      <c r="M4" t="s">
        <v>152</v>
      </c>
      <c r="N4" t="s">
        <v>153</v>
      </c>
      <c r="O4">
        <v>61.1</v>
      </c>
      <c r="P4">
        <v>24</v>
      </c>
      <c r="Q4" t="str">
        <f t="shared" si="1"/>
        <v>SportingGoodsIndependentSportingGoods</v>
      </c>
      <c r="R4">
        <f t="shared" si="2"/>
        <v>4</v>
      </c>
      <c r="S4">
        <f t="shared" si="3"/>
        <v>1</v>
      </c>
      <c r="V4" s="2">
        <v>2</v>
      </c>
      <c r="W4" t="s">
        <v>145</v>
      </c>
      <c r="X4" t="s">
        <v>154</v>
      </c>
      <c r="Y4">
        <v>2.13</v>
      </c>
      <c r="Z4">
        <v>120</v>
      </c>
      <c r="AA4" t="str">
        <f t="shared" si="4"/>
        <v>RestaurantsCicisPizza</v>
      </c>
      <c r="AB4">
        <v>3</v>
      </c>
      <c r="AF4" s="2">
        <v>2</v>
      </c>
      <c r="AG4" t="s">
        <v>147</v>
      </c>
      <c r="AH4" t="s">
        <v>155</v>
      </c>
      <c r="AI4">
        <v>1.1000000000000001</v>
      </c>
      <c r="AJ4">
        <v>92</v>
      </c>
      <c r="AK4" t="str">
        <f t="shared" si="5"/>
        <v>HotelsFourPointsbySheraton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248</v>
      </c>
      <c r="C5" t="s">
        <v>152</v>
      </c>
      <c r="D5" t="s">
        <v>153</v>
      </c>
      <c r="E5">
        <v>61.09</v>
      </c>
      <c r="F5">
        <v>101</v>
      </c>
      <c r="G5" t="str">
        <f t="shared" si="0"/>
        <v>SportingGoodsIndependentSportingGoods</v>
      </c>
      <c r="H5">
        <v>4</v>
      </c>
      <c r="L5" s="2">
        <v>451</v>
      </c>
      <c r="M5" t="s">
        <v>145</v>
      </c>
      <c r="N5" t="s">
        <v>151</v>
      </c>
      <c r="O5">
        <v>60.5</v>
      </c>
      <c r="P5">
        <v>21</v>
      </c>
      <c r="Q5" t="str">
        <f t="shared" si="1"/>
        <v>RestaurantsMexicanRestaurants</v>
      </c>
      <c r="R5">
        <f t="shared" si="2"/>
        <v>3</v>
      </c>
      <c r="S5">
        <f t="shared" si="3"/>
        <v>-1</v>
      </c>
      <c r="V5" s="2">
        <v>3</v>
      </c>
      <c r="W5" t="s">
        <v>143</v>
      </c>
      <c r="X5" t="s">
        <v>144</v>
      </c>
      <c r="Y5">
        <v>1.39</v>
      </c>
      <c r="Z5">
        <v>120</v>
      </c>
      <c r="AA5" t="str">
        <f t="shared" si="4"/>
        <v>FurnitureDecorIkea</v>
      </c>
      <c r="AB5">
        <v>4</v>
      </c>
      <c r="AF5" s="2">
        <v>3</v>
      </c>
      <c r="AG5" t="s">
        <v>145</v>
      </c>
      <c r="AH5" t="s">
        <v>156</v>
      </c>
      <c r="AI5">
        <v>1.2</v>
      </c>
      <c r="AJ5">
        <v>92</v>
      </c>
      <c r="AK5" t="str">
        <f t="shared" si="5"/>
        <v>RestaurantsCarrabbasItalianGrill</v>
      </c>
      <c r="AL5">
        <f t="shared" si="6"/>
        <v>1</v>
      </c>
      <c r="AM5">
        <f t="shared" si="7"/>
        <v>-3</v>
      </c>
    </row>
    <row r="6" spans="2:39" x14ac:dyDescent="0.25">
      <c r="B6" s="2">
        <v>249</v>
      </c>
      <c r="C6" t="s">
        <v>157</v>
      </c>
      <c r="D6" t="s">
        <v>158</v>
      </c>
      <c r="E6">
        <v>59.139999999999993</v>
      </c>
      <c r="F6">
        <v>101</v>
      </c>
      <c r="G6" t="str">
        <f t="shared" si="0"/>
        <v>BanksFifthThirdBank</v>
      </c>
      <c r="H6">
        <v>5</v>
      </c>
      <c r="L6" s="2">
        <v>448</v>
      </c>
      <c r="M6" t="s">
        <v>157</v>
      </c>
      <c r="N6" t="s">
        <v>158</v>
      </c>
      <c r="O6">
        <v>59</v>
      </c>
      <c r="P6">
        <v>23</v>
      </c>
      <c r="Q6" t="str">
        <f t="shared" si="1"/>
        <v>BanksFifthThirdBank</v>
      </c>
      <c r="R6">
        <f t="shared" si="2"/>
        <v>5</v>
      </c>
      <c r="S6">
        <f t="shared" si="3"/>
        <v>0</v>
      </c>
      <c r="V6" s="2">
        <v>4</v>
      </c>
      <c r="W6" t="s">
        <v>141</v>
      </c>
      <c r="X6" t="s">
        <v>159</v>
      </c>
      <c r="Y6">
        <v>3.27</v>
      </c>
      <c r="Z6">
        <v>118</v>
      </c>
      <c r="AA6" t="str">
        <f t="shared" si="4"/>
        <v>PetStoresPetcoAnimalSupplies</v>
      </c>
      <c r="AB6">
        <v>5</v>
      </c>
      <c r="AF6" s="2">
        <v>4</v>
      </c>
      <c r="AG6" t="s">
        <v>160</v>
      </c>
      <c r="AH6" t="s">
        <v>161</v>
      </c>
      <c r="AI6">
        <v>1</v>
      </c>
      <c r="AJ6">
        <v>91</v>
      </c>
      <c r="AK6" t="str">
        <f t="shared" si="5"/>
        <v>PersonalLoansTitleMax</v>
      </c>
      <c r="AL6" t="e">
        <f t="shared" si="6"/>
        <v>#N/A</v>
      </c>
      <c r="AM6" t="e">
        <f t="shared" si="7"/>
        <v>#N/A</v>
      </c>
    </row>
    <row r="7" spans="2:39" x14ac:dyDescent="0.25">
      <c r="B7" s="2">
        <v>222</v>
      </c>
      <c r="C7" t="s">
        <v>145</v>
      </c>
      <c r="D7" t="s">
        <v>162</v>
      </c>
      <c r="E7">
        <v>50.260000000000012</v>
      </c>
      <c r="F7">
        <v>101</v>
      </c>
      <c r="G7" t="str">
        <f t="shared" si="0"/>
        <v>RestaurantsMcDonalds</v>
      </c>
      <c r="H7">
        <v>6</v>
      </c>
      <c r="L7" s="2">
        <v>445</v>
      </c>
      <c r="M7" t="s">
        <v>145</v>
      </c>
      <c r="N7" t="s">
        <v>162</v>
      </c>
      <c r="O7">
        <v>50.3</v>
      </c>
      <c r="P7">
        <v>30</v>
      </c>
      <c r="Q7" t="str">
        <f t="shared" si="1"/>
        <v>RestaurantsMcDonalds</v>
      </c>
      <c r="R7">
        <f t="shared" si="2"/>
        <v>6</v>
      </c>
      <c r="S7">
        <f t="shared" si="3"/>
        <v>0</v>
      </c>
      <c r="V7" s="2">
        <v>5</v>
      </c>
      <c r="W7" t="s">
        <v>145</v>
      </c>
      <c r="X7" t="s">
        <v>163</v>
      </c>
      <c r="Y7">
        <v>3.39</v>
      </c>
      <c r="Z7">
        <v>118</v>
      </c>
      <c r="AA7" t="str">
        <f t="shared" si="4"/>
        <v>RestaurantsDaveandBusters</v>
      </c>
      <c r="AB7">
        <v>6</v>
      </c>
      <c r="AF7" s="2">
        <v>5</v>
      </c>
      <c r="AG7" t="s">
        <v>143</v>
      </c>
      <c r="AH7" t="s">
        <v>164</v>
      </c>
      <c r="AI7">
        <v>3.1</v>
      </c>
      <c r="AJ7">
        <v>91</v>
      </c>
      <c r="AK7" t="str">
        <f t="shared" si="5"/>
        <v>FurnitureDecorLaZBoy</v>
      </c>
      <c r="AL7" t="e">
        <f t="shared" si="6"/>
        <v>#N/A</v>
      </c>
      <c r="AM7" t="e">
        <f t="shared" si="7"/>
        <v>#N/A</v>
      </c>
    </row>
    <row r="8" spans="2:39" x14ac:dyDescent="0.25">
      <c r="B8" s="2">
        <v>203</v>
      </c>
      <c r="C8" t="s">
        <v>165</v>
      </c>
      <c r="D8" t="s">
        <v>166</v>
      </c>
      <c r="E8">
        <v>48.41</v>
      </c>
      <c r="F8">
        <v>102</v>
      </c>
      <c r="G8" t="str">
        <f t="shared" si="0"/>
        <v>CoffeeStarbucks</v>
      </c>
      <c r="H8">
        <v>7</v>
      </c>
      <c r="L8" s="2">
        <v>446</v>
      </c>
      <c r="M8" t="s">
        <v>165</v>
      </c>
      <c r="N8" t="s">
        <v>166</v>
      </c>
      <c r="O8">
        <v>48.6</v>
      </c>
      <c r="P8">
        <v>29</v>
      </c>
      <c r="Q8" t="str">
        <f t="shared" si="1"/>
        <v>CoffeeStarbucks</v>
      </c>
      <c r="R8">
        <f t="shared" si="2"/>
        <v>7</v>
      </c>
      <c r="S8">
        <f t="shared" si="3"/>
        <v>0</v>
      </c>
      <c r="V8" s="2">
        <v>6</v>
      </c>
      <c r="W8" t="s">
        <v>149</v>
      </c>
      <c r="X8" t="s">
        <v>167</v>
      </c>
      <c r="Y8">
        <v>1.47</v>
      </c>
      <c r="Z8">
        <v>118</v>
      </c>
      <c r="AA8" t="str">
        <f t="shared" si="4"/>
        <v>DepartmentStoresMacys</v>
      </c>
      <c r="AB8">
        <v>7</v>
      </c>
      <c r="AF8" s="2">
        <v>6</v>
      </c>
      <c r="AG8" t="s">
        <v>147</v>
      </c>
      <c r="AH8" t="s">
        <v>168</v>
      </c>
      <c r="AI8">
        <v>1</v>
      </c>
      <c r="AJ8">
        <v>91</v>
      </c>
      <c r="AK8" t="str">
        <f t="shared" si="5"/>
        <v>HotelsRitzCarlton</v>
      </c>
      <c r="AL8" t="e">
        <f t="shared" si="6"/>
        <v>#N/A</v>
      </c>
      <c r="AM8" t="e">
        <f t="shared" si="7"/>
        <v>#N/A</v>
      </c>
    </row>
    <row r="9" spans="2:39" x14ac:dyDescent="0.25">
      <c r="B9" s="2">
        <v>158</v>
      </c>
      <c r="C9" t="s">
        <v>169</v>
      </c>
      <c r="D9" t="s">
        <v>170</v>
      </c>
      <c r="E9">
        <v>45.5</v>
      </c>
      <c r="F9">
        <v>103</v>
      </c>
      <c r="G9" t="str">
        <f t="shared" si="0"/>
        <v>MallsAllMalls</v>
      </c>
      <c r="H9">
        <v>8</v>
      </c>
      <c r="L9" s="2">
        <v>438</v>
      </c>
      <c r="M9" t="s">
        <v>169</v>
      </c>
      <c r="N9" t="s">
        <v>170</v>
      </c>
      <c r="O9">
        <v>45</v>
      </c>
      <c r="P9">
        <v>36</v>
      </c>
      <c r="Q9" t="str">
        <f t="shared" si="1"/>
        <v>MallsAllMalls</v>
      </c>
      <c r="R9">
        <f t="shared" si="2"/>
        <v>8</v>
      </c>
      <c r="S9">
        <f t="shared" si="3"/>
        <v>0</v>
      </c>
      <c r="V9" s="2">
        <v>7</v>
      </c>
      <c r="W9" t="s">
        <v>171</v>
      </c>
      <c r="X9" t="s">
        <v>172</v>
      </c>
      <c r="Y9">
        <v>1.03</v>
      </c>
      <c r="Z9">
        <v>117</v>
      </c>
      <c r="AA9" t="str">
        <f t="shared" si="4"/>
        <v>ConvenienceStoresEzMart</v>
      </c>
      <c r="AB9">
        <v>8</v>
      </c>
      <c r="AF9" s="2">
        <v>7</v>
      </c>
      <c r="AG9" t="s">
        <v>143</v>
      </c>
      <c r="AH9" t="s">
        <v>173</v>
      </c>
      <c r="AI9">
        <v>1</v>
      </c>
      <c r="AJ9">
        <v>91</v>
      </c>
      <c r="AK9" t="str">
        <f t="shared" si="5"/>
        <v>FurnitureDecorCrateAndBarrel</v>
      </c>
      <c r="AL9" t="e">
        <f t="shared" si="6"/>
        <v>#N/A</v>
      </c>
      <c r="AM9" t="e">
        <f t="shared" si="7"/>
        <v>#N/A</v>
      </c>
    </row>
    <row r="10" spans="2:39" x14ac:dyDescent="0.25">
      <c r="B10" s="2">
        <v>180</v>
      </c>
      <c r="C10" t="s">
        <v>174</v>
      </c>
      <c r="D10" t="s">
        <v>175</v>
      </c>
      <c r="E10">
        <v>43.1</v>
      </c>
      <c r="F10">
        <v>102</v>
      </c>
      <c r="G10" t="str">
        <f t="shared" si="0"/>
        <v>TaxPreparationHRBlock</v>
      </c>
      <c r="H10">
        <v>9</v>
      </c>
      <c r="L10" s="2">
        <v>427</v>
      </c>
      <c r="M10" t="s">
        <v>174</v>
      </c>
      <c r="N10" t="s">
        <v>175</v>
      </c>
      <c r="O10">
        <v>43</v>
      </c>
      <c r="P10">
        <v>41</v>
      </c>
      <c r="Q10" t="str">
        <f t="shared" si="1"/>
        <v>TaxPreparationHRBlock</v>
      </c>
      <c r="R10">
        <f t="shared" si="2"/>
        <v>9</v>
      </c>
      <c r="S10">
        <f t="shared" si="3"/>
        <v>0</v>
      </c>
      <c r="V10" s="2">
        <v>8</v>
      </c>
      <c r="W10" t="s">
        <v>176</v>
      </c>
      <c r="X10" t="s">
        <v>177</v>
      </c>
      <c r="Y10">
        <v>1.18</v>
      </c>
      <c r="Z10">
        <v>117</v>
      </c>
      <c r="AA10" t="str">
        <f t="shared" si="4"/>
        <v>AirportsORD</v>
      </c>
      <c r="AB10">
        <v>9</v>
      </c>
      <c r="AF10" s="2">
        <v>8</v>
      </c>
      <c r="AG10" t="s">
        <v>147</v>
      </c>
      <c r="AH10" t="s">
        <v>178</v>
      </c>
      <c r="AI10">
        <v>1.8</v>
      </c>
      <c r="AJ10">
        <v>90</v>
      </c>
      <c r="AK10" t="str">
        <f t="shared" si="5"/>
        <v>HotelsAutographCollectionHotels</v>
      </c>
      <c r="AL10" t="e">
        <f t="shared" si="6"/>
        <v>#N/A</v>
      </c>
      <c r="AM10" t="e">
        <f t="shared" si="7"/>
        <v>#N/A</v>
      </c>
    </row>
    <row r="11" spans="2:39" x14ac:dyDescent="0.25">
      <c r="B11" s="2">
        <v>185</v>
      </c>
      <c r="C11" t="s">
        <v>171</v>
      </c>
      <c r="D11" t="s">
        <v>179</v>
      </c>
      <c r="E11">
        <v>40.409999999999997</v>
      </c>
      <c r="F11">
        <v>102</v>
      </c>
      <c r="G11" t="str">
        <f t="shared" si="0"/>
        <v>ConvenienceStoresShell</v>
      </c>
      <c r="H11">
        <v>10</v>
      </c>
      <c r="L11" s="2">
        <v>443</v>
      </c>
      <c r="M11" t="s">
        <v>171</v>
      </c>
      <c r="N11" t="s">
        <v>179</v>
      </c>
      <c r="O11">
        <v>40.1</v>
      </c>
      <c r="P11">
        <v>32</v>
      </c>
      <c r="Q11" t="str">
        <f t="shared" si="1"/>
        <v>ConvenienceStoresShell</v>
      </c>
      <c r="R11">
        <f t="shared" si="2"/>
        <v>10</v>
      </c>
      <c r="S11">
        <f t="shared" si="3"/>
        <v>0</v>
      </c>
      <c r="V11" s="2">
        <v>9</v>
      </c>
      <c r="W11" t="s">
        <v>143</v>
      </c>
      <c r="X11" t="s">
        <v>180</v>
      </c>
      <c r="Y11">
        <v>5.17</v>
      </c>
      <c r="Z11">
        <v>117</v>
      </c>
      <c r="AA11" t="str">
        <f t="shared" si="4"/>
        <v>FurnitureDecorAshley</v>
      </c>
      <c r="AB11">
        <v>10</v>
      </c>
      <c r="AF11" s="2">
        <v>9</v>
      </c>
      <c r="AG11" t="s">
        <v>181</v>
      </c>
      <c r="AH11" t="s">
        <v>182</v>
      </c>
      <c r="AI11">
        <v>1.7</v>
      </c>
      <c r="AJ11">
        <v>89</v>
      </c>
      <c r="AK11" t="str">
        <f t="shared" si="5"/>
        <v>AirlineTerminalSouthwest</v>
      </c>
      <c r="AL11" t="e">
        <f t="shared" si="6"/>
        <v>#N/A</v>
      </c>
      <c r="AM11" t="e">
        <f t="shared" si="7"/>
        <v>#N/A</v>
      </c>
    </row>
    <row r="12" spans="2:39" x14ac:dyDescent="0.25">
      <c r="B12" s="2" t="s">
        <v>55</v>
      </c>
      <c r="E12">
        <v>535.25</v>
      </c>
      <c r="F12">
        <v>1014</v>
      </c>
      <c r="L12" s="2" t="s">
        <v>56</v>
      </c>
      <c r="O12">
        <v>534.30000000000007</v>
      </c>
      <c r="P12">
        <v>280</v>
      </c>
      <c r="V12" s="2" t="s">
        <v>57</v>
      </c>
      <c r="Y12">
        <v>22.97</v>
      </c>
      <c r="Z12">
        <v>1213</v>
      </c>
      <c r="AF12" s="2" t="s">
        <v>58</v>
      </c>
      <c r="AI12">
        <v>14.6</v>
      </c>
      <c r="AJ12">
        <v>913</v>
      </c>
    </row>
    <row r="13" spans="2:39" x14ac:dyDescent="0.25">
      <c r="B13" s="2" t="s">
        <v>59</v>
      </c>
      <c r="E13">
        <v>53.524999999999999</v>
      </c>
      <c r="F13">
        <v>101.4</v>
      </c>
      <c r="L13" s="2" t="s">
        <v>60</v>
      </c>
      <c r="O13">
        <v>53.430000000000007</v>
      </c>
      <c r="P13">
        <v>28</v>
      </c>
      <c r="V13" s="2" t="s">
        <v>61</v>
      </c>
      <c r="Y13">
        <v>2.2970000000000002</v>
      </c>
      <c r="Z13">
        <v>121.3</v>
      </c>
      <c r="AF13" s="2" t="s">
        <v>62</v>
      </c>
      <c r="AI13">
        <v>1.46</v>
      </c>
      <c r="AJ13">
        <v>91.3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13"/>
  <sheetViews>
    <sheetView topLeftCell="AG1" workbookViewId="0">
      <selection activeCell="N17" sqref="N17"/>
    </sheetView>
  </sheetViews>
  <sheetFormatPr defaultRowHeight="15" x14ac:dyDescent="0.25"/>
  <sheetData>
    <row r="1" spans="2:51" x14ac:dyDescent="0.25">
      <c r="C1" s="2" t="s">
        <v>183</v>
      </c>
      <c r="D1" s="2" t="s">
        <v>184</v>
      </c>
      <c r="E1" s="2" t="s">
        <v>185</v>
      </c>
      <c r="F1" s="2" t="s">
        <v>186</v>
      </c>
      <c r="G1" s="2" t="s">
        <v>2</v>
      </c>
      <c r="H1" s="2" t="s">
        <v>3</v>
      </c>
      <c r="I1" s="2" t="s">
        <v>5</v>
      </c>
      <c r="J1" s="2" t="s">
        <v>6</v>
      </c>
      <c r="K1" s="3" t="s">
        <v>468</v>
      </c>
      <c r="L1" s="3" t="s">
        <v>469</v>
      </c>
      <c r="M1" s="4"/>
      <c r="P1" s="2" t="s">
        <v>183</v>
      </c>
      <c r="Q1" s="2" t="s">
        <v>184</v>
      </c>
      <c r="R1" s="2" t="s">
        <v>185</v>
      </c>
      <c r="S1" s="2" t="s">
        <v>186</v>
      </c>
      <c r="T1" s="2" t="s">
        <v>2</v>
      </c>
      <c r="U1" s="2" t="s">
        <v>3</v>
      </c>
      <c r="V1" s="2" t="s">
        <v>5</v>
      </c>
      <c r="W1" s="2" t="s">
        <v>6</v>
      </c>
      <c r="X1" s="3" t="s">
        <v>468</v>
      </c>
      <c r="Y1" s="3" t="s">
        <v>469</v>
      </c>
      <c r="Z1" s="5" t="s">
        <v>470</v>
      </c>
      <c r="AA1" s="5"/>
      <c r="AC1" s="2" t="s">
        <v>183</v>
      </c>
      <c r="AD1" s="2" t="s">
        <v>184</v>
      </c>
      <c r="AE1" s="2" t="s">
        <v>185</v>
      </c>
      <c r="AF1" s="2" t="s">
        <v>186</v>
      </c>
      <c r="AG1" s="2" t="s">
        <v>2</v>
      </c>
      <c r="AH1" s="2" t="s">
        <v>3</v>
      </c>
      <c r="AI1" s="2" t="s">
        <v>5</v>
      </c>
      <c r="AJ1" s="2" t="s">
        <v>6</v>
      </c>
      <c r="AK1" s="3" t="s">
        <v>468</v>
      </c>
      <c r="AL1" s="3" t="s">
        <v>469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2</v>
      </c>
      <c r="AT1" s="2" t="s">
        <v>3</v>
      </c>
      <c r="AU1" s="2" t="s">
        <v>5</v>
      </c>
      <c r="AV1" s="2" t="s">
        <v>6</v>
      </c>
      <c r="AW1" s="3" t="s">
        <v>468</v>
      </c>
      <c r="AX1" s="3" t="s">
        <v>469</v>
      </c>
      <c r="AY1" s="3" t="s">
        <v>470</v>
      </c>
    </row>
    <row r="2" spans="2:51" x14ac:dyDescent="0.25">
      <c r="B2" s="2">
        <v>3133</v>
      </c>
      <c r="C2" t="s">
        <v>185</v>
      </c>
      <c r="D2" t="s">
        <v>187</v>
      </c>
      <c r="E2" t="s">
        <v>188</v>
      </c>
      <c r="F2" t="s">
        <v>189</v>
      </c>
      <c r="G2" t="s">
        <v>189</v>
      </c>
      <c r="H2" t="s">
        <v>190</v>
      </c>
      <c r="I2">
        <v>57.000000000000007</v>
      </c>
      <c r="J2">
        <v>97</v>
      </c>
      <c r="K2" t="str">
        <f>_xlfn.CONCAT(C2,D2,E2,F2,G2,H2)</f>
        <v>SeriesABC, BIG10HD, CBS, CBSSN, CW, CWPLUS, ESPN, ESPN2, ESPNU, ESPNWHD, FOX, FS1, FS2, NBC, NBCSN, PAC12, SECCollege BasketballSports eventSports eventBasketball</v>
      </c>
      <c r="L2">
        <v>1</v>
      </c>
      <c r="O2" s="2">
        <v>256</v>
      </c>
      <c r="P2" t="s">
        <v>185</v>
      </c>
      <c r="Q2" t="s">
        <v>191</v>
      </c>
      <c r="R2" t="s">
        <v>192</v>
      </c>
      <c r="S2" t="s">
        <v>189</v>
      </c>
      <c r="T2" t="s">
        <v>189</v>
      </c>
      <c r="U2" t="s">
        <v>193</v>
      </c>
      <c r="V2">
        <v>45.3</v>
      </c>
      <c r="W2">
        <v>30</v>
      </c>
      <c r="X2" t="str">
        <f>_xlfn.CONCAT(P2,Q2,R2,S2,T2,U2)</f>
        <v>SeriesNBC, FOX, ABC, CBS, ESPN, NFLNET, NBCSNNFL FootballSports eventSports eventFootball</v>
      </c>
      <c r="Y2" t="e">
        <f t="shared" ref="Y2:Y11" si="0">MATCH(K2,$X$2:$X$11,0)</f>
        <v>#N/A</v>
      </c>
      <c r="Z2" t="e">
        <f t="shared" ref="Z2:Z11" si="1">Y2-L2</f>
        <v>#N/A</v>
      </c>
      <c r="AB2" s="2">
        <v>0</v>
      </c>
      <c r="AC2" t="s">
        <v>185</v>
      </c>
      <c r="AD2" t="s">
        <v>194</v>
      </c>
      <c r="AE2" t="s">
        <v>195</v>
      </c>
      <c r="AF2" t="s">
        <v>196</v>
      </c>
      <c r="AG2" t="s">
        <v>197</v>
      </c>
      <c r="AI2">
        <v>1</v>
      </c>
      <c r="AJ2">
        <v>404</v>
      </c>
      <c r="AK2" t="str">
        <f>_xlfn.CONCAT(AC2,AD2,AE2,AF2,AG2,AH2)</f>
        <v>SeriesLMNMarried to a MurdererFeature FilmSuspense</v>
      </c>
      <c r="AL2">
        <v>1</v>
      </c>
      <c r="AN2" s="2">
        <v>0</v>
      </c>
      <c r="AO2" t="s">
        <v>185</v>
      </c>
      <c r="AP2" t="s">
        <v>198</v>
      </c>
      <c r="AQ2" t="s">
        <v>199</v>
      </c>
      <c r="AR2" t="s">
        <v>200</v>
      </c>
      <c r="AS2" t="s">
        <v>201</v>
      </c>
      <c r="AT2" t="s">
        <v>193</v>
      </c>
      <c r="AU2">
        <v>24.8</v>
      </c>
      <c r="AV2">
        <v>90</v>
      </c>
      <c r="AW2" t="str">
        <f>_xlfn.CONCAT(AO2,AP2,AQ2,AR2,AS2,AT2)</f>
        <v>SeriesFOXSuper Bowl LIV PostgameSpecialSports non-eventFootball</v>
      </c>
      <c r="AX2" t="e">
        <f>MATCH(AK2,$AW$2:$AW$11,0)</f>
        <v>#N/A</v>
      </c>
      <c r="AY2" t="e">
        <f>AX2-AL2</f>
        <v>#N/A</v>
      </c>
    </row>
    <row r="3" spans="2:51" x14ac:dyDescent="0.25">
      <c r="B3" s="2">
        <v>2572</v>
      </c>
      <c r="C3" t="s">
        <v>185</v>
      </c>
      <c r="D3" t="s">
        <v>202</v>
      </c>
      <c r="E3" t="s">
        <v>192</v>
      </c>
      <c r="F3" t="s">
        <v>189</v>
      </c>
      <c r="G3" t="s">
        <v>189</v>
      </c>
      <c r="H3" t="s">
        <v>193</v>
      </c>
      <c r="I3">
        <v>55.999999999999993</v>
      </c>
      <c r="J3">
        <v>100</v>
      </c>
      <c r="K3" t="str">
        <f t="shared" ref="K3:K11" si="2">_xlfn.CONCAT(C3,D3,E3,F3,G3,H3)</f>
        <v>SeriesABC, CBS, ESPN, FOX, NBC, NBCSN, NFLNETNFL FootballSports eventSports eventFootball</v>
      </c>
      <c r="L3">
        <v>2</v>
      </c>
      <c r="O3" s="2">
        <v>293</v>
      </c>
      <c r="P3" t="s">
        <v>185</v>
      </c>
      <c r="Q3" t="s">
        <v>203</v>
      </c>
      <c r="R3" t="s">
        <v>188</v>
      </c>
      <c r="S3" t="s">
        <v>189</v>
      </c>
      <c r="T3" t="s">
        <v>189</v>
      </c>
      <c r="U3" t="s">
        <v>190</v>
      </c>
      <c r="V3">
        <v>38.6</v>
      </c>
      <c r="W3">
        <v>21</v>
      </c>
      <c r="X3" t="str">
        <f t="shared" ref="X3:X11" si="3">_xlfn.CONCAT(P3,Q3,R3,S3,T3,U3)</f>
        <v>SeriesBIG10HD, CW, ESPN, PAC12, CBSSN, NBCSN, ESPNWHD, FOX, CWPLUS, ESPNU, FS1, ABC, ESPN2, FS2, SEC, CBS, NBCCollege BasketballSports eventSports eventBasketball</v>
      </c>
      <c r="Y3" t="e">
        <f t="shared" si="0"/>
        <v>#N/A</v>
      </c>
      <c r="Z3" t="e">
        <f t="shared" si="1"/>
        <v>#N/A</v>
      </c>
      <c r="AB3" s="2">
        <v>1</v>
      </c>
      <c r="AC3" t="s">
        <v>185</v>
      </c>
      <c r="AD3" t="s">
        <v>204</v>
      </c>
      <c r="AE3" t="s">
        <v>205</v>
      </c>
      <c r="AF3" t="s">
        <v>196</v>
      </c>
      <c r="AG3" t="s">
        <v>206</v>
      </c>
      <c r="AI3">
        <v>1</v>
      </c>
      <c r="AJ3">
        <v>321</v>
      </c>
      <c r="AK3" t="str">
        <f t="shared" ref="AK3:AK11" si="4">_xlfn.CONCAT(AC3,AD3,AE3,AF3,AG3,AH3)</f>
        <v>SeriesUNIMASCode of HonorFeature FilmSpanish</v>
      </c>
      <c r="AL3">
        <v>2</v>
      </c>
      <c r="AN3" s="2">
        <v>1</v>
      </c>
      <c r="AO3" t="s">
        <v>185</v>
      </c>
      <c r="AP3" t="s">
        <v>198</v>
      </c>
      <c r="AQ3" t="s">
        <v>207</v>
      </c>
      <c r="AR3" t="s">
        <v>201</v>
      </c>
      <c r="AS3" t="s">
        <v>201</v>
      </c>
      <c r="AT3" t="s">
        <v>193</v>
      </c>
      <c r="AU3">
        <v>26</v>
      </c>
      <c r="AV3">
        <v>89</v>
      </c>
      <c r="AW3" t="str">
        <f t="shared" ref="AW3:AW11" si="5">_xlfn.CONCAT(AO3,AP3,AQ3,AR3,AS3,AT3)</f>
        <v>SeriesFOXNFL on FOX PostgameSports non-eventSports non-eventFootball</v>
      </c>
      <c r="AX3" t="e">
        <f t="shared" ref="AX3:AX11" si="6">MATCH(AK3,$AW$2:$AW$11,0)</f>
        <v>#N/A</v>
      </c>
      <c r="AY3" t="e">
        <f t="shared" ref="AY3:AY11" si="7">AX3-AL3</f>
        <v>#N/A</v>
      </c>
    </row>
    <row r="4" spans="2:51" x14ac:dyDescent="0.25">
      <c r="B4" s="2">
        <v>3306</v>
      </c>
      <c r="C4" t="s">
        <v>185</v>
      </c>
      <c r="D4" t="s">
        <v>208</v>
      </c>
      <c r="E4" t="s">
        <v>209</v>
      </c>
      <c r="F4" t="s">
        <v>185</v>
      </c>
      <c r="G4" t="s">
        <v>210</v>
      </c>
      <c r="I4">
        <v>48</v>
      </c>
      <c r="J4">
        <v>97</v>
      </c>
      <c r="K4" t="str">
        <f t="shared" si="2"/>
        <v>SeriesABC, CWABC World News Tonight With David MuirSeriesNews</v>
      </c>
      <c r="L4">
        <v>3</v>
      </c>
      <c r="O4" s="2">
        <v>2</v>
      </c>
      <c r="P4" t="s">
        <v>185</v>
      </c>
      <c r="Q4" t="s">
        <v>211</v>
      </c>
      <c r="R4" t="s">
        <v>212</v>
      </c>
      <c r="S4" t="s">
        <v>189</v>
      </c>
      <c r="T4" t="s">
        <v>189</v>
      </c>
      <c r="U4" t="s">
        <v>193</v>
      </c>
      <c r="V4">
        <v>37</v>
      </c>
      <c r="W4">
        <v>81</v>
      </c>
      <c r="X4" t="str">
        <f t="shared" si="3"/>
        <v>SeriesFOX, NFLNET, FXDEPSuper Bowl LIVSports eventSports eventFootball</v>
      </c>
      <c r="Y4" t="e">
        <f t="shared" si="0"/>
        <v>#N/A</v>
      </c>
      <c r="Z4" t="e">
        <f t="shared" si="1"/>
        <v>#N/A</v>
      </c>
      <c r="AB4" s="2">
        <v>2</v>
      </c>
      <c r="AC4" t="s">
        <v>185</v>
      </c>
      <c r="AD4" t="s">
        <v>213</v>
      </c>
      <c r="AE4" t="s">
        <v>214</v>
      </c>
      <c r="AF4" t="s">
        <v>185</v>
      </c>
      <c r="AG4" t="s">
        <v>215</v>
      </c>
      <c r="AI4">
        <v>1</v>
      </c>
      <c r="AJ4">
        <v>306</v>
      </c>
      <c r="AK4" t="str">
        <f t="shared" si="4"/>
        <v>SeriesTELEVivir al natural, Danny SeoSeriesHealth</v>
      </c>
      <c r="AL4">
        <v>3</v>
      </c>
      <c r="AN4" s="2">
        <v>2</v>
      </c>
      <c r="AO4" t="s">
        <v>185</v>
      </c>
      <c r="AP4" t="s">
        <v>211</v>
      </c>
      <c r="AQ4" t="s">
        <v>212</v>
      </c>
      <c r="AR4" t="s">
        <v>189</v>
      </c>
      <c r="AS4" t="s">
        <v>189</v>
      </c>
      <c r="AT4" t="s">
        <v>193</v>
      </c>
      <c r="AU4">
        <v>37</v>
      </c>
      <c r="AV4">
        <v>81</v>
      </c>
      <c r="AW4" t="str">
        <f t="shared" si="5"/>
        <v>SeriesFOX, NFLNET, FXDEPSuper Bowl LIVSports eventSports eventFootball</v>
      </c>
      <c r="AX4" t="e">
        <f t="shared" si="6"/>
        <v>#N/A</v>
      </c>
      <c r="AY4" t="e">
        <f t="shared" si="7"/>
        <v>#N/A</v>
      </c>
    </row>
    <row r="5" spans="2:51" x14ac:dyDescent="0.25">
      <c r="B5" s="2">
        <v>3602</v>
      </c>
      <c r="C5" t="s">
        <v>185</v>
      </c>
      <c r="D5" t="s">
        <v>216</v>
      </c>
      <c r="E5" t="s">
        <v>217</v>
      </c>
      <c r="F5" t="s">
        <v>185</v>
      </c>
      <c r="G5" t="s">
        <v>218</v>
      </c>
      <c r="I5">
        <v>48</v>
      </c>
      <c r="J5">
        <v>95</v>
      </c>
      <c r="K5" t="str">
        <f t="shared" si="2"/>
        <v>SeriesABCGood Morning AmericaSeriesTalk</v>
      </c>
      <c r="L5">
        <v>4</v>
      </c>
      <c r="O5" s="2">
        <v>280</v>
      </c>
      <c r="P5" t="s">
        <v>185</v>
      </c>
      <c r="Q5" t="s">
        <v>219</v>
      </c>
      <c r="R5" t="s">
        <v>220</v>
      </c>
      <c r="S5" t="s">
        <v>189</v>
      </c>
      <c r="T5" t="s">
        <v>189</v>
      </c>
      <c r="U5" t="s">
        <v>190</v>
      </c>
      <c r="V5">
        <v>26.7</v>
      </c>
      <c r="W5">
        <v>27</v>
      </c>
      <c r="X5" t="str">
        <f t="shared" si="3"/>
        <v>SeriesTNT, ESPN, CBS, NBATV, ABC, ESPN2, CWNBA BasketballSports eventSports eventBasketball</v>
      </c>
      <c r="Y5" t="e">
        <f t="shared" si="0"/>
        <v>#N/A</v>
      </c>
      <c r="Z5" t="e">
        <f t="shared" si="1"/>
        <v>#N/A</v>
      </c>
      <c r="AB5" s="2">
        <v>3</v>
      </c>
      <c r="AC5" t="s">
        <v>185</v>
      </c>
      <c r="AD5" t="s">
        <v>221</v>
      </c>
      <c r="AE5" t="s">
        <v>222</v>
      </c>
      <c r="AF5" t="s">
        <v>185</v>
      </c>
      <c r="AG5" t="s">
        <v>223</v>
      </c>
      <c r="AH5" t="s">
        <v>224</v>
      </c>
      <c r="AI5">
        <v>1</v>
      </c>
      <c r="AJ5">
        <v>287</v>
      </c>
      <c r="AK5" t="str">
        <f t="shared" si="4"/>
        <v>SeriesTOONHDMr. PicklesSeriesSitcomAnimated</v>
      </c>
      <c r="AL5">
        <v>4</v>
      </c>
      <c r="AN5" s="2">
        <v>3</v>
      </c>
      <c r="AO5" t="s">
        <v>185</v>
      </c>
      <c r="AP5" t="s">
        <v>198</v>
      </c>
      <c r="AQ5" t="s">
        <v>225</v>
      </c>
      <c r="AR5" t="s">
        <v>200</v>
      </c>
      <c r="AS5" t="s">
        <v>201</v>
      </c>
      <c r="AT5" t="s">
        <v>193</v>
      </c>
      <c r="AU5">
        <v>24.3</v>
      </c>
      <c r="AV5">
        <v>80</v>
      </c>
      <c r="AW5" t="str">
        <f t="shared" si="5"/>
        <v>SeriesFOXSuper Bowl LIV PregameSpecialSports non-eventFootball</v>
      </c>
      <c r="AX5" t="e">
        <f t="shared" si="6"/>
        <v>#N/A</v>
      </c>
      <c r="AY5" t="e">
        <f t="shared" si="7"/>
        <v>#N/A</v>
      </c>
    </row>
    <row r="6" spans="2:51" x14ac:dyDescent="0.25">
      <c r="B6" s="2">
        <v>2941</v>
      </c>
      <c r="C6" t="s">
        <v>185</v>
      </c>
      <c r="D6" t="s">
        <v>226</v>
      </c>
      <c r="E6" t="s">
        <v>227</v>
      </c>
      <c r="F6" t="s">
        <v>185</v>
      </c>
      <c r="G6" t="s">
        <v>210</v>
      </c>
      <c r="I6">
        <v>47</v>
      </c>
      <c r="J6">
        <v>98</v>
      </c>
      <c r="K6" t="str">
        <f t="shared" si="2"/>
        <v>SeriesNBCNBC Nightly News With Lester HoltSeriesNews</v>
      </c>
      <c r="L6">
        <v>5</v>
      </c>
      <c r="O6" s="2">
        <v>1</v>
      </c>
      <c r="P6" t="s">
        <v>185</v>
      </c>
      <c r="Q6" t="s">
        <v>198</v>
      </c>
      <c r="R6" t="s">
        <v>207</v>
      </c>
      <c r="S6" t="s">
        <v>201</v>
      </c>
      <c r="T6" t="s">
        <v>201</v>
      </c>
      <c r="U6" t="s">
        <v>193</v>
      </c>
      <c r="V6">
        <v>26</v>
      </c>
      <c r="W6">
        <v>89</v>
      </c>
      <c r="X6" t="str">
        <f t="shared" si="3"/>
        <v>SeriesFOXNFL on FOX PostgameSports non-eventSports non-eventFootball</v>
      </c>
      <c r="Y6" t="e">
        <f t="shared" si="0"/>
        <v>#N/A</v>
      </c>
      <c r="Z6" t="e">
        <f t="shared" si="1"/>
        <v>#N/A</v>
      </c>
      <c r="AB6" s="2">
        <v>4</v>
      </c>
      <c r="AC6" t="s">
        <v>185</v>
      </c>
      <c r="AD6" t="s">
        <v>228</v>
      </c>
      <c r="AE6" t="s">
        <v>229</v>
      </c>
      <c r="AF6" t="s">
        <v>196</v>
      </c>
      <c r="AG6" t="s">
        <v>230</v>
      </c>
      <c r="AI6">
        <v>1</v>
      </c>
      <c r="AJ6">
        <v>272</v>
      </c>
      <c r="AK6" t="str">
        <f t="shared" si="4"/>
        <v>SeriesABC, CBS, CW, FOX10,000 SaintsFeature FilmComedy-drama</v>
      </c>
      <c r="AL6">
        <v>5</v>
      </c>
      <c r="AN6" s="2">
        <v>4</v>
      </c>
      <c r="AO6" t="s">
        <v>185</v>
      </c>
      <c r="AP6" t="s">
        <v>231</v>
      </c>
      <c r="AQ6" t="s">
        <v>232</v>
      </c>
      <c r="AR6" t="s">
        <v>201</v>
      </c>
      <c r="AS6" t="s">
        <v>201</v>
      </c>
      <c r="AT6" t="s">
        <v>190</v>
      </c>
      <c r="AU6">
        <v>1.1000000000000001</v>
      </c>
      <c r="AV6">
        <v>79</v>
      </c>
      <c r="AW6" t="str">
        <f t="shared" si="5"/>
        <v>SeriesBIG10HDB1G Basketball Postgame 2019-2020Sports non-eventSports non-eventBasketball</v>
      </c>
      <c r="AX6" t="e">
        <f t="shared" si="6"/>
        <v>#N/A</v>
      </c>
      <c r="AY6" t="e">
        <f t="shared" si="7"/>
        <v>#N/A</v>
      </c>
    </row>
    <row r="7" spans="2:51" x14ac:dyDescent="0.25">
      <c r="B7" s="2">
        <v>3450</v>
      </c>
      <c r="C7" t="s">
        <v>185</v>
      </c>
      <c r="D7" t="s">
        <v>233</v>
      </c>
      <c r="E7" t="s">
        <v>234</v>
      </c>
      <c r="F7" t="s">
        <v>185</v>
      </c>
      <c r="G7" t="s">
        <v>235</v>
      </c>
      <c r="I7">
        <v>47</v>
      </c>
      <c r="J7">
        <v>96</v>
      </c>
      <c r="K7" t="str">
        <f t="shared" si="2"/>
        <v>SeriesABC, CBS, CW, FOX, NBCWheel of FortuneSeriesGame show</v>
      </c>
      <c r="L7">
        <v>6</v>
      </c>
      <c r="O7" s="2">
        <v>0</v>
      </c>
      <c r="P7" t="s">
        <v>185</v>
      </c>
      <c r="Q7" t="s">
        <v>198</v>
      </c>
      <c r="R7" t="s">
        <v>199</v>
      </c>
      <c r="S7" t="s">
        <v>200</v>
      </c>
      <c r="T7" t="s">
        <v>201</v>
      </c>
      <c r="U7" t="s">
        <v>193</v>
      </c>
      <c r="V7">
        <v>24.8</v>
      </c>
      <c r="W7">
        <v>90</v>
      </c>
      <c r="X7" t="str">
        <f t="shared" si="3"/>
        <v>SeriesFOXSuper Bowl LIV PostgameSpecialSports non-eventFootball</v>
      </c>
      <c r="Y7" t="e">
        <f t="shared" si="0"/>
        <v>#N/A</v>
      </c>
      <c r="Z7" t="e">
        <f t="shared" si="1"/>
        <v>#N/A</v>
      </c>
      <c r="AB7" s="2">
        <v>5</v>
      </c>
      <c r="AC7" t="s">
        <v>185</v>
      </c>
      <c r="AD7" t="s">
        <v>236</v>
      </c>
      <c r="AE7" t="s">
        <v>237</v>
      </c>
      <c r="AF7" t="s">
        <v>196</v>
      </c>
      <c r="AG7" t="s">
        <v>238</v>
      </c>
      <c r="AI7">
        <v>1</v>
      </c>
      <c r="AJ7">
        <v>266</v>
      </c>
      <c r="AK7" t="str">
        <f t="shared" si="4"/>
        <v>SeriesTCMThe SwarmFeature FilmHorror</v>
      </c>
      <c r="AL7">
        <v>6</v>
      </c>
      <c r="AN7" s="2">
        <v>5</v>
      </c>
      <c r="AO7" t="s">
        <v>185</v>
      </c>
      <c r="AP7" t="s">
        <v>239</v>
      </c>
      <c r="AQ7" t="s">
        <v>240</v>
      </c>
      <c r="AR7" t="s">
        <v>201</v>
      </c>
      <c r="AS7" t="s">
        <v>201</v>
      </c>
      <c r="AT7" t="s">
        <v>193</v>
      </c>
      <c r="AU7">
        <v>2</v>
      </c>
      <c r="AV7">
        <v>74</v>
      </c>
      <c r="AW7" t="str">
        <f t="shared" si="5"/>
        <v>SeriesESPN, ESPN2College Football Playoff Postgame ShowSports non-eventSports non-eventFootball</v>
      </c>
      <c r="AX7" t="e">
        <f t="shared" si="6"/>
        <v>#N/A</v>
      </c>
      <c r="AY7" t="e">
        <f t="shared" si="7"/>
        <v>#N/A</v>
      </c>
    </row>
    <row r="8" spans="2:51" x14ac:dyDescent="0.25">
      <c r="B8" s="2">
        <v>3471</v>
      </c>
      <c r="C8" t="s">
        <v>185</v>
      </c>
      <c r="D8" t="s">
        <v>241</v>
      </c>
      <c r="E8" t="s">
        <v>242</v>
      </c>
      <c r="F8" t="s">
        <v>242</v>
      </c>
      <c r="G8" t="s">
        <v>243</v>
      </c>
      <c r="I8">
        <v>46</v>
      </c>
      <c r="J8">
        <v>96</v>
      </c>
      <c r="K8" t="str">
        <f t="shared" si="2"/>
        <v>SeriesABC, AETV, AMC, BEINS1, BET, BRAVO, CBS, CNBC, COMEDY, COOK, CW, CWPLUS, DIY, FBN, FOOD, FOX, FREFMHD, FX, FXX, FYISD, GAC, GALA, GOLF, GSN, HGTV, HISTORY, ION, LIFE, LMN, NBC, NBCSN, NGC, NGWILD, NHLHD, PAR, REELZ, RFDTV, SYFY, TELE, TENNIS, TRAV, TRUTV, TVLAND, TVONE, UNI, UNIMAS, UP, USA, VICE, WE, WGNAPaid ProgrammingPaid ProgrammingConsumer</v>
      </c>
      <c r="L8">
        <v>7</v>
      </c>
      <c r="O8" s="2">
        <v>3</v>
      </c>
      <c r="P8" t="s">
        <v>185</v>
      </c>
      <c r="Q8" t="s">
        <v>198</v>
      </c>
      <c r="R8" t="s">
        <v>225</v>
      </c>
      <c r="S8" t="s">
        <v>200</v>
      </c>
      <c r="T8" t="s">
        <v>201</v>
      </c>
      <c r="U8" t="s">
        <v>193</v>
      </c>
      <c r="V8">
        <v>24.3</v>
      </c>
      <c r="W8">
        <v>80</v>
      </c>
      <c r="X8" t="str">
        <f t="shared" si="3"/>
        <v>SeriesFOXSuper Bowl LIV PregameSpecialSports non-eventFootball</v>
      </c>
      <c r="Y8" t="e">
        <f t="shared" si="0"/>
        <v>#VALUE!</v>
      </c>
      <c r="Z8" t="e">
        <f t="shared" si="1"/>
        <v>#VALUE!</v>
      </c>
      <c r="AB8" s="2">
        <v>6</v>
      </c>
      <c r="AC8" t="s">
        <v>185</v>
      </c>
      <c r="AD8" t="s">
        <v>226</v>
      </c>
      <c r="AE8" t="s">
        <v>244</v>
      </c>
      <c r="AF8" t="s">
        <v>185</v>
      </c>
      <c r="AG8" t="s">
        <v>210</v>
      </c>
      <c r="AI8">
        <v>1</v>
      </c>
      <c r="AJ8">
        <v>263</v>
      </c>
      <c r="AK8" t="str">
        <f t="shared" si="4"/>
        <v>SeriesNBCNBC Bay Area News at 5SeriesNews</v>
      </c>
      <c r="AL8">
        <v>7</v>
      </c>
      <c r="AN8" s="2">
        <v>6</v>
      </c>
      <c r="AO8" t="s">
        <v>185</v>
      </c>
      <c r="AP8" t="s">
        <v>245</v>
      </c>
      <c r="AQ8" t="s">
        <v>246</v>
      </c>
      <c r="AR8" t="s">
        <v>201</v>
      </c>
      <c r="AS8" t="s">
        <v>201</v>
      </c>
      <c r="AT8" t="s">
        <v>193</v>
      </c>
      <c r="AU8">
        <v>8</v>
      </c>
      <c r="AV8">
        <v>74</v>
      </c>
      <c r="AW8" t="str">
        <f t="shared" si="5"/>
        <v>SeriesESPNCollege Football Bowl Game Pre/Post StudioSports non-eventSports non-eventFootball</v>
      </c>
      <c r="AX8" t="e">
        <f t="shared" si="6"/>
        <v>#N/A</v>
      </c>
      <c r="AY8" t="e">
        <f t="shared" si="7"/>
        <v>#N/A</v>
      </c>
    </row>
    <row r="9" spans="2:51" x14ac:dyDescent="0.25">
      <c r="B9" s="2">
        <v>2895</v>
      </c>
      <c r="C9" t="s">
        <v>185</v>
      </c>
      <c r="D9" t="s">
        <v>247</v>
      </c>
      <c r="E9" t="s">
        <v>212</v>
      </c>
      <c r="F9" t="s">
        <v>189</v>
      </c>
      <c r="G9" t="s">
        <v>189</v>
      </c>
      <c r="H9" t="s">
        <v>193</v>
      </c>
      <c r="I9">
        <v>45</v>
      </c>
      <c r="J9">
        <v>99</v>
      </c>
      <c r="K9" t="str">
        <f t="shared" si="2"/>
        <v>SeriesFOX, FXDEP, NFLNETSuper Bowl LIVSports eventSports eventFootball</v>
      </c>
      <c r="L9">
        <v>8</v>
      </c>
      <c r="O9" s="2">
        <v>224</v>
      </c>
      <c r="P9" t="s">
        <v>185</v>
      </c>
      <c r="Q9" t="s">
        <v>248</v>
      </c>
      <c r="R9" t="s">
        <v>249</v>
      </c>
      <c r="S9" t="s">
        <v>189</v>
      </c>
      <c r="T9" t="s">
        <v>189</v>
      </c>
      <c r="U9" t="s">
        <v>250</v>
      </c>
      <c r="V9">
        <v>22.1</v>
      </c>
      <c r="W9">
        <v>33</v>
      </c>
      <c r="X9" t="str">
        <f t="shared" si="3"/>
        <v>SeriesGOLF, CBS, NBCPGA Tour GolfSports eventSports eventGolf</v>
      </c>
      <c r="Y9" t="e">
        <f t="shared" si="0"/>
        <v>#N/A</v>
      </c>
      <c r="Z9" t="e">
        <f t="shared" si="1"/>
        <v>#N/A</v>
      </c>
      <c r="AB9" s="2">
        <v>7</v>
      </c>
      <c r="AC9" t="s">
        <v>185</v>
      </c>
      <c r="AD9" t="s">
        <v>198</v>
      </c>
      <c r="AE9" t="s">
        <v>251</v>
      </c>
      <c r="AF9" t="s">
        <v>185</v>
      </c>
      <c r="AG9" t="s">
        <v>210</v>
      </c>
      <c r="AI9">
        <v>1</v>
      </c>
      <c r="AJ9">
        <v>262</v>
      </c>
      <c r="AK9" t="str">
        <f t="shared" si="4"/>
        <v>SeriesFOXFOX 4 News MorningsSeriesNews</v>
      </c>
      <c r="AL9">
        <v>8</v>
      </c>
      <c r="AN9" s="2">
        <v>7</v>
      </c>
      <c r="AO9" t="s">
        <v>185</v>
      </c>
      <c r="AP9" t="s">
        <v>252</v>
      </c>
      <c r="AQ9" t="s">
        <v>253</v>
      </c>
      <c r="AR9" t="s">
        <v>201</v>
      </c>
      <c r="AS9" t="s">
        <v>201</v>
      </c>
      <c r="AT9" t="s">
        <v>190</v>
      </c>
      <c r="AU9">
        <v>2.6</v>
      </c>
      <c r="AV9">
        <v>74</v>
      </c>
      <c r="AW9" t="str">
        <f t="shared" si="5"/>
        <v>SeriesTNT, NBATVInside the NBA All-Star RoastSports non-eventSports non-eventBasketball</v>
      </c>
      <c r="AX9" t="e">
        <f t="shared" si="6"/>
        <v>#N/A</v>
      </c>
      <c r="AY9" t="e">
        <f t="shared" si="7"/>
        <v>#N/A</v>
      </c>
    </row>
    <row r="10" spans="2:51" x14ac:dyDescent="0.25">
      <c r="B10" s="2">
        <v>3295</v>
      </c>
      <c r="C10" t="s">
        <v>185</v>
      </c>
      <c r="D10" t="s">
        <v>254</v>
      </c>
      <c r="E10" t="s">
        <v>255</v>
      </c>
      <c r="F10" t="s">
        <v>185</v>
      </c>
      <c r="G10" t="s">
        <v>256</v>
      </c>
      <c r="I10">
        <v>45</v>
      </c>
      <c r="J10">
        <v>97</v>
      </c>
      <c r="K10" t="str">
        <f t="shared" si="2"/>
        <v>SeriesCW, CWPLUS, FOX, ION, NBC, USALaw &amp; Order: Special Victims UnitSeriesCrime drama</v>
      </c>
      <c r="L10">
        <v>9</v>
      </c>
      <c r="O10" s="2">
        <v>157</v>
      </c>
      <c r="P10" t="s">
        <v>185</v>
      </c>
      <c r="Q10" t="s">
        <v>257</v>
      </c>
      <c r="R10" t="s">
        <v>258</v>
      </c>
      <c r="S10" t="s">
        <v>189</v>
      </c>
      <c r="T10" t="s">
        <v>189</v>
      </c>
      <c r="U10" t="s">
        <v>193</v>
      </c>
      <c r="V10">
        <v>20.100000000000001</v>
      </c>
      <c r="W10">
        <v>40</v>
      </c>
      <c r="X10" t="str">
        <f t="shared" si="3"/>
        <v>SeriesCBSSN, ESPNU, FS2, NFLNET, PAC12, ABC, NBC, ESPN2, FS1, CBS, ESPN, SECCollege FootballSports eventSports eventFootball</v>
      </c>
      <c r="Y10" t="e">
        <f t="shared" si="0"/>
        <v>#N/A</v>
      </c>
      <c r="Z10" t="e">
        <f t="shared" si="1"/>
        <v>#N/A</v>
      </c>
      <c r="AB10" s="2">
        <v>8</v>
      </c>
      <c r="AC10" t="s">
        <v>185</v>
      </c>
      <c r="AD10" t="s">
        <v>226</v>
      </c>
      <c r="AE10" t="s">
        <v>259</v>
      </c>
      <c r="AF10" t="s">
        <v>200</v>
      </c>
      <c r="AG10" t="s">
        <v>210</v>
      </c>
      <c r="AI10">
        <v>1</v>
      </c>
      <c r="AJ10">
        <v>248</v>
      </c>
      <c r="AK10" t="str">
        <f t="shared" si="4"/>
        <v>SeriesNBCUnderstanding Coronavirus: an NBC Bay Area Special ReportSpecialNews</v>
      </c>
      <c r="AL10">
        <v>9</v>
      </c>
      <c r="AN10" s="2">
        <v>8</v>
      </c>
      <c r="AO10" t="s">
        <v>185</v>
      </c>
      <c r="AP10" t="s">
        <v>260</v>
      </c>
      <c r="AQ10" t="s">
        <v>261</v>
      </c>
      <c r="AR10" t="s">
        <v>201</v>
      </c>
      <c r="AS10" t="s">
        <v>201</v>
      </c>
      <c r="AT10" t="s">
        <v>193</v>
      </c>
      <c r="AU10">
        <v>3.7</v>
      </c>
      <c r="AV10">
        <v>71</v>
      </c>
      <c r="AW10" t="str">
        <f t="shared" si="5"/>
        <v>SeriesNFLNETNFL GameDay MorningSports non-eventSports non-eventFootball</v>
      </c>
      <c r="AX10" t="e">
        <f t="shared" si="6"/>
        <v>#N/A</v>
      </c>
      <c r="AY10" t="e">
        <f t="shared" si="7"/>
        <v>#N/A</v>
      </c>
    </row>
    <row r="11" spans="2:51" x14ac:dyDescent="0.25">
      <c r="B11" s="2">
        <v>3488</v>
      </c>
      <c r="C11" t="s">
        <v>185</v>
      </c>
      <c r="D11" t="s">
        <v>226</v>
      </c>
      <c r="E11" t="s">
        <v>262</v>
      </c>
      <c r="F11" t="s">
        <v>185</v>
      </c>
      <c r="G11" t="s">
        <v>218</v>
      </c>
      <c r="I11">
        <v>45</v>
      </c>
      <c r="J11">
        <v>96</v>
      </c>
      <c r="K11" t="str">
        <f t="shared" si="2"/>
        <v>SeriesNBCTodaySeriesTalk</v>
      </c>
      <c r="L11">
        <v>10</v>
      </c>
      <c r="O11" s="2">
        <v>257</v>
      </c>
      <c r="P11" t="s">
        <v>185</v>
      </c>
      <c r="Q11" t="s">
        <v>263</v>
      </c>
      <c r="R11" t="s">
        <v>264</v>
      </c>
      <c r="S11" t="s">
        <v>189</v>
      </c>
      <c r="T11" t="s">
        <v>189</v>
      </c>
      <c r="U11" t="s">
        <v>193</v>
      </c>
      <c r="V11">
        <v>18.3</v>
      </c>
      <c r="W11">
        <v>30</v>
      </c>
      <c r="X11" t="str">
        <f t="shared" si="3"/>
        <v>SeriesFS2, CW, ESPN, FOX, FS1, ABC, ESPN2, CWPLUSXFL FootballSports eventSports eventFootball</v>
      </c>
      <c r="Y11" t="e">
        <f t="shared" si="0"/>
        <v>#N/A</v>
      </c>
      <c r="Z11" t="e">
        <f t="shared" si="1"/>
        <v>#N/A</v>
      </c>
      <c r="AB11" s="2">
        <v>9</v>
      </c>
      <c r="AC11" t="s">
        <v>185</v>
      </c>
      <c r="AD11" t="s">
        <v>194</v>
      </c>
      <c r="AE11" t="s">
        <v>265</v>
      </c>
      <c r="AF11" t="s">
        <v>266</v>
      </c>
      <c r="AG11" t="s">
        <v>197</v>
      </c>
      <c r="AI11">
        <v>1</v>
      </c>
      <c r="AJ11">
        <v>247</v>
      </c>
      <c r="AK11" t="str">
        <f t="shared" si="4"/>
        <v>SeriesLMNThe Cheerleader MurdersTV MovieSuspense</v>
      </c>
      <c r="AL11">
        <v>10</v>
      </c>
      <c r="AN11" s="2">
        <v>9</v>
      </c>
      <c r="AO11" t="s">
        <v>185</v>
      </c>
      <c r="AP11" t="s">
        <v>267</v>
      </c>
      <c r="AQ11" t="s">
        <v>268</v>
      </c>
      <c r="AR11" t="s">
        <v>185</v>
      </c>
      <c r="AS11" t="s">
        <v>269</v>
      </c>
      <c r="AT11" t="s">
        <v>224</v>
      </c>
      <c r="AU11">
        <v>2.2000000000000002</v>
      </c>
      <c r="AV11">
        <v>71</v>
      </c>
      <c r="AW11" t="str">
        <f t="shared" si="5"/>
        <v>SeriesDISN, DJCHThe RocketeerSeriesChildrenAnimated</v>
      </c>
      <c r="AX11" t="e">
        <f t="shared" si="6"/>
        <v>#N/A</v>
      </c>
      <c r="AY11" t="e">
        <f t="shared" si="7"/>
        <v>#N/A</v>
      </c>
    </row>
    <row r="12" spans="2:51" x14ac:dyDescent="0.25">
      <c r="B12" s="2" t="s">
        <v>55</v>
      </c>
      <c r="I12">
        <v>484</v>
      </c>
      <c r="J12">
        <v>971</v>
      </c>
      <c r="O12" s="2" t="s">
        <v>56</v>
      </c>
      <c r="V12">
        <v>283.2</v>
      </c>
      <c r="W12">
        <v>521</v>
      </c>
      <c r="AB12" s="2" t="s">
        <v>57</v>
      </c>
      <c r="AI12">
        <v>10</v>
      </c>
      <c r="AJ12">
        <v>2876</v>
      </c>
      <c r="AN12" s="2" t="s">
        <v>58</v>
      </c>
      <c r="AU12">
        <v>131.69999999999999</v>
      </c>
      <c r="AV12">
        <v>783</v>
      </c>
    </row>
    <row r="13" spans="2:51" x14ac:dyDescent="0.25">
      <c r="B13" s="2" t="s">
        <v>59</v>
      </c>
      <c r="I13">
        <v>48.4</v>
      </c>
      <c r="J13">
        <v>97.1</v>
      </c>
      <c r="O13" s="2" t="s">
        <v>60</v>
      </c>
      <c r="V13">
        <v>28.32</v>
      </c>
      <c r="W13">
        <v>52.1</v>
      </c>
      <c r="AB13" s="2" t="s">
        <v>61</v>
      </c>
      <c r="AI13">
        <v>1</v>
      </c>
      <c r="AJ13">
        <v>287.60000000000002</v>
      </c>
      <c r="AN13" s="2" t="s">
        <v>62</v>
      </c>
      <c r="AU13">
        <v>13.17</v>
      </c>
      <c r="AV13">
        <v>78.3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M13"/>
  <sheetViews>
    <sheetView topLeftCell="U1" workbookViewId="0">
      <selection activeCell="AK1" sqref="AK1:AM1048576"/>
    </sheetView>
  </sheetViews>
  <sheetFormatPr defaultRowHeight="15" x14ac:dyDescent="0.25"/>
  <sheetData>
    <row r="1" spans="2:39" x14ac:dyDescent="0.25">
      <c r="C1" s="2" t="s">
        <v>183</v>
      </c>
      <c r="D1" s="2" t="s">
        <v>184</v>
      </c>
      <c r="E1" s="2" t="s">
        <v>5</v>
      </c>
      <c r="F1" s="2" t="s">
        <v>6</v>
      </c>
      <c r="G1" s="3" t="s">
        <v>468</v>
      </c>
      <c r="H1" s="3" t="s">
        <v>469</v>
      </c>
      <c r="M1" s="2" t="s">
        <v>183</v>
      </c>
      <c r="N1" s="2" t="s">
        <v>184</v>
      </c>
      <c r="O1" s="2" t="s">
        <v>5</v>
      </c>
      <c r="P1" s="2" t="s">
        <v>6</v>
      </c>
      <c r="Q1" s="3" t="s">
        <v>468</v>
      </c>
      <c r="R1" s="3" t="s">
        <v>469</v>
      </c>
      <c r="S1" s="3" t="s">
        <v>470</v>
      </c>
      <c r="W1" s="2" t="s">
        <v>183</v>
      </c>
      <c r="X1" s="2" t="s">
        <v>184</v>
      </c>
      <c r="Y1" s="2" t="s">
        <v>5</v>
      </c>
      <c r="Z1" s="2" t="s">
        <v>6</v>
      </c>
      <c r="AA1" s="3" t="s">
        <v>468</v>
      </c>
      <c r="AB1" s="3" t="s">
        <v>469</v>
      </c>
      <c r="AG1" s="2" t="s">
        <v>183</v>
      </c>
      <c r="AH1" s="2" t="s">
        <v>184</v>
      </c>
      <c r="AI1" s="2" t="s">
        <v>5</v>
      </c>
      <c r="AJ1" s="2" t="s">
        <v>6</v>
      </c>
      <c r="AK1" s="3" t="s">
        <v>468</v>
      </c>
      <c r="AL1" s="3" t="s">
        <v>469</v>
      </c>
      <c r="AM1" s="3" t="s">
        <v>470</v>
      </c>
    </row>
    <row r="2" spans="2:39" x14ac:dyDescent="0.25">
      <c r="B2" s="2">
        <v>28</v>
      </c>
      <c r="C2" t="s">
        <v>184</v>
      </c>
      <c r="D2" t="s">
        <v>226</v>
      </c>
      <c r="E2">
        <v>85</v>
      </c>
      <c r="F2">
        <v>100</v>
      </c>
      <c r="G2" t="str">
        <f>_xlfn.CONCAT(C2,D2)</f>
        <v>NetworkNBC</v>
      </c>
      <c r="H2">
        <v>1</v>
      </c>
      <c r="L2" s="2">
        <v>113</v>
      </c>
      <c r="M2" t="s">
        <v>184</v>
      </c>
      <c r="N2" t="s">
        <v>198</v>
      </c>
      <c r="O2">
        <v>71</v>
      </c>
      <c r="P2">
        <v>4</v>
      </c>
      <c r="Q2" t="str">
        <f>_xlfn.CONCAT(M2,N2)</f>
        <v>NetworkFOX</v>
      </c>
      <c r="R2">
        <f>MATCH(G2,$Q$2:$Q$11,0)</f>
        <v>3</v>
      </c>
      <c r="S2">
        <f>R2-H2</f>
        <v>2</v>
      </c>
      <c r="V2" s="2">
        <v>0</v>
      </c>
      <c r="W2" t="s">
        <v>184</v>
      </c>
      <c r="X2" t="s">
        <v>270</v>
      </c>
      <c r="Y2">
        <v>1</v>
      </c>
      <c r="Z2">
        <v>120</v>
      </c>
      <c r="AA2" t="str">
        <f>_xlfn.CONCAT(W2,X2)</f>
        <v>NetworkCMTMUS</v>
      </c>
      <c r="AB2">
        <v>1</v>
      </c>
      <c r="AF2" s="2">
        <v>0</v>
      </c>
      <c r="AG2" t="s">
        <v>184</v>
      </c>
      <c r="AH2" t="s">
        <v>271</v>
      </c>
      <c r="AI2">
        <v>8.6999999999999993</v>
      </c>
      <c r="AJ2">
        <v>23</v>
      </c>
      <c r="AK2" t="str">
        <f>_xlfn.CONCAT(AG2,AH2)</f>
        <v>NetworkFXDEP</v>
      </c>
      <c r="AL2" t="e">
        <f>MATCH(AA2,$AK$2:$AK$11,0)</f>
        <v>#N/A</v>
      </c>
      <c r="AM2" t="e">
        <f>AL2-AB2</f>
        <v>#N/A</v>
      </c>
    </row>
    <row r="3" spans="2:39" x14ac:dyDescent="0.25">
      <c r="B3" s="2">
        <v>33</v>
      </c>
      <c r="C3" t="s">
        <v>184</v>
      </c>
      <c r="D3" t="s">
        <v>198</v>
      </c>
      <c r="E3">
        <v>85</v>
      </c>
      <c r="F3">
        <v>100</v>
      </c>
      <c r="G3" t="str">
        <f t="shared" ref="G3:G11" si="0">_xlfn.CONCAT(C3,D3)</f>
        <v>NetworkFOX</v>
      </c>
      <c r="H3">
        <v>2</v>
      </c>
      <c r="L3" s="2">
        <v>117</v>
      </c>
      <c r="M3" t="s">
        <v>184</v>
      </c>
      <c r="N3" t="s">
        <v>216</v>
      </c>
      <c r="O3">
        <v>70.3</v>
      </c>
      <c r="P3">
        <v>3</v>
      </c>
      <c r="Q3" t="str">
        <f t="shared" ref="Q3:Q11" si="1">_xlfn.CONCAT(M3,N3)</f>
        <v>NetworkABC</v>
      </c>
      <c r="R3">
        <f t="shared" ref="R3:R11" si="2">MATCH(G3,$Q$2:$Q$11,0)</f>
        <v>1</v>
      </c>
      <c r="S3">
        <f t="shared" ref="S3:S11" si="3">R3-H3</f>
        <v>-1</v>
      </c>
      <c r="V3" s="2">
        <v>1</v>
      </c>
      <c r="W3" t="s">
        <v>184</v>
      </c>
      <c r="X3" t="s">
        <v>272</v>
      </c>
      <c r="Y3">
        <v>1</v>
      </c>
      <c r="Z3">
        <v>116</v>
      </c>
      <c r="AA3" t="str">
        <f t="shared" ref="AA3:AA11" si="4">_xlfn.CONCAT(W3,X3)</f>
        <v>NetworkPAC12</v>
      </c>
      <c r="AB3">
        <v>2</v>
      </c>
      <c r="AF3" s="2">
        <v>1</v>
      </c>
      <c r="AG3" t="s">
        <v>184</v>
      </c>
      <c r="AH3" t="s">
        <v>273</v>
      </c>
      <c r="AI3">
        <v>8.3000000000000007</v>
      </c>
      <c r="AJ3">
        <v>20</v>
      </c>
      <c r="AK3" t="str">
        <f t="shared" ref="AK3:AK11" si="5">_xlfn.CONCAT(AG3,AH3)</f>
        <v>NetworkPOPSD</v>
      </c>
      <c r="AL3" t="e">
        <f t="shared" ref="AL3:AL11" si="6">MATCH(AA3,$AK$2:$AK$11,0)</f>
        <v>#N/A</v>
      </c>
      <c r="AM3" t="e">
        <f t="shared" ref="AM3:AM11" si="7">AL3-AB3</f>
        <v>#N/A</v>
      </c>
    </row>
    <row r="4" spans="2:39" x14ac:dyDescent="0.25">
      <c r="B4" s="2">
        <v>53</v>
      </c>
      <c r="C4" t="s">
        <v>184</v>
      </c>
      <c r="D4" t="s">
        <v>216</v>
      </c>
      <c r="E4">
        <v>85</v>
      </c>
      <c r="F4">
        <v>99</v>
      </c>
      <c r="G4" t="str">
        <f t="shared" si="0"/>
        <v>NetworkABC</v>
      </c>
      <c r="H4">
        <v>3</v>
      </c>
      <c r="L4" s="2">
        <v>112</v>
      </c>
      <c r="M4" t="s">
        <v>184</v>
      </c>
      <c r="N4" t="s">
        <v>226</v>
      </c>
      <c r="O4">
        <v>70.199999999999989</v>
      </c>
      <c r="P4">
        <v>4</v>
      </c>
      <c r="Q4" t="str">
        <f t="shared" si="1"/>
        <v>NetworkNBC</v>
      </c>
      <c r="R4">
        <f t="shared" si="2"/>
        <v>2</v>
      </c>
      <c r="S4">
        <f t="shared" si="3"/>
        <v>-1</v>
      </c>
      <c r="V4" s="2">
        <v>2</v>
      </c>
      <c r="W4" t="s">
        <v>184</v>
      </c>
      <c r="X4" t="s">
        <v>274</v>
      </c>
      <c r="Y4">
        <v>9</v>
      </c>
      <c r="Z4">
        <v>109</v>
      </c>
      <c r="AA4" t="str">
        <f t="shared" si="4"/>
        <v>NetworkBOOM</v>
      </c>
      <c r="AB4">
        <v>3</v>
      </c>
      <c r="AF4" s="2">
        <v>2</v>
      </c>
      <c r="AG4" t="s">
        <v>184</v>
      </c>
      <c r="AH4" t="s">
        <v>275</v>
      </c>
      <c r="AI4">
        <v>9</v>
      </c>
      <c r="AJ4">
        <v>19</v>
      </c>
      <c r="AK4" t="str">
        <f t="shared" si="5"/>
        <v>NetworkFYISD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39</v>
      </c>
      <c r="C5" t="s">
        <v>184</v>
      </c>
      <c r="D5" t="s">
        <v>276</v>
      </c>
      <c r="E5">
        <v>82</v>
      </c>
      <c r="F5">
        <v>100</v>
      </c>
      <c r="G5" t="str">
        <f t="shared" si="0"/>
        <v>NetworkCBS</v>
      </c>
      <c r="H5">
        <v>4</v>
      </c>
      <c r="L5" s="2">
        <v>115</v>
      </c>
      <c r="M5" t="s">
        <v>184</v>
      </c>
      <c r="N5" t="s">
        <v>276</v>
      </c>
      <c r="O5">
        <v>67.100000000000009</v>
      </c>
      <c r="P5">
        <v>4</v>
      </c>
      <c r="Q5" t="str">
        <f t="shared" si="1"/>
        <v>NetworkCBS</v>
      </c>
      <c r="R5">
        <f t="shared" si="2"/>
        <v>4</v>
      </c>
      <c r="S5">
        <f t="shared" si="3"/>
        <v>0</v>
      </c>
      <c r="V5" s="2">
        <v>3</v>
      </c>
      <c r="W5" t="s">
        <v>184</v>
      </c>
      <c r="X5" t="s">
        <v>277</v>
      </c>
      <c r="Y5">
        <v>5</v>
      </c>
      <c r="Z5">
        <v>108</v>
      </c>
      <c r="AA5" t="str">
        <f t="shared" si="4"/>
        <v>NetworkSMTH</v>
      </c>
      <c r="AB5">
        <v>4</v>
      </c>
      <c r="AF5" s="2">
        <v>3</v>
      </c>
      <c r="AG5" t="s">
        <v>184</v>
      </c>
      <c r="AH5" t="s">
        <v>278</v>
      </c>
      <c r="AI5">
        <v>8.1</v>
      </c>
      <c r="AJ5">
        <v>19</v>
      </c>
      <c r="AK5" t="str">
        <f t="shared" si="5"/>
        <v>NetworkCMTVHD</v>
      </c>
      <c r="AL5" t="e">
        <f t="shared" si="6"/>
        <v>#N/A</v>
      </c>
      <c r="AM5" t="e">
        <f t="shared" si="7"/>
        <v>#N/A</v>
      </c>
    </row>
    <row r="6" spans="2:39" x14ac:dyDescent="0.25">
      <c r="B6" s="2">
        <v>58</v>
      </c>
      <c r="C6" t="s">
        <v>184</v>
      </c>
      <c r="D6" t="s">
        <v>279</v>
      </c>
      <c r="E6">
        <v>59.000000000000007</v>
      </c>
      <c r="F6">
        <v>98</v>
      </c>
      <c r="G6" t="str">
        <f t="shared" si="0"/>
        <v>NetworkTNT</v>
      </c>
      <c r="H6">
        <v>5</v>
      </c>
      <c r="L6" s="2">
        <v>74</v>
      </c>
      <c r="M6" t="s">
        <v>184</v>
      </c>
      <c r="N6" t="s">
        <v>245</v>
      </c>
      <c r="O6">
        <v>42.5</v>
      </c>
      <c r="P6">
        <v>8</v>
      </c>
      <c r="Q6" t="str">
        <f t="shared" si="1"/>
        <v>NetworkESPN</v>
      </c>
      <c r="R6">
        <f t="shared" si="2"/>
        <v>6</v>
      </c>
      <c r="S6">
        <f t="shared" si="3"/>
        <v>1</v>
      </c>
      <c r="V6" s="2">
        <v>4</v>
      </c>
      <c r="W6" t="s">
        <v>184</v>
      </c>
      <c r="X6" t="s">
        <v>280</v>
      </c>
      <c r="Y6">
        <v>8</v>
      </c>
      <c r="Z6">
        <v>107</v>
      </c>
      <c r="AA6" t="str">
        <f t="shared" si="4"/>
        <v>NetworkNIKTON</v>
      </c>
      <c r="AB6">
        <v>5</v>
      </c>
      <c r="AF6" s="2">
        <v>4</v>
      </c>
      <c r="AG6" t="s">
        <v>184</v>
      </c>
      <c r="AH6" t="s">
        <v>281</v>
      </c>
      <c r="AI6">
        <v>11.5</v>
      </c>
      <c r="AJ6">
        <v>18</v>
      </c>
      <c r="AK6" t="str">
        <f t="shared" si="5"/>
        <v>NetworkWGNA</v>
      </c>
      <c r="AL6" t="e">
        <f t="shared" si="6"/>
        <v>#N/A</v>
      </c>
      <c r="AM6" t="e">
        <f t="shared" si="7"/>
        <v>#N/A</v>
      </c>
    </row>
    <row r="7" spans="2:39" x14ac:dyDescent="0.25">
      <c r="B7" s="2">
        <v>67</v>
      </c>
      <c r="C7" t="s">
        <v>184</v>
      </c>
      <c r="D7" t="s">
        <v>282</v>
      </c>
      <c r="E7">
        <v>57.999999999999993</v>
      </c>
      <c r="F7">
        <v>98</v>
      </c>
      <c r="G7" t="str">
        <f t="shared" si="0"/>
        <v>NetworkTBS</v>
      </c>
      <c r="H7">
        <v>6</v>
      </c>
      <c r="L7" s="2">
        <v>80</v>
      </c>
      <c r="M7" t="s">
        <v>184</v>
      </c>
      <c r="N7" t="s">
        <v>279</v>
      </c>
      <c r="O7">
        <v>40.9</v>
      </c>
      <c r="P7">
        <v>7</v>
      </c>
      <c r="Q7" t="str">
        <f t="shared" si="1"/>
        <v>NetworkTNT</v>
      </c>
      <c r="R7">
        <f t="shared" si="2"/>
        <v>7</v>
      </c>
      <c r="S7">
        <f t="shared" si="3"/>
        <v>1</v>
      </c>
      <c r="V7" s="2">
        <v>5</v>
      </c>
      <c r="W7" t="s">
        <v>184</v>
      </c>
      <c r="X7" t="s">
        <v>283</v>
      </c>
      <c r="Y7">
        <v>4</v>
      </c>
      <c r="Z7">
        <v>106</v>
      </c>
      <c r="AA7" t="str">
        <f t="shared" si="4"/>
        <v>NetworkNHLHD</v>
      </c>
      <c r="AB7">
        <v>6</v>
      </c>
      <c r="AF7" s="2">
        <v>5</v>
      </c>
      <c r="AG7" t="s">
        <v>184</v>
      </c>
      <c r="AH7" t="s">
        <v>284</v>
      </c>
      <c r="AI7">
        <v>9.1</v>
      </c>
      <c r="AJ7">
        <v>18</v>
      </c>
      <c r="AK7" t="str">
        <f t="shared" si="5"/>
        <v>NetworkESPNU</v>
      </c>
      <c r="AL7" t="e">
        <f t="shared" si="6"/>
        <v>#N/A</v>
      </c>
      <c r="AM7" t="e">
        <f t="shared" si="7"/>
        <v>#N/A</v>
      </c>
    </row>
    <row r="8" spans="2:39" x14ac:dyDescent="0.25">
      <c r="B8" s="2">
        <v>49</v>
      </c>
      <c r="C8" t="s">
        <v>184</v>
      </c>
      <c r="D8" t="s">
        <v>285</v>
      </c>
      <c r="E8">
        <v>57.000000000000007</v>
      </c>
      <c r="F8">
        <v>99</v>
      </c>
      <c r="G8" t="str">
        <f t="shared" si="0"/>
        <v>NetworkFX</v>
      </c>
      <c r="H8">
        <v>7</v>
      </c>
      <c r="L8" s="2">
        <v>71</v>
      </c>
      <c r="M8" t="s">
        <v>184</v>
      </c>
      <c r="N8" t="s">
        <v>282</v>
      </c>
      <c r="O8">
        <v>39.6</v>
      </c>
      <c r="P8">
        <v>8</v>
      </c>
      <c r="Q8" t="str">
        <f t="shared" si="1"/>
        <v>NetworkTBS</v>
      </c>
      <c r="R8">
        <f t="shared" si="2"/>
        <v>8</v>
      </c>
      <c r="S8">
        <f t="shared" si="3"/>
        <v>1</v>
      </c>
      <c r="V8" s="2">
        <v>6</v>
      </c>
      <c r="W8" t="s">
        <v>184</v>
      </c>
      <c r="X8" t="s">
        <v>286</v>
      </c>
      <c r="Y8">
        <v>6</v>
      </c>
      <c r="Z8">
        <v>106</v>
      </c>
      <c r="AA8" t="str">
        <f t="shared" si="4"/>
        <v>NetworkGALA</v>
      </c>
      <c r="AB8">
        <v>7</v>
      </c>
      <c r="AF8" s="2">
        <v>6</v>
      </c>
      <c r="AG8" t="s">
        <v>184</v>
      </c>
      <c r="AH8" t="s">
        <v>287</v>
      </c>
      <c r="AI8">
        <v>13.5</v>
      </c>
      <c r="AJ8">
        <v>17</v>
      </c>
      <c r="AK8" t="str">
        <f t="shared" si="5"/>
        <v>NetworkOXYGEN</v>
      </c>
      <c r="AL8" t="e">
        <f t="shared" si="6"/>
        <v>#N/A</v>
      </c>
      <c r="AM8" t="e">
        <f t="shared" si="7"/>
        <v>#N/A</v>
      </c>
    </row>
    <row r="9" spans="2:39" x14ac:dyDescent="0.25">
      <c r="B9" s="2">
        <v>24</v>
      </c>
      <c r="C9" t="s">
        <v>184</v>
      </c>
      <c r="D9" t="s">
        <v>288</v>
      </c>
      <c r="E9">
        <v>55.999999999999993</v>
      </c>
      <c r="F9">
        <v>101</v>
      </c>
      <c r="G9" t="str">
        <f t="shared" si="0"/>
        <v>NetworkCW</v>
      </c>
      <c r="H9">
        <v>8</v>
      </c>
      <c r="L9" s="2">
        <v>99</v>
      </c>
      <c r="M9" t="s">
        <v>184</v>
      </c>
      <c r="N9" t="s">
        <v>285</v>
      </c>
      <c r="O9">
        <v>36.4</v>
      </c>
      <c r="P9">
        <v>6</v>
      </c>
      <c r="Q9" t="str">
        <f t="shared" si="1"/>
        <v>NetworkFX</v>
      </c>
      <c r="R9">
        <f t="shared" si="2"/>
        <v>9</v>
      </c>
      <c r="S9">
        <f t="shared" si="3"/>
        <v>1</v>
      </c>
      <c r="V9" s="2">
        <v>7</v>
      </c>
      <c r="W9" t="s">
        <v>184</v>
      </c>
      <c r="X9" t="s">
        <v>289</v>
      </c>
      <c r="Y9">
        <v>3</v>
      </c>
      <c r="Z9">
        <v>105</v>
      </c>
      <c r="AA9" t="str">
        <f t="shared" si="4"/>
        <v>NetworkTNCK</v>
      </c>
      <c r="AB9">
        <v>8</v>
      </c>
      <c r="AF9" s="2">
        <v>7</v>
      </c>
      <c r="AG9" t="s">
        <v>184</v>
      </c>
      <c r="AH9" t="s">
        <v>290</v>
      </c>
      <c r="AI9">
        <v>11.6</v>
      </c>
      <c r="AJ9">
        <v>17</v>
      </c>
      <c r="AK9" t="str">
        <f t="shared" si="5"/>
        <v>NetworkOWN</v>
      </c>
      <c r="AL9" t="e">
        <f t="shared" si="6"/>
        <v>#N/A</v>
      </c>
      <c r="AM9" t="e">
        <f t="shared" si="7"/>
        <v>#N/A</v>
      </c>
    </row>
    <row r="10" spans="2:39" x14ac:dyDescent="0.25">
      <c r="B10" s="2">
        <v>37</v>
      </c>
      <c r="C10" t="s">
        <v>184</v>
      </c>
      <c r="D10" t="s">
        <v>291</v>
      </c>
      <c r="E10">
        <v>55.999999999999993</v>
      </c>
      <c r="F10">
        <v>100</v>
      </c>
      <c r="G10" t="str">
        <f t="shared" si="0"/>
        <v>NetworkAMC</v>
      </c>
      <c r="H10">
        <v>9</v>
      </c>
      <c r="L10" s="2">
        <v>110</v>
      </c>
      <c r="M10" t="s">
        <v>184</v>
      </c>
      <c r="N10" t="s">
        <v>288</v>
      </c>
      <c r="O10">
        <v>36</v>
      </c>
      <c r="P10">
        <v>5</v>
      </c>
      <c r="Q10" t="str">
        <f t="shared" si="1"/>
        <v>NetworkCW</v>
      </c>
      <c r="R10" t="e">
        <f t="shared" si="2"/>
        <v>#N/A</v>
      </c>
      <c r="S10" t="e">
        <f t="shared" si="3"/>
        <v>#N/A</v>
      </c>
      <c r="V10" s="2">
        <v>8</v>
      </c>
      <c r="W10" t="s">
        <v>184</v>
      </c>
      <c r="X10" t="s">
        <v>292</v>
      </c>
      <c r="Y10">
        <v>10</v>
      </c>
      <c r="Z10">
        <v>105</v>
      </c>
      <c r="AA10" t="str">
        <f t="shared" si="4"/>
        <v>NetworkMAXHD</v>
      </c>
      <c r="AB10">
        <v>9</v>
      </c>
      <c r="AF10" s="2">
        <v>8</v>
      </c>
      <c r="AG10" t="s">
        <v>184</v>
      </c>
      <c r="AH10" t="s">
        <v>293</v>
      </c>
      <c r="AI10">
        <v>5</v>
      </c>
      <c r="AJ10">
        <v>17</v>
      </c>
      <c r="AK10" t="str">
        <f t="shared" si="5"/>
        <v>NetworkGAC</v>
      </c>
      <c r="AL10" t="e">
        <f t="shared" si="6"/>
        <v>#N/A</v>
      </c>
      <c r="AM10" t="e">
        <f t="shared" si="7"/>
        <v>#N/A</v>
      </c>
    </row>
    <row r="11" spans="2:39" x14ac:dyDescent="0.25">
      <c r="B11" s="2">
        <v>68</v>
      </c>
      <c r="C11" t="s">
        <v>184</v>
      </c>
      <c r="D11" t="s">
        <v>245</v>
      </c>
      <c r="E11">
        <v>55.000000000000007</v>
      </c>
      <c r="F11">
        <v>97</v>
      </c>
      <c r="G11" t="str">
        <f t="shared" si="0"/>
        <v>NetworkESPN</v>
      </c>
      <c r="H11">
        <v>10</v>
      </c>
      <c r="L11" s="2">
        <v>111</v>
      </c>
      <c r="M11" t="s">
        <v>184</v>
      </c>
      <c r="N11" t="s">
        <v>294</v>
      </c>
      <c r="O11">
        <v>35.700000000000003</v>
      </c>
      <c r="P11">
        <v>5</v>
      </c>
      <c r="Q11" t="str">
        <f t="shared" si="1"/>
        <v>NetworkCNN</v>
      </c>
      <c r="R11">
        <f t="shared" si="2"/>
        <v>5</v>
      </c>
      <c r="S11">
        <f t="shared" si="3"/>
        <v>-5</v>
      </c>
      <c r="V11" s="2">
        <v>9</v>
      </c>
      <c r="W11" t="s">
        <v>184</v>
      </c>
      <c r="X11" t="s">
        <v>271</v>
      </c>
      <c r="Y11">
        <v>16</v>
      </c>
      <c r="Z11">
        <v>105</v>
      </c>
      <c r="AA11" t="str">
        <f t="shared" si="4"/>
        <v>NetworkFXDEP</v>
      </c>
      <c r="AB11">
        <v>10</v>
      </c>
      <c r="AF11" s="2">
        <v>9</v>
      </c>
      <c r="AG11" t="s">
        <v>184</v>
      </c>
      <c r="AH11" t="s">
        <v>295</v>
      </c>
      <c r="AI11">
        <v>5.3</v>
      </c>
      <c r="AJ11">
        <v>17</v>
      </c>
      <c r="AK11" t="str">
        <f t="shared" si="5"/>
        <v>NetworkCBSSN</v>
      </c>
      <c r="AL11">
        <f t="shared" si="6"/>
        <v>1</v>
      </c>
      <c r="AM11">
        <f t="shared" si="7"/>
        <v>-9</v>
      </c>
    </row>
    <row r="12" spans="2:39" x14ac:dyDescent="0.25">
      <c r="B12" s="2" t="s">
        <v>55</v>
      </c>
      <c r="E12">
        <v>678</v>
      </c>
      <c r="F12">
        <v>992</v>
      </c>
      <c r="L12" s="2" t="s">
        <v>56</v>
      </c>
      <c r="O12">
        <v>509.7</v>
      </c>
      <c r="P12">
        <v>54</v>
      </c>
      <c r="V12" s="2" t="s">
        <v>57</v>
      </c>
      <c r="Y12">
        <v>63</v>
      </c>
      <c r="Z12">
        <v>1087</v>
      </c>
      <c r="AF12" s="2" t="s">
        <v>58</v>
      </c>
      <c r="AI12">
        <v>90.100000000000009</v>
      </c>
      <c r="AJ12">
        <v>185</v>
      </c>
    </row>
    <row r="13" spans="2:39" x14ac:dyDescent="0.25">
      <c r="B13" s="2" t="s">
        <v>59</v>
      </c>
      <c r="E13">
        <v>67.8</v>
      </c>
      <c r="F13">
        <v>99.2</v>
      </c>
      <c r="L13" s="2" t="s">
        <v>60</v>
      </c>
      <c r="O13">
        <v>50.97</v>
      </c>
      <c r="P13">
        <v>5.4</v>
      </c>
      <c r="V13" s="2" t="s">
        <v>61</v>
      </c>
      <c r="Y13">
        <v>6.3</v>
      </c>
      <c r="Z13">
        <v>108.7</v>
      </c>
      <c r="AF13" s="2" t="s">
        <v>62</v>
      </c>
      <c r="AI13">
        <v>9.0100000000000016</v>
      </c>
      <c r="AJ13">
        <v>18.5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13"/>
  <sheetViews>
    <sheetView topLeftCell="X1" workbookViewId="0">
      <selection activeCell="AJ21" sqref="AJ21"/>
    </sheetView>
  </sheetViews>
  <sheetFormatPr defaultRowHeight="15" x14ac:dyDescent="0.25"/>
  <sheetData>
    <row r="1" spans="2:40" x14ac:dyDescent="0.25">
      <c r="C1" s="2" t="s">
        <v>183</v>
      </c>
      <c r="D1" s="2" t="s">
        <v>2</v>
      </c>
      <c r="E1" s="2" t="s">
        <v>3</v>
      </c>
      <c r="F1" s="2" t="s">
        <v>5</v>
      </c>
      <c r="G1" s="2" t="s">
        <v>6</v>
      </c>
      <c r="H1" s="3" t="s">
        <v>468</v>
      </c>
      <c r="I1" s="3" t="s">
        <v>469</v>
      </c>
      <c r="M1" s="2" t="s">
        <v>183</v>
      </c>
      <c r="N1" s="2" t="s">
        <v>2</v>
      </c>
      <c r="O1" s="2" t="s">
        <v>3</v>
      </c>
      <c r="P1" s="2" t="s">
        <v>5</v>
      </c>
      <c r="Q1" s="2" t="s">
        <v>6</v>
      </c>
      <c r="R1" s="3" t="s">
        <v>468</v>
      </c>
      <c r="S1" s="3" t="s">
        <v>469</v>
      </c>
      <c r="T1" s="3" t="s">
        <v>470</v>
      </c>
      <c r="W1" s="2" t="s">
        <v>183</v>
      </c>
      <c r="X1" s="2" t="s">
        <v>2</v>
      </c>
      <c r="Y1" s="2" t="s">
        <v>3</v>
      </c>
      <c r="Z1" s="2" t="s">
        <v>5</v>
      </c>
      <c r="AA1" s="2" t="s">
        <v>6</v>
      </c>
      <c r="AB1" s="3" t="s">
        <v>468</v>
      </c>
      <c r="AC1" s="3" t="s">
        <v>469</v>
      </c>
      <c r="AG1" s="2" t="s">
        <v>183</v>
      </c>
      <c r="AH1" s="2" t="s">
        <v>2</v>
      </c>
      <c r="AI1" s="2" t="s">
        <v>3</v>
      </c>
      <c r="AJ1" s="2" t="s">
        <v>5</v>
      </c>
      <c r="AK1" s="2" t="s">
        <v>6</v>
      </c>
      <c r="AL1" s="3" t="s">
        <v>468</v>
      </c>
      <c r="AM1" s="3" t="s">
        <v>469</v>
      </c>
      <c r="AN1" s="3" t="s">
        <v>470</v>
      </c>
    </row>
    <row r="2" spans="2:40" x14ac:dyDescent="0.25">
      <c r="B2" s="2">
        <v>32</v>
      </c>
      <c r="C2" t="s">
        <v>2</v>
      </c>
      <c r="D2" t="s">
        <v>210</v>
      </c>
      <c r="F2">
        <v>90.999999999999986</v>
      </c>
      <c r="G2">
        <v>101</v>
      </c>
      <c r="H2" t="str">
        <f>_xlfn.CONCAT(C2,D2,E2)</f>
        <v>CategoryNews</v>
      </c>
      <c r="I2">
        <v>1</v>
      </c>
      <c r="L2" s="2">
        <v>131</v>
      </c>
      <c r="M2" t="s">
        <v>2</v>
      </c>
      <c r="N2" t="s">
        <v>296</v>
      </c>
      <c r="P2">
        <v>77.3</v>
      </c>
      <c r="Q2">
        <v>2</v>
      </c>
      <c r="R2" t="str">
        <f>_xlfn.CONCAT(M2,N2,O2)</f>
        <v>CategoryReality</v>
      </c>
      <c r="S2">
        <f>MATCH(H2,$R$2:$R$11,0)</f>
        <v>2</v>
      </c>
      <c r="T2">
        <f>S2-I2</f>
        <v>1</v>
      </c>
      <c r="V2" s="2">
        <v>0</v>
      </c>
      <c r="W2" t="s">
        <v>2</v>
      </c>
      <c r="X2" t="s">
        <v>297</v>
      </c>
      <c r="Z2">
        <v>1</v>
      </c>
      <c r="AA2">
        <v>192</v>
      </c>
      <c r="AB2" t="str">
        <f>_xlfn.CONCAT(W2,X2,Y2)</f>
        <v>CategoryBoat</v>
      </c>
      <c r="AC2">
        <v>1</v>
      </c>
      <c r="AF2" s="2">
        <v>0</v>
      </c>
      <c r="AG2" t="s">
        <v>2</v>
      </c>
      <c r="AH2" t="s">
        <v>298</v>
      </c>
      <c r="AJ2">
        <v>10.199999999999999</v>
      </c>
      <c r="AK2">
        <v>66</v>
      </c>
      <c r="AL2" t="str">
        <f>_xlfn.CONCAT(AG2,AH2,AI2)</f>
        <v>CategoryVariety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50</v>
      </c>
      <c r="C3" t="s">
        <v>2</v>
      </c>
      <c r="D3" t="s">
        <v>296</v>
      </c>
      <c r="F3">
        <v>90.999999999999986</v>
      </c>
      <c r="G3">
        <v>100</v>
      </c>
      <c r="H3" t="str">
        <f t="shared" ref="H3:H11" si="0">_xlfn.CONCAT(C3,D3,E3)</f>
        <v>CategoryReality</v>
      </c>
      <c r="I3">
        <v>2</v>
      </c>
      <c r="L3" s="2">
        <v>130</v>
      </c>
      <c r="M3" t="s">
        <v>2</v>
      </c>
      <c r="N3" t="s">
        <v>210</v>
      </c>
      <c r="P3">
        <v>76.599999999999994</v>
      </c>
      <c r="Q3">
        <v>3</v>
      </c>
      <c r="R3" t="str">
        <f t="shared" ref="R3:R11" si="1">_xlfn.CONCAT(M3,N3,O3)</f>
        <v>CategoryNews</v>
      </c>
      <c r="S3">
        <f t="shared" ref="S3:S11" si="2">MATCH(H3,$R$2:$R$11,0)</f>
        <v>1</v>
      </c>
      <c r="T3">
        <f t="shared" ref="T3:T11" si="3">S3-I3</f>
        <v>-1</v>
      </c>
      <c r="V3" s="2">
        <v>1</v>
      </c>
      <c r="W3" t="s">
        <v>2</v>
      </c>
      <c r="X3" t="s">
        <v>189</v>
      </c>
      <c r="Y3" t="s">
        <v>299</v>
      </c>
      <c r="Z3">
        <v>1</v>
      </c>
      <c r="AA3">
        <v>142</v>
      </c>
      <c r="AB3" t="str">
        <f t="shared" ref="AB3:AB11" si="4">_xlfn.CONCAT(W3,X3,Y3)</f>
        <v>CategorySports eventBobsled</v>
      </c>
      <c r="AC3">
        <v>2</v>
      </c>
      <c r="AF3" s="2">
        <v>1</v>
      </c>
      <c r="AG3" t="s">
        <v>2</v>
      </c>
      <c r="AH3" t="s">
        <v>189</v>
      </c>
      <c r="AI3" t="s">
        <v>300</v>
      </c>
      <c r="AJ3">
        <v>2.2999999999999998</v>
      </c>
      <c r="AK3">
        <v>52</v>
      </c>
      <c r="AL3" t="str">
        <f t="shared" ref="AL3:AL11" si="5">_xlfn.CONCAT(AG3,AH3,AI3)</f>
        <v>CategorySports eventDrag racing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49</v>
      </c>
      <c r="C4" t="s">
        <v>2</v>
      </c>
      <c r="D4" t="s">
        <v>218</v>
      </c>
      <c r="F4">
        <v>88.000000000000014</v>
      </c>
      <c r="G4">
        <v>100</v>
      </c>
      <c r="H4" t="str">
        <f t="shared" si="0"/>
        <v>CategoryTalk</v>
      </c>
      <c r="I4">
        <v>3</v>
      </c>
      <c r="L4" s="2">
        <v>121</v>
      </c>
      <c r="M4" t="s">
        <v>2</v>
      </c>
      <c r="N4" t="s">
        <v>218</v>
      </c>
      <c r="P4">
        <v>71.8</v>
      </c>
      <c r="Q4">
        <v>5</v>
      </c>
      <c r="R4" t="str">
        <f t="shared" si="1"/>
        <v>CategoryTalk</v>
      </c>
      <c r="S4">
        <f t="shared" si="2"/>
        <v>3</v>
      </c>
      <c r="T4">
        <f t="shared" si="3"/>
        <v>0</v>
      </c>
      <c r="V4" s="2">
        <v>2</v>
      </c>
      <c r="W4" t="s">
        <v>2</v>
      </c>
      <c r="X4" t="s">
        <v>201</v>
      </c>
      <c r="Y4" t="s">
        <v>301</v>
      </c>
      <c r="Z4">
        <v>1</v>
      </c>
      <c r="AA4">
        <v>140</v>
      </c>
      <c r="AB4" t="str">
        <f t="shared" si="4"/>
        <v>CategorySports non-eventExercise</v>
      </c>
      <c r="AC4">
        <v>3</v>
      </c>
      <c r="AF4" s="2">
        <v>2</v>
      </c>
      <c r="AG4" t="s">
        <v>2</v>
      </c>
      <c r="AH4" t="s">
        <v>189</v>
      </c>
      <c r="AI4" t="s">
        <v>302</v>
      </c>
      <c r="AJ4">
        <v>2.2999999999999998</v>
      </c>
      <c r="AK4">
        <v>52</v>
      </c>
      <c r="AL4" t="str">
        <f t="shared" si="5"/>
        <v>CategorySports eventAll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75</v>
      </c>
      <c r="C5" t="s">
        <v>2</v>
      </c>
      <c r="D5" t="s">
        <v>303</v>
      </c>
      <c r="F5">
        <v>88.000000000000014</v>
      </c>
      <c r="G5">
        <v>99</v>
      </c>
      <c r="H5" t="str">
        <f t="shared" si="0"/>
        <v>CategoryDrama</v>
      </c>
      <c r="I5">
        <v>4</v>
      </c>
      <c r="L5" s="2">
        <v>126</v>
      </c>
      <c r="M5" t="s">
        <v>2</v>
      </c>
      <c r="N5" t="s">
        <v>303</v>
      </c>
      <c r="P5">
        <v>71.3</v>
      </c>
      <c r="Q5">
        <v>4</v>
      </c>
      <c r="R5" t="str">
        <f t="shared" si="1"/>
        <v>CategoryDrama</v>
      </c>
      <c r="S5">
        <f t="shared" si="2"/>
        <v>4</v>
      </c>
      <c r="T5">
        <f t="shared" si="3"/>
        <v>0</v>
      </c>
      <c r="V5" s="2">
        <v>3</v>
      </c>
      <c r="W5" t="s">
        <v>2</v>
      </c>
      <c r="X5" t="s">
        <v>206</v>
      </c>
      <c r="Y5" t="s">
        <v>224</v>
      </c>
      <c r="Z5">
        <v>2</v>
      </c>
      <c r="AA5">
        <v>139</v>
      </c>
      <c r="AB5" t="str">
        <f t="shared" si="4"/>
        <v>CategorySpanishAnimated</v>
      </c>
      <c r="AC5">
        <v>4</v>
      </c>
      <c r="AF5" s="2">
        <v>3</v>
      </c>
      <c r="AG5" t="s">
        <v>2</v>
      </c>
      <c r="AH5" t="s">
        <v>304</v>
      </c>
      <c r="AJ5">
        <v>5.7</v>
      </c>
      <c r="AK5">
        <v>52</v>
      </c>
      <c r="AL5" t="str">
        <f t="shared" si="5"/>
        <v>CategoryCollectibles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47</v>
      </c>
      <c r="C6" t="s">
        <v>2</v>
      </c>
      <c r="D6" t="s">
        <v>223</v>
      </c>
      <c r="F6">
        <v>86.999999999999986</v>
      </c>
      <c r="G6">
        <v>100</v>
      </c>
      <c r="H6" t="str">
        <f t="shared" si="0"/>
        <v>CategorySitcom</v>
      </c>
      <c r="I6">
        <v>5</v>
      </c>
      <c r="L6" s="2">
        <v>127</v>
      </c>
      <c r="M6" t="s">
        <v>2</v>
      </c>
      <c r="N6" t="s">
        <v>223</v>
      </c>
      <c r="P6">
        <v>69.199999999999989</v>
      </c>
      <c r="Q6">
        <v>4</v>
      </c>
      <c r="R6" t="str">
        <f t="shared" si="1"/>
        <v>CategorySitcom</v>
      </c>
      <c r="S6">
        <f t="shared" si="2"/>
        <v>5</v>
      </c>
      <c r="T6">
        <f t="shared" si="3"/>
        <v>0</v>
      </c>
      <c r="V6" s="2">
        <v>4</v>
      </c>
      <c r="W6" t="s">
        <v>2</v>
      </c>
      <c r="X6" t="s">
        <v>201</v>
      </c>
      <c r="Y6" t="s">
        <v>305</v>
      </c>
      <c r="Z6">
        <v>2</v>
      </c>
      <c r="AA6">
        <v>135</v>
      </c>
      <c r="AB6" t="str">
        <f t="shared" si="4"/>
        <v>CategorySports non-eventHunting</v>
      </c>
      <c r="AC6">
        <v>5</v>
      </c>
      <c r="AF6" s="2">
        <v>4</v>
      </c>
      <c r="AG6" t="s">
        <v>2</v>
      </c>
      <c r="AH6" t="s">
        <v>306</v>
      </c>
      <c r="AI6" t="s">
        <v>302</v>
      </c>
      <c r="AJ6">
        <v>1</v>
      </c>
      <c r="AK6">
        <v>45</v>
      </c>
      <c r="AL6" t="str">
        <f t="shared" si="5"/>
        <v>CategorySports talkAll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48</v>
      </c>
      <c r="C7" t="s">
        <v>2</v>
      </c>
      <c r="D7" t="s">
        <v>189</v>
      </c>
      <c r="E7" t="s">
        <v>302</v>
      </c>
      <c r="F7">
        <v>86</v>
      </c>
      <c r="G7">
        <v>100</v>
      </c>
      <c r="H7" t="str">
        <f t="shared" si="0"/>
        <v>CategorySports eventAll</v>
      </c>
      <c r="I7">
        <v>6</v>
      </c>
      <c r="L7" s="2">
        <v>119</v>
      </c>
      <c r="M7" t="s">
        <v>2</v>
      </c>
      <c r="N7" t="s">
        <v>256</v>
      </c>
      <c r="P7">
        <v>64.600000000000009</v>
      </c>
      <c r="Q7">
        <v>6</v>
      </c>
      <c r="R7" t="str">
        <f t="shared" si="1"/>
        <v>CategoryCrime drama</v>
      </c>
      <c r="S7" t="e">
        <f t="shared" si="2"/>
        <v>#N/A</v>
      </c>
      <c r="T7" t="e">
        <f t="shared" si="3"/>
        <v>#N/A</v>
      </c>
      <c r="V7" s="2">
        <v>5</v>
      </c>
      <c r="W7" t="s">
        <v>2</v>
      </c>
      <c r="X7" t="s">
        <v>189</v>
      </c>
      <c r="Y7" t="s">
        <v>307</v>
      </c>
      <c r="Z7">
        <v>2</v>
      </c>
      <c r="AA7">
        <v>129</v>
      </c>
      <c r="AB7" t="str">
        <f t="shared" si="4"/>
        <v>CategorySports eventWrestling</v>
      </c>
      <c r="AC7">
        <v>6</v>
      </c>
      <c r="AF7" s="2">
        <v>5</v>
      </c>
      <c r="AG7" t="s">
        <v>2</v>
      </c>
      <c r="AH7" t="s">
        <v>306</v>
      </c>
      <c r="AI7" t="s">
        <v>308</v>
      </c>
      <c r="AJ7">
        <v>1</v>
      </c>
      <c r="AK7">
        <v>45</v>
      </c>
      <c r="AL7" t="str">
        <f t="shared" si="5"/>
        <v>CategorySports talkAuto racing</v>
      </c>
      <c r="AM7">
        <f t="shared" si="6"/>
        <v>9</v>
      </c>
      <c r="AN7">
        <f t="shared" si="7"/>
        <v>3</v>
      </c>
    </row>
    <row r="8" spans="2:40" x14ac:dyDescent="0.25">
      <c r="B8" s="2">
        <v>64</v>
      </c>
      <c r="C8" t="s">
        <v>2</v>
      </c>
      <c r="D8" t="s">
        <v>201</v>
      </c>
      <c r="E8" t="s">
        <v>302</v>
      </c>
      <c r="F8">
        <v>85</v>
      </c>
      <c r="G8">
        <v>99</v>
      </c>
      <c r="H8" t="str">
        <f t="shared" si="0"/>
        <v>CategorySports non-eventAll</v>
      </c>
      <c r="I8">
        <v>7</v>
      </c>
      <c r="L8" s="2">
        <v>111</v>
      </c>
      <c r="M8" t="s">
        <v>2</v>
      </c>
      <c r="N8" t="s">
        <v>309</v>
      </c>
      <c r="P8">
        <v>61.7</v>
      </c>
      <c r="Q8">
        <v>11</v>
      </c>
      <c r="R8" t="str">
        <f t="shared" si="1"/>
        <v>CategoryNewsmagazine</v>
      </c>
      <c r="S8" t="e">
        <f t="shared" si="2"/>
        <v>#N/A</v>
      </c>
      <c r="T8" t="e">
        <f t="shared" si="3"/>
        <v>#N/A</v>
      </c>
      <c r="V8" s="2">
        <v>6</v>
      </c>
      <c r="W8" t="s">
        <v>2</v>
      </c>
      <c r="X8" t="s">
        <v>310</v>
      </c>
      <c r="Z8">
        <v>1</v>
      </c>
      <c r="AA8">
        <v>124</v>
      </c>
      <c r="AB8" t="str">
        <f t="shared" si="4"/>
        <v>CategoryGaming</v>
      </c>
      <c r="AC8">
        <v>7</v>
      </c>
      <c r="AF8" s="2">
        <v>6</v>
      </c>
      <c r="AG8" t="s">
        <v>2</v>
      </c>
      <c r="AH8" t="s">
        <v>311</v>
      </c>
      <c r="AJ8">
        <v>1.1000000000000001</v>
      </c>
      <c r="AK8">
        <v>44</v>
      </c>
      <c r="AL8" t="str">
        <f t="shared" si="5"/>
        <v>CategoryLaw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67</v>
      </c>
      <c r="C9" t="s">
        <v>2</v>
      </c>
      <c r="D9" t="s">
        <v>256</v>
      </c>
      <c r="F9">
        <v>83</v>
      </c>
      <c r="G9">
        <v>99</v>
      </c>
      <c r="H9" t="str">
        <f t="shared" si="0"/>
        <v>CategoryCrime drama</v>
      </c>
      <c r="I9">
        <v>8</v>
      </c>
      <c r="L9" s="2">
        <v>100</v>
      </c>
      <c r="M9" t="s">
        <v>2</v>
      </c>
      <c r="N9" t="s">
        <v>189</v>
      </c>
      <c r="O9" t="s">
        <v>193</v>
      </c>
      <c r="P9">
        <v>61.4</v>
      </c>
      <c r="Q9">
        <v>14</v>
      </c>
      <c r="R9" t="str">
        <f t="shared" si="1"/>
        <v>CategorySports eventFootball</v>
      </c>
      <c r="S9">
        <f t="shared" si="2"/>
        <v>6</v>
      </c>
      <c r="T9">
        <f t="shared" si="3"/>
        <v>-2</v>
      </c>
      <c r="V9" s="2">
        <v>7</v>
      </c>
      <c r="W9" t="s">
        <v>2</v>
      </c>
      <c r="X9" t="s">
        <v>201</v>
      </c>
      <c r="Y9" t="s">
        <v>312</v>
      </c>
      <c r="Z9">
        <v>1</v>
      </c>
      <c r="AA9">
        <v>123</v>
      </c>
      <c r="AB9" t="str">
        <f t="shared" si="4"/>
        <v>CategorySports non-eventDiving</v>
      </c>
      <c r="AC9">
        <v>8</v>
      </c>
      <c r="AF9" s="2">
        <v>7</v>
      </c>
      <c r="AG9" t="s">
        <v>2</v>
      </c>
      <c r="AH9" t="s">
        <v>313</v>
      </c>
      <c r="AJ9">
        <v>10.9</v>
      </c>
      <c r="AK9">
        <v>42</v>
      </c>
      <c r="AL9" t="str">
        <f t="shared" si="5"/>
        <v>CategoryParade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38</v>
      </c>
      <c r="C10" t="s">
        <v>2</v>
      </c>
      <c r="D10" t="s">
        <v>309</v>
      </c>
      <c r="F10">
        <v>81</v>
      </c>
      <c r="G10">
        <v>100</v>
      </c>
      <c r="H10" t="str">
        <f t="shared" si="0"/>
        <v>CategoryNewsmagazine</v>
      </c>
      <c r="I10">
        <v>9</v>
      </c>
      <c r="L10" s="2">
        <v>123</v>
      </c>
      <c r="M10" t="s">
        <v>2</v>
      </c>
      <c r="N10" t="s">
        <v>314</v>
      </c>
      <c r="P10">
        <v>61.3</v>
      </c>
      <c r="Q10">
        <v>5</v>
      </c>
      <c r="R10" t="str">
        <f t="shared" si="1"/>
        <v>CategoryComedy</v>
      </c>
      <c r="S10">
        <f t="shared" si="2"/>
        <v>7</v>
      </c>
      <c r="T10">
        <f t="shared" si="3"/>
        <v>-2</v>
      </c>
      <c r="V10" s="2">
        <v>8</v>
      </c>
      <c r="W10" t="s">
        <v>2</v>
      </c>
      <c r="X10" t="s">
        <v>315</v>
      </c>
      <c r="Z10">
        <v>4</v>
      </c>
      <c r="AA10">
        <v>123</v>
      </c>
      <c r="AB10" t="str">
        <f t="shared" si="4"/>
        <v>CategoryStandup</v>
      </c>
      <c r="AC10">
        <v>9</v>
      </c>
      <c r="AF10" s="2">
        <v>8</v>
      </c>
      <c r="AG10" t="s">
        <v>2</v>
      </c>
      <c r="AH10" t="s">
        <v>189</v>
      </c>
      <c r="AI10" t="s">
        <v>307</v>
      </c>
      <c r="AJ10">
        <v>1.3</v>
      </c>
      <c r="AK10">
        <v>42</v>
      </c>
      <c r="AL10" t="str">
        <f t="shared" si="5"/>
        <v>CategorySports eventWrestling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39</v>
      </c>
      <c r="C11" t="s">
        <v>2</v>
      </c>
      <c r="D11" t="s">
        <v>314</v>
      </c>
      <c r="F11">
        <v>80</v>
      </c>
      <c r="G11">
        <v>100</v>
      </c>
      <c r="H11" t="str">
        <f t="shared" si="0"/>
        <v>CategoryComedy</v>
      </c>
      <c r="I11">
        <v>10</v>
      </c>
      <c r="L11" s="2">
        <v>125</v>
      </c>
      <c r="M11" t="s">
        <v>2</v>
      </c>
      <c r="N11" t="s">
        <v>316</v>
      </c>
      <c r="P11">
        <v>57.099999999999987</v>
      </c>
      <c r="Q11">
        <v>5</v>
      </c>
      <c r="R11" t="str">
        <f t="shared" si="1"/>
        <v>CategoryDocumentary</v>
      </c>
      <c r="S11">
        <f t="shared" si="2"/>
        <v>9</v>
      </c>
      <c r="T11">
        <f t="shared" si="3"/>
        <v>-1</v>
      </c>
      <c r="V11" s="2">
        <v>9</v>
      </c>
      <c r="W11" t="s">
        <v>2</v>
      </c>
      <c r="X11" t="s">
        <v>189</v>
      </c>
      <c r="Y11" t="s">
        <v>317</v>
      </c>
      <c r="Z11">
        <v>1</v>
      </c>
      <c r="AA11">
        <v>121</v>
      </c>
      <c r="AB11" t="str">
        <f t="shared" si="4"/>
        <v>CategorySports eventLacrosse</v>
      </c>
      <c r="AC11">
        <v>10</v>
      </c>
      <c r="AF11" s="2">
        <v>9</v>
      </c>
      <c r="AG11" t="s">
        <v>2</v>
      </c>
      <c r="AH11" t="s">
        <v>318</v>
      </c>
      <c r="AJ11">
        <v>17.399999999999999</v>
      </c>
      <c r="AK11">
        <v>41</v>
      </c>
      <c r="AL11" t="str">
        <f t="shared" si="5"/>
        <v>CategoryDebate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55</v>
      </c>
      <c r="F12">
        <v>860</v>
      </c>
      <c r="G12">
        <v>998</v>
      </c>
      <c r="L12" s="2" t="s">
        <v>56</v>
      </c>
      <c r="P12">
        <v>672.3</v>
      </c>
      <c r="Q12">
        <v>59</v>
      </c>
      <c r="V12" s="2" t="s">
        <v>57</v>
      </c>
      <c r="Z12">
        <v>16</v>
      </c>
      <c r="AA12">
        <v>1368</v>
      </c>
      <c r="AF12" s="2" t="s">
        <v>58</v>
      </c>
      <c r="AJ12">
        <v>53.2</v>
      </c>
      <c r="AK12">
        <v>481</v>
      </c>
    </row>
    <row r="13" spans="2:40" x14ac:dyDescent="0.25">
      <c r="B13" s="2" t="s">
        <v>59</v>
      </c>
      <c r="F13">
        <v>86</v>
      </c>
      <c r="G13">
        <v>99.8</v>
      </c>
      <c r="L13" s="2" t="s">
        <v>60</v>
      </c>
      <c r="P13">
        <v>67.22999999999999</v>
      </c>
      <c r="Q13">
        <v>5.9</v>
      </c>
      <c r="V13" s="2" t="s">
        <v>61</v>
      </c>
      <c r="Z13">
        <v>1.6</v>
      </c>
      <c r="AA13">
        <v>136.80000000000001</v>
      </c>
      <c r="AF13" s="2" t="s">
        <v>62</v>
      </c>
      <c r="AJ13">
        <v>5.3199999999999994</v>
      </c>
      <c r="AK13">
        <v>48.1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</row>
    <row r="2" spans="2:37" x14ac:dyDescent="0.25">
      <c r="B2" s="2">
        <v>3</v>
      </c>
      <c r="C2" t="s">
        <v>323</v>
      </c>
      <c r="D2" t="s">
        <v>324</v>
      </c>
      <c r="E2" t="s">
        <v>325</v>
      </c>
      <c r="F2">
        <v>26</v>
      </c>
      <c r="G2">
        <v>150</v>
      </c>
      <c r="L2" s="2">
        <v>3</v>
      </c>
      <c r="M2" t="s">
        <v>323</v>
      </c>
      <c r="N2" t="s">
        <v>324</v>
      </c>
      <c r="O2" t="s">
        <v>325</v>
      </c>
      <c r="P2">
        <v>26</v>
      </c>
      <c r="Q2">
        <v>150</v>
      </c>
      <c r="V2" s="2">
        <v>0</v>
      </c>
      <c r="W2" t="s">
        <v>323</v>
      </c>
      <c r="X2" t="s">
        <v>324</v>
      </c>
      <c r="Y2" t="s">
        <v>326</v>
      </c>
      <c r="Z2">
        <v>5</v>
      </c>
      <c r="AA2">
        <v>90</v>
      </c>
      <c r="AF2" s="2">
        <v>0</v>
      </c>
      <c r="AG2" t="s">
        <v>323</v>
      </c>
      <c r="AH2" t="s">
        <v>324</v>
      </c>
      <c r="AI2" t="s">
        <v>326</v>
      </c>
      <c r="AJ2">
        <v>5</v>
      </c>
      <c r="AK2">
        <v>78</v>
      </c>
    </row>
    <row r="3" spans="2:37" x14ac:dyDescent="0.25">
      <c r="B3" s="2">
        <v>5</v>
      </c>
      <c r="C3" t="s">
        <v>323</v>
      </c>
      <c r="D3" t="s">
        <v>324</v>
      </c>
      <c r="E3" t="s">
        <v>327</v>
      </c>
      <c r="F3">
        <v>22</v>
      </c>
      <c r="G3">
        <v>79</v>
      </c>
      <c r="L3" s="2">
        <v>5</v>
      </c>
      <c r="M3" t="s">
        <v>323</v>
      </c>
      <c r="N3" t="s">
        <v>324</v>
      </c>
      <c r="O3" t="s">
        <v>327</v>
      </c>
      <c r="P3">
        <v>22</v>
      </c>
      <c r="Q3">
        <v>79</v>
      </c>
      <c r="V3" s="2">
        <v>1</v>
      </c>
      <c r="W3" t="s">
        <v>323</v>
      </c>
      <c r="X3" t="s">
        <v>324</v>
      </c>
      <c r="Y3" t="s">
        <v>328</v>
      </c>
      <c r="Z3">
        <v>11</v>
      </c>
      <c r="AA3">
        <v>74</v>
      </c>
      <c r="AF3" s="2">
        <v>1</v>
      </c>
      <c r="AG3" t="s">
        <v>323</v>
      </c>
      <c r="AH3" t="s">
        <v>324</v>
      </c>
      <c r="AI3" t="s">
        <v>328</v>
      </c>
      <c r="AJ3">
        <v>11</v>
      </c>
      <c r="AK3">
        <v>79</v>
      </c>
    </row>
    <row r="4" spans="2:37" x14ac:dyDescent="0.25">
      <c r="B4" s="2">
        <v>2</v>
      </c>
      <c r="C4" t="s">
        <v>323</v>
      </c>
      <c r="D4" t="s">
        <v>324</v>
      </c>
      <c r="E4" t="s">
        <v>329</v>
      </c>
      <c r="F4">
        <v>18</v>
      </c>
      <c r="G4">
        <v>120</v>
      </c>
      <c r="L4" s="2">
        <v>2</v>
      </c>
      <c r="M4" t="s">
        <v>323</v>
      </c>
      <c r="N4" t="s">
        <v>324</v>
      </c>
      <c r="O4" t="s">
        <v>329</v>
      </c>
      <c r="P4">
        <v>18</v>
      </c>
      <c r="Q4">
        <v>121</v>
      </c>
      <c r="V4" s="2">
        <v>2</v>
      </c>
      <c r="W4" t="s">
        <v>323</v>
      </c>
      <c r="X4" t="s">
        <v>324</v>
      </c>
      <c r="Y4" t="s">
        <v>329</v>
      </c>
      <c r="Z4">
        <v>18</v>
      </c>
      <c r="AA4">
        <v>120</v>
      </c>
      <c r="AF4" s="2">
        <v>2</v>
      </c>
      <c r="AG4" t="s">
        <v>323</v>
      </c>
      <c r="AH4" t="s">
        <v>324</v>
      </c>
      <c r="AI4" t="s">
        <v>329</v>
      </c>
      <c r="AJ4">
        <v>18</v>
      </c>
      <c r="AK4">
        <v>121</v>
      </c>
    </row>
    <row r="5" spans="2:37" x14ac:dyDescent="0.25">
      <c r="B5" s="2">
        <v>4</v>
      </c>
      <c r="C5" t="s">
        <v>323</v>
      </c>
      <c r="D5" t="s">
        <v>324</v>
      </c>
      <c r="E5" t="s">
        <v>330</v>
      </c>
      <c r="F5">
        <v>18</v>
      </c>
      <c r="G5">
        <v>91</v>
      </c>
      <c r="L5" s="2">
        <v>4</v>
      </c>
      <c r="M5" t="s">
        <v>323</v>
      </c>
      <c r="N5" t="s">
        <v>324</v>
      </c>
      <c r="O5" t="s">
        <v>330</v>
      </c>
      <c r="P5">
        <v>18</v>
      </c>
      <c r="Q5">
        <v>91</v>
      </c>
      <c r="V5" s="2">
        <v>3</v>
      </c>
      <c r="W5" t="s">
        <v>323</v>
      </c>
      <c r="X5" t="s">
        <v>324</v>
      </c>
      <c r="Y5" t="s">
        <v>325</v>
      </c>
      <c r="Z5">
        <v>26</v>
      </c>
      <c r="AA5">
        <v>150</v>
      </c>
      <c r="AF5" s="2">
        <v>3</v>
      </c>
      <c r="AG5" t="s">
        <v>323</v>
      </c>
      <c r="AH5" t="s">
        <v>324</v>
      </c>
      <c r="AI5" t="s">
        <v>325</v>
      </c>
      <c r="AJ5">
        <v>26</v>
      </c>
      <c r="AK5">
        <v>150</v>
      </c>
    </row>
    <row r="6" spans="2:37" x14ac:dyDescent="0.25">
      <c r="B6" s="2">
        <v>1</v>
      </c>
      <c r="C6" t="s">
        <v>323</v>
      </c>
      <c r="D6" t="s">
        <v>324</v>
      </c>
      <c r="E6" t="s">
        <v>328</v>
      </c>
      <c r="F6">
        <v>11</v>
      </c>
      <c r="G6">
        <v>74</v>
      </c>
      <c r="L6" s="2">
        <v>1</v>
      </c>
      <c r="M6" t="s">
        <v>323</v>
      </c>
      <c r="N6" t="s">
        <v>324</v>
      </c>
      <c r="O6" t="s">
        <v>328</v>
      </c>
      <c r="P6">
        <v>11</v>
      </c>
      <c r="Q6">
        <v>79</v>
      </c>
      <c r="V6" s="2">
        <v>4</v>
      </c>
      <c r="W6" t="s">
        <v>323</v>
      </c>
      <c r="X6" t="s">
        <v>324</v>
      </c>
      <c r="Y6" t="s">
        <v>330</v>
      </c>
      <c r="Z6">
        <v>18</v>
      </c>
      <c r="AA6">
        <v>91</v>
      </c>
      <c r="AF6" s="2">
        <v>4</v>
      </c>
      <c r="AG6" t="s">
        <v>323</v>
      </c>
      <c r="AH6" t="s">
        <v>324</v>
      </c>
      <c r="AI6" t="s">
        <v>330</v>
      </c>
      <c r="AJ6">
        <v>18</v>
      </c>
      <c r="AK6">
        <v>91</v>
      </c>
    </row>
    <row r="7" spans="2:37" x14ac:dyDescent="0.25">
      <c r="B7" s="2">
        <v>0</v>
      </c>
      <c r="C7" t="s">
        <v>323</v>
      </c>
      <c r="D7" t="s">
        <v>324</v>
      </c>
      <c r="E7" t="s">
        <v>326</v>
      </c>
      <c r="F7">
        <v>5</v>
      </c>
      <c r="G7">
        <v>90</v>
      </c>
      <c r="L7" s="2">
        <v>0</v>
      </c>
      <c r="M7" t="s">
        <v>323</v>
      </c>
      <c r="N7" t="s">
        <v>324</v>
      </c>
      <c r="O7" t="s">
        <v>326</v>
      </c>
      <c r="P7">
        <v>5</v>
      </c>
      <c r="Q7">
        <v>78</v>
      </c>
      <c r="V7" s="2">
        <v>5</v>
      </c>
      <c r="W7" t="s">
        <v>323</v>
      </c>
      <c r="X7" t="s">
        <v>324</v>
      </c>
      <c r="Y7" t="s">
        <v>327</v>
      </c>
      <c r="Z7">
        <v>22</v>
      </c>
      <c r="AA7">
        <v>79</v>
      </c>
      <c r="AF7" s="2">
        <v>5</v>
      </c>
      <c r="AG7" t="s">
        <v>323</v>
      </c>
      <c r="AH7" t="s">
        <v>324</v>
      </c>
      <c r="AI7" t="s">
        <v>327</v>
      </c>
      <c r="AJ7">
        <v>22</v>
      </c>
      <c r="AK7">
        <v>79</v>
      </c>
    </row>
    <row r="8" spans="2:37" x14ac:dyDescent="0.25">
      <c r="B8" s="2" t="s">
        <v>55</v>
      </c>
      <c r="F8">
        <v>100</v>
      </c>
      <c r="G8">
        <v>604</v>
      </c>
      <c r="L8" s="2" t="s">
        <v>56</v>
      </c>
      <c r="P8">
        <v>100</v>
      </c>
      <c r="Q8">
        <v>598</v>
      </c>
      <c r="V8" s="2" t="s">
        <v>57</v>
      </c>
      <c r="Z8">
        <v>100</v>
      </c>
      <c r="AA8">
        <v>604</v>
      </c>
      <c r="AF8" s="2" t="s">
        <v>58</v>
      </c>
      <c r="AJ8">
        <v>100</v>
      </c>
      <c r="AK8">
        <v>598</v>
      </c>
    </row>
    <row r="9" spans="2:37" x14ac:dyDescent="0.25">
      <c r="B9" s="2" t="s">
        <v>59</v>
      </c>
      <c r="F9">
        <v>16.666666666666671</v>
      </c>
      <c r="G9">
        <v>100.6666666666667</v>
      </c>
      <c r="L9" s="2" t="s">
        <v>60</v>
      </c>
      <c r="P9">
        <v>16.666666666666671</v>
      </c>
      <c r="Q9">
        <v>99.666666666666671</v>
      </c>
      <c r="V9" s="2" t="s">
        <v>61</v>
      </c>
      <c r="Z9">
        <v>16.666666666666671</v>
      </c>
      <c r="AA9">
        <v>100.6666666666667</v>
      </c>
      <c r="AF9" s="2" t="s">
        <v>62</v>
      </c>
      <c r="AJ9">
        <v>16.666666666666671</v>
      </c>
      <c r="AK9">
        <v>99.666666666666671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319</v>
      </c>
      <c r="D1" s="2" t="s">
        <v>2</v>
      </c>
      <c r="E1" s="2" t="s">
        <v>320</v>
      </c>
      <c r="F1" s="2" t="s">
        <v>321</v>
      </c>
      <c r="G1" s="2" t="s">
        <v>322</v>
      </c>
      <c r="M1" s="2" t="s">
        <v>319</v>
      </c>
      <c r="N1" s="2" t="s">
        <v>2</v>
      </c>
      <c r="O1" s="2" t="s">
        <v>320</v>
      </c>
      <c r="P1" s="2" t="s">
        <v>321</v>
      </c>
      <c r="Q1" s="2" t="s">
        <v>322</v>
      </c>
      <c r="W1" s="2" t="s">
        <v>319</v>
      </c>
      <c r="X1" s="2" t="s">
        <v>2</v>
      </c>
      <c r="Y1" s="2" t="s">
        <v>320</v>
      </c>
      <c r="Z1" s="2" t="s">
        <v>321</v>
      </c>
      <c r="AA1" s="2" t="s">
        <v>322</v>
      </c>
      <c r="AG1" s="2" t="s">
        <v>319</v>
      </c>
      <c r="AH1" s="2" t="s">
        <v>2</v>
      </c>
      <c r="AI1" s="2" t="s">
        <v>320</v>
      </c>
      <c r="AJ1" s="2" t="s">
        <v>321</v>
      </c>
      <c r="AK1" s="2" t="s">
        <v>322</v>
      </c>
    </row>
    <row r="2" spans="2:37" x14ac:dyDescent="0.25">
      <c r="B2" s="2">
        <v>0</v>
      </c>
      <c r="C2" t="s">
        <v>331</v>
      </c>
      <c r="D2" t="s">
        <v>324</v>
      </c>
      <c r="E2" t="s">
        <v>332</v>
      </c>
      <c r="F2">
        <v>80</v>
      </c>
      <c r="G2">
        <v>152</v>
      </c>
      <c r="L2" s="2">
        <v>0</v>
      </c>
      <c r="M2" t="s">
        <v>331</v>
      </c>
      <c r="N2" t="s">
        <v>324</v>
      </c>
      <c r="O2" t="s">
        <v>332</v>
      </c>
      <c r="P2">
        <v>79</v>
      </c>
      <c r="Q2">
        <v>153</v>
      </c>
      <c r="V2" s="2">
        <v>0</v>
      </c>
      <c r="W2" t="s">
        <v>331</v>
      </c>
      <c r="X2" t="s">
        <v>324</v>
      </c>
      <c r="Y2" t="s">
        <v>332</v>
      </c>
      <c r="Z2">
        <v>80</v>
      </c>
      <c r="AA2">
        <v>152</v>
      </c>
      <c r="AF2" s="2">
        <v>0</v>
      </c>
      <c r="AG2" t="s">
        <v>331</v>
      </c>
      <c r="AH2" t="s">
        <v>324</v>
      </c>
      <c r="AI2" t="s">
        <v>332</v>
      </c>
      <c r="AJ2">
        <v>79</v>
      </c>
      <c r="AK2">
        <v>153</v>
      </c>
    </row>
    <row r="3" spans="2:37" x14ac:dyDescent="0.25">
      <c r="B3" s="2">
        <v>1</v>
      </c>
      <c r="C3" t="s">
        <v>331</v>
      </c>
      <c r="D3" t="s">
        <v>324</v>
      </c>
      <c r="E3" t="s">
        <v>333</v>
      </c>
      <c r="F3">
        <v>20</v>
      </c>
      <c r="G3">
        <v>43</v>
      </c>
      <c r="L3" s="2">
        <v>1</v>
      </c>
      <c r="M3" t="s">
        <v>331</v>
      </c>
      <c r="N3" t="s">
        <v>324</v>
      </c>
      <c r="O3" t="s">
        <v>333</v>
      </c>
      <c r="P3">
        <v>21</v>
      </c>
      <c r="Q3">
        <v>43</v>
      </c>
      <c r="V3" s="2">
        <v>1</v>
      </c>
      <c r="W3" t="s">
        <v>331</v>
      </c>
      <c r="X3" t="s">
        <v>324</v>
      </c>
      <c r="Y3" t="s">
        <v>333</v>
      </c>
      <c r="Z3">
        <v>20</v>
      </c>
      <c r="AA3">
        <v>43</v>
      </c>
      <c r="AF3" s="2">
        <v>1</v>
      </c>
      <c r="AG3" t="s">
        <v>331</v>
      </c>
      <c r="AH3" t="s">
        <v>324</v>
      </c>
      <c r="AI3" t="s">
        <v>333</v>
      </c>
      <c r="AJ3">
        <v>21</v>
      </c>
      <c r="AK3">
        <v>43</v>
      </c>
    </row>
    <row r="4" spans="2:37" x14ac:dyDescent="0.25">
      <c r="B4" s="2" t="s">
        <v>55</v>
      </c>
      <c r="F4">
        <v>100</v>
      </c>
      <c r="G4">
        <v>195</v>
      </c>
      <c r="L4" s="2" t="s">
        <v>56</v>
      </c>
      <c r="P4">
        <v>100</v>
      </c>
      <c r="Q4">
        <v>196</v>
      </c>
      <c r="V4" s="2" t="s">
        <v>57</v>
      </c>
      <c r="Z4">
        <v>100</v>
      </c>
      <c r="AA4">
        <v>195</v>
      </c>
      <c r="AF4" s="2" t="s">
        <v>58</v>
      </c>
      <c r="AJ4">
        <v>100</v>
      </c>
      <c r="AK4">
        <v>196</v>
      </c>
    </row>
    <row r="5" spans="2:37" x14ac:dyDescent="0.25">
      <c r="B5" s="2" t="s">
        <v>59</v>
      </c>
      <c r="F5">
        <v>50</v>
      </c>
      <c r="G5">
        <v>97.5</v>
      </c>
      <c r="L5" s="2" t="s">
        <v>60</v>
      </c>
      <c r="P5">
        <v>50</v>
      </c>
      <c r="Q5">
        <v>98</v>
      </c>
      <c r="V5" s="2" t="s">
        <v>61</v>
      </c>
      <c r="Z5">
        <v>50</v>
      </c>
      <c r="AA5">
        <v>97.5</v>
      </c>
      <c r="AF5" s="2" t="s">
        <v>62</v>
      </c>
      <c r="AJ5">
        <v>50</v>
      </c>
      <c r="AK5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2020-08-24T09:37:32Z</dcterms:created>
  <dcterms:modified xsi:type="dcterms:W3CDTF">2020-08-26T11:48:31Z</dcterms:modified>
</cp:coreProperties>
</file>