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2.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E:\excel udemy\"/>
    </mc:Choice>
  </mc:AlternateContent>
  <xr:revisionPtr revIDLastSave="0" documentId="13_ncr:1_{D71D16C9-6100-440E-A49D-03F9E1790828}" xr6:coauthVersionLast="47" xr6:coauthVersionMax="47" xr10:uidLastSave="{00000000-0000-0000-0000-000000000000}"/>
  <bookViews>
    <workbookView xWindow="-108" yWindow="-108" windowWidth="23256" windowHeight="13176" activeTab="8" xr2:uid="{00000000-000D-0000-FFFF-FFFF00000000}"/>
  </bookViews>
  <sheets>
    <sheet name="combo chart" sheetId="3" r:id="rId1"/>
    <sheet name="waterfall chart" sheetId="4" r:id="rId2"/>
    <sheet name="pie chart" sheetId="5" r:id="rId3"/>
    <sheet name="map chart" sheetId="6" r:id="rId4"/>
    <sheet name="top 5 categories" sheetId="7" r:id="rId5"/>
    <sheet name="Detail1" sheetId="11" r:id="rId6"/>
    <sheet name="kpi" sheetId="9" r:id="rId7"/>
    <sheet name="kpi yoy" sheetId="12" r:id="rId8"/>
    <sheet name="Sheet8" sheetId="13" r:id="rId9"/>
    <sheet name="Data" sheetId="1" r:id="rId10"/>
    <sheet name="layout" sheetId="2" r:id="rId11"/>
  </sheets>
  <definedNames>
    <definedName name="_xlchart.v1.0" hidden="1">'waterfall chart'!$D$4:$D$7</definedName>
    <definedName name="_xlchart.v1.1" hidden="1">'waterfall chart'!$E$3</definedName>
    <definedName name="_xlchart.v1.13" hidden="1">'waterfall chart'!$D$4:$D$7</definedName>
    <definedName name="_xlchart.v1.14" hidden="1">'waterfall chart'!$E$3</definedName>
    <definedName name="_xlchart.v1.15" hidden="1">'waterfall chart'!$E$4:$E$7</definedName>
    <definedName name="_xlchart.v1.2" hidden="1">'waterfall chart'!$E$4:$E$7</definedName>
    <definedName name="_xlchart.v5.10" hidden="1">'map chart'!$F$2</definedName>
    <definedName name="_xlchart.v5.11" hidden="1">'map chart'!$F$3</definedName>
    <definedName name="_xlchart.v5.12" hidden="1">'map chart'!$F$4:$F$52</definedName>
    <definedName name="_xlchart.v5.16" hidden="1">'map chart'!$E$3</definedName>
    <definedName name="_xlchart.v5.17" hidden="1">'map chart'!$E$4:$E$52</definedName>
    <definedName name="_xlchart.v5.18" hidden="1">'map chart'!$F$3</definedName>
    <definedName name="_xlchart.v5.19" hidden="1">'map chart'!$F$4:$F$52</definedName>
    <definedName name="_xlchart.v5.3" hidden="1">'map chart'!$E$3</definedName>
    <definedName name="_xlchart.v5.4" hidden="1">'map chart'!$E$4:$E$52</definedName>
    <definedName name="_xlchart.v5.5" hidden="1">'map chart'!$F$2</definedName>
    <definedName name="_xlchart.v5.6" hidden="1">'map chart'!$F$3</definedName>
    <definedName name="_xlchart.v5.7" hidden="1">'map chart'!$F$4:$F$52</definedName>
    <definedName name="_xlchart.v5.8" hidden="1">'map chart'!$E$3</definedName>
    <definedName name="_xlchart.v5.9" hidden="1">'map chart'!$E$4:$E$52</definedName>
    <definedName name="Slicer_Region">#N/A</definedName>
    <definedName name="Slicer_Segment">#N/A</definedName>
    <definedName name="Slicer_Year">#N/A</definedName>
  </definedNames>
  <calcPr calcId="191029"/>
  <pivotCaches>
    <pivotCache cacheId="38"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H29" i="13" l="1"/>
  <c r="L8" i="12"/>
  <c r="E29" i="6"/>
  <c r="E30" i="6"/>
  <c r="E31" i="6"/>
  <c r="E32" i="6"/>
  <c r="E33" i="6"/>
  <c r="E34" i="6"/>
  <c r="E35" i="6"/>
  <c r="E36" i="6"/>
  <c r="E37" i="6"/>
  <c r="E38" i="6"/>
  <c r="E39" i="6"/>
  <c r="E40" i="6"/>
  <c r="E41" i="6"/>
  <c r="E42" i="6"/>
  <c r="E43" i="6"/>
  <c r="E44" i="6"/>
  <c r="E45" i="6"/>
  <c r="E46" i="6"/>
  <c r="E47" i="6"/>
  <c r="E48" i="6"/>
  <c r="E49" i="6"/>
  <c r="E50" i="6"/>
  <c r="E51" i="6"/>
  <c r="E52" i="6"/>
  <c r="E13" i="6"/>
  <c r="E14" i="6"/>
  <c r="E15" i="6"/>
  <c r="E16" i="6"/>
  <c r="E17" i="6"/>
  <c r="E18" i="6"/>
  <c r="E19" i="6"/>
  <c r="E20" i="6"/>
  <c r="E21" i="6"/>
  <c r="E22" i="6"/>
  <c r="E23" i="6"/>
  <c r="E24" i="6"/>
  <c r="E25" i="6"/>
  <c r="E26" i="6"/>
  <c r="E27" i="6"/>
  <c r="E28" i="6"/>
  <c r="E5" i="6"/>
  <c r="E6" i="6"/>
  <c r="E7" i="6"/>
  <c r="E8" i="6"/>
  <c r="E9" i="6"/>
  <c r="E10" i="6"/>
  <c r="E11" i="6"/>
  <c r="E12" i="6"/>
  <c r="E4" i="6"/>
  <c r="D7"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8" i="12"/>
  <c r="J8" i="12"/>
  <c r="I8" i="12"/>
  <c r="H8" i="12"/>
  <c r="N17" i="9"/>
  <c r="K17" i="9"/>
  <c r="H17" i="9"/>
  <c r="E17" i="9"/>
  <c r="B17" i="9"/>
  <c r="F5" i="6"/>
  <c r="F9" i="6"/>
  <c r="F13" i="6"/>
  <c r="F17" i="6"/>
  <c r="F21" i="6"/>
  <c r="F25" i="6"/>
  <c r="F29" i="6"/>
  <c r="F33" i="6"/>
  <c r="F37" i="6"/>
  <c r="F41" i="6"/>
  <c r="F45" i="6"/>
  <c r="F49" i="6"/>
  <c r="F12" i="6"/>
  <c r="F52" i="6"/>
  <c r="F6" i="6"/>
  <c r="F10" i="6"/>
  <c r="F14" i="6"/>
  <c r="F18" i="6"/>
  <c r="F22" i="6"/>
  <c r="F26" i="6"/>
  <c r="F30" i="6"/>
  <c r="F34" i="6"/>
  <c r="F38" i="6"/>
  <c r="F42" i="6"/>
  <c r="F46" i="6"/>
  <c r="F50" i="6"/>
  <c r="F8" i="6"/>
  <c r="F20" i="6"/>
  <c r="F24" i="6"/>
  <c r="F28" i="6"/>
  <c r="F32" i="6"/>
  <c r="F36" i="6"/>
  <c r="F40" i="6"/>
  <c r="F44" i="6"/>
  <c r="F48" i="6"/>
  <c r="F7" i="6"/>
  <c r="F11" i="6"/>
  <c r="F15" i="6"/>
  <c r="F19" i="6"/>
  <c r="F23" i="6"/>
  <c r="F27" i="6"/>
  <c r="F31" i="6"/>
  <c r="F35" i="6"/>
  <c r="F39" i="6"/>
  <c r="F43" i="6"/>
  <c r="F47" i="6"/>
  <c r="F51" i="6"/>
  <c r="F16" i="6"/>
  <c r="F4" i="6"/>
  <c r="E6" i="4"/>
  <c r="E7" i="4"/>
  <c r="E5" i="4"/>
  <c r="E4" i="4"/>
</calcChain>
</file>

<file path=xl/sharedStrings.xml><?xml version="1.0" encoding="utf-8"?>
<sst xmlns="http://schemas.openxmlformats.org/spreadsheetml/2006/main" count="139373" uniqueCount="10961">
  <si>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</si>
  <si>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</si>
  <si>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</si>
  <si>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</si>
  <si>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</si>
  <si>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</si>
  <si>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</si>
  <si>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</si>
  <si>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</si>
  <si>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</si>
  <si>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</si>
  <si>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</si>
  <si>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</si>
  <si>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</si>
  <si>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</si>
  <si>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</si>
  <si>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</si>
  <si>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</si>
  <si>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</si>
  <si>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</si>
  <si>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</si>
  <si>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</si>
  <si>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</si>
  <si>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</si>
  <si>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</si>
  <si>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</si>
  <si>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</si>
  <si>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</si>
  <si>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</si>
  <si>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</si>
  <si>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</si>
  <si>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</si>
  <si>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</si>
  <si>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</si>
  <si>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</si>
  <si>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</si>
  <si>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</si>
  <si>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</si>
  <si>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</si>
  <si>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</si>
  <si>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</si>
  <si>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</si>
  <si>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</si>
  <si>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</si>
  <si>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</si>
  <si>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</si>
  <si>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</si>
  <si>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</si>
  <si>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</si>
  <si>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</si>
  <si>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</si>
  <si>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</si>
  <si>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</si>
  <si>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</si>
  <si>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</si>
  <si>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</si>
  <si>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</si>
  <si>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</si>
  <si>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</si>
  <si>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</si>
  <si>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</si>
  <si>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</si>
  <si>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</si>
  <si>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</si>
  <si>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</si>
  <si>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</si>
  <si>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</si>
  <si>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</si>
  <si>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</si>
  <si>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</si>
  <si>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</si>
  <si>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</si>
  <si>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</si>
  <si>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</si>
  <si>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</si>
  <si>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</si>
  <si>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</si>
  <si>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</si>
  <si>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</si>
  <si>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</si>
  <si>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</si>
  <si>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</si>
  <si>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</si>
  <si>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</si>
  <si>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</si>
  <si>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</si>
  <si>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</si>
  <si>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</si>
  <si>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</si>
  <si>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</si>
  <si>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</si>
  <si>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</si>
  <si>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</si>
  <si>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</si>
  <si>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</si>
  <si>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</si>
  <si>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</si>
  <si>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</si>
  <si>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</si>
  <si>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</si>
  <si>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</si>
  <si>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</si>
  <si>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</si>
  <si>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</si>
  <si>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</si>
  <si>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</si>
  <si>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</si>
  <si>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</si>
  <si>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</si>
  <si>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</si>
  <si>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</si>
  <si>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</si>
  <si>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</si>
  <si>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</si>
  <si>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</si>
  <si>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</si>
  <si>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</si>
  <si>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</si>
  <si>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</si>
  <si>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</si>
  <si>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</si>
  <si>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</si>
  <si>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</si>
  <si>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</si>
  <si>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</si>
  <si>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</si>
  <si>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</si>
  <si>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</si>
  <si>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</si>
  <si>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</si>
  <si>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</si>
  <si>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</si>
  <si>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</si>
  <si>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</si>
  <si>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</si>
  <si>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</si>
  <si>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</si>
  <si>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</si>
  <si>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</si>
  <si>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</si>
  <si>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</si>
  <si>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</si>
  <si>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</si>
  <si>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</si>
  <si>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</si>
  <si>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</si>
  <si>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</si>
  <si>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</si>
  <si>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</si>
  <si>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</si>
  <si>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</si>
  <si>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</si>
  <si>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</si>
  <si>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</si>
  <si>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</si>
  <si>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</si>
  <si>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</si>
  <si>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</si>
  <si>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</si>
  <si>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</si>
  <si>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</si>
  <si>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</si>
  <si>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</si>
  <si>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</si>
  <si>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</si>
  <si>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</si>
  <si>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</si>
  <si>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</si>
  <si>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</si>
  <si>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</si>
  <si>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</si>
  <si>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</si>
  <si>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</si>
  <si>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</si>
  <si>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</si>
  <si>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</si>
  <si>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</si>
  <si>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</si>
  <si>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</si>
  <si>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</si>
  <si>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</si>
  <si>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</si>
  <si>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</si>
  <si>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</si>
  <si>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</si>
  <si>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</si>
  <si>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</si>
  <si>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</si>
  <si>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</si>
  <si>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</si>
  <si>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</si>
  <si>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</si>
  <si>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</si>
  <si>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</si>
  <si>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</si>
  <si>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</si>
  <si>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</si>
  <si>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</si>
  <si>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</si>
  <si>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</si>
  <si>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</si>
  <si>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</si>
  <si>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</si>
  <si>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</si>
  <si>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</si>
  <si>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</si>
  <si>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</si>
  <si>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</si>
  <si>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</si>
  <si>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</si>
  <si>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</si>
  <si>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</si>
  <si>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</si>
  <si>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</si>
  <si>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</si>
  <si>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</si>
  <si>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</si>
  <si>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</si>
  <si>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</si>
  <si>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</si>
  <si>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</si>
  <si>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</si>
  <si>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</si>
  <si>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</si>
  <si>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</si>
  <si>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</si>
  <si>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</si>
  <si>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</si>
  <si>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</si>
  <si>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</si>
  <si>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</si>
  <si>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</si>
  <si>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</si>
  <si>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</si>
  <si>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</si>
  <si>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</si>
  <si>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</si>
  <si>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</si>
  <si>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</si>
  <si>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</si>
  <si>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</si>
  <si>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</si>
  <si>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</si>
  <si>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</si>
  <si>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</si>
  <si>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</si>
  <si>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</si>
  <si>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</si>
  <si>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</si>
  <si>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</si>
  <si>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</si>
  <si>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</si>
  <si>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</si>
  <si>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</si>
  <si>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</si>
  <si>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</si>
  <si>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</si>
  <si>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</si>
  <si>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</si>
  <si>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</si>
  <si>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</si>
  <si>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</si>
  <si>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</si>
  <si>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</si>
  <si>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</si>
  <si>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</si>
  <si>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</si>
  <si>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</si>
  <si>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</si>
  <si>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</si>
  <si>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</si>
  <si>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</si>
  <si>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</si>
  <si>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</si>
  <si>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</si>
  <si>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</si>
  <si>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</si>
  <si>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</si>
  <si>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</si>
  <si>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</si>
  <si>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</si>
  <si>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</si>
  <si>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</si>
  <si>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</si>
  <si>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</si>
  <si>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</si>
  <si>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</si>
  <si>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</si>
  <si>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</si>
  <si>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</si>
  <si>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</si>
  <si>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</si>
  <si>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</si>
  <si>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</si>
  <si>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</si>
  <si>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</si>
  <si>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</si>
  <si>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</si>
  <si>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</si>
  <si>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</si>
  <si>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</si>
  <si>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</si>
  <si>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</si>
  <si>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</si>
  <si>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</si>
  <si>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</si>
  <si>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</si>
  <si>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</si>
  <si>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</si>
  <si>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</si>
  <si>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</si>
  <si>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</si>
  <si>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</si>
  <si>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</si>
  <si>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</si>
  <si>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</si>
  <si>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</si>
  <si>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</si>
  <si>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</si>
  <si>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</si>
  <si>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</si>
  <si>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</si>
  <si>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</si>
  <si>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</si>
  <si>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</si>
  <si>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</si>
  <si>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</si>
  <si>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</si>
  <si>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</si>
  <si>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</si>
  <si>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</si>
  <si>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</si>
  <si>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</si>
  <si>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</si>
  <si>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</si>
  <si>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</si>
  <si>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</si>
  <si>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</si>
  <si>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</si>
  <si>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</si>
  <si>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</si>
  <si>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</si>
  <si>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</si>
  <si>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</si>
  <si>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</si>
  <si>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</si>
  <si>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</si>
  <si>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</si>
  <si>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</si>
  <si>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</si>
  <si>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</si>
  <si>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</si>
  <si>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</si>
  <si>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</si>
  <si>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</si>
  <si>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</si>
  <si>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</si>
  <si>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</si>
  <si>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</si>
  <si>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</si>
  <si>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</si>
  <si>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</si>
  <si>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</si>
  <si>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</si>
  <si>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</si>
  <si>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</si>
  <si>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</si>
  <si>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</si>
  <si>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</si>
  <si>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</si>
  <si>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</si>
  <si>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</si>
  <si>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</si>
  <si>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</si>
  <si>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</si>
  <si>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</si>
  <si>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</si>
  <si>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</si>
  <si>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</si>
  <si>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</si>
  <si>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</si>
  <si>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</si>
  <si>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</si>
  <si>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</si>
  <si>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</si>
  <si>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</si>
  <si>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</si>
  <si>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</si>
  <si>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</si>
  <si>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</si>
  <si>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</si>
  <si>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</si>
  <si>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</si>
  <si>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</si>
  <si>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</si>
  <si>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</si>
  <si>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</si>
  <si>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</si>
  <si>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</si>
  <si>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</si>
  <si>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</si>
  <si>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</si>
  <si>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</si>
  <si>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</si>
  <si>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</si>
  <si>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</si>
  <si>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</si>
  <si>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</si>
  <si>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</si>
  <si>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</si>
  <si>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</si>
  <si>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</si>
  <si>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</si>
  <si>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</si>
  <si>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</si>
  <si>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</si>
  <si>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</si>
  <si>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</si>
  <si>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</si>
  <si>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</si>
  <si>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</si>
  <si>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</si>
  <si>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</si>
  <si>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</si>
  <si>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</si>
  <si>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</si>
  <si>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</si>
  <si>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</si>
  <si>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</si>
  <si>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</si>
  <si>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</si>
  <si>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</si>
  <si>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</si>
  <si>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</si>
  <si>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</si>
  <si>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</si>
  <si>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</si>
  <si>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</si>
  <si>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</si>
  <si>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</si>
  <si>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</si>
  <si>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</si>
  <si>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</si>
  <si>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</si>
  <si>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</si>
  <si>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</si>
  <si>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</si>
  <si>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</si>
  <si>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</si>
  <si>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</si>
  <si>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</si>
  <si>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</si>
  <si>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</si>
  <si>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</si>
  <si>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</si>
  <si>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</si>
  <si>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</si>
  <si>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</si>
  <si>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</si>
  <si>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</si>
  <si>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</si>
  <si>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</si>
  <si>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</si>
  <si>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</si>
  <si>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</si>
  <si>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</si>
  <si>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</si>
  <si>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</si>
  <si>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</si>
  <si>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</si>
  <si>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</si>
  <si>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</si>
  <si>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</si>
  <si>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</si>
  <si>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</si>
  <si>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</si>
  <si>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</si>
  <si>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</si>
  <si>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</si>
  <si>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</si>
  <si>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</si>
  <si>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</si>
  <si>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</si>
  <si>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</si>
  <si>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</si>
  <si>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</si>
  <si>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</si>
  <si>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</si>
  <si>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</si>
  <si>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</si>
  <si>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</si>
  <si>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</si>
  <si>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</si>
  <si>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</si>
  <si>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</si>
  <si>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</si>
  <si>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</si>
  <si>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</si>
  <si>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</si>
  <si>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</si>
  <si>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</si>
  <si>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</si>
  <si>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</si>
  <si>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</si>
  <si>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</si>
  <si>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</si>
  <si>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</si>
  <si>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</si>
  <si>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</si>
  <si>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</si>
  <si>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</si>
  <si>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</si>
  <si>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</si>
  <si>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</si>
  <si>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</si>
  <si>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</si>
  <si>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</si>
  <si>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</si>
  <si>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</si>
  <si>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</si>
  <si>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</si>
  <si>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</si>
  <si>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</si>
  <si>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</si>
  <si>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</si>
  <si>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</si>
  <si>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</si>
  <si>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</si>
  <si>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</si>
  <si>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</si>
  <si>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</si>
  <si>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</si>
  <si>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</si>
  <si>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</si>
  <si>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</si>
  <si>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</si>
  <si>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</si>
  <si>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</si>
  <si>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</si>
  <si>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</si>
  <si>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</si>
  <si>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</si>
  <si>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</si>
  <si>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</si>
  <si>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</si>
  <si>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</si>
  <si>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</si>
  <si>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</si>
  <si>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</si>
  <si>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</si>
  <si>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</si>
  <si>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</si>
  <si>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</si>
  <si>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</si>
  <si>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</si>
  <si>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</si>
  <si>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</si>
  <si>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</si>
  <si>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</si>
  <si>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</si>
  <si>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</si>
  <si>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</si>
  <si>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</si>
  <si>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</si>
  <si>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</si>
  <si>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</si>
  <si>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</si>
  <si>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</si>
  <si>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</si>
  <si>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</si>
  <si>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</si>
  <si>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</si>
  <si>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</si>
  <si>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</si>
  <si>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</si>
  <si>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</si>
  <si>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</si>
  <si>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</si>
  <si>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</si>
  <si>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</si>
  <si>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</si>
  <si>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</si>
  <si>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</si>
  <si>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</si>
  <si>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</si>
  <si>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</si>
  <si>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</si>
  <si>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</si>
  <si>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</si>
  <si>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</si>
  <si>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</si>
  <si>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</si>
  <si>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</si>
  <si>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</si>
  <si>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</si>
  <si>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</si>
  <si>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</si>
  <si>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</si>
  <si>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</si>
  <si>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</si>
  <si>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</si>
  <si>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</si>
  <si>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</si>
  <si>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</si>
  <si>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</si>
  <si>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</si>
  <si>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</si>
  <si>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</si>
  <si>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</si>
  <si>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</si>
  <si>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</si>
  <si>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</si>
  <si>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</si>
  <si>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</si>
  <si>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</si>
  <si>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</si>
  <si>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</si>
  <si>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</si>
  <si>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</si>
  <si>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</si>
  <si>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</si>
  <si>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</si>
  <si>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</si>
  <si>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</si>
  <si>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</si>
  <si>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</si>
  <si>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</si>
  <si>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</si>
  <si>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</si>
  <si>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</si>
  <si>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</si>
  <si>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</si>
  <si>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</si>
  <si>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</si>
  <si>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</si>
  <si>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</si>
  <si>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</si>
  <si>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</si>
  <si>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</si>
  <si>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</si>
  <si>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</si>
  <si>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</si>
  <si>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</si>
  <si>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</si>
  <si>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</si>
  <si>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</si>
  <si>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</si>
  <si>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</si>
  <si>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</si>
  <si>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</si>
  <si>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</si>
  <si>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</si>
  <si>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</si>
  <si>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</si>
  <si>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</si>
  <si>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</si>
  <si>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</si>
  <si>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</si>
  <si>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</si>
  <si>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</si>
  <si>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</si>
  <si>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</si>
  <si>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</si>
  <si>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</si>
  <si>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</si>
  <si>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</si>
  <si>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</si>
  <si>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</si>
  <si>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</si>
  <si>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</si>
  <si>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</si>
  <si>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</si>
  <si>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</si>
  <si>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</si>
  <si>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</si>
  <si>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</si>
  <si>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</si>
  <si>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</si>
  <si>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</si>
  <si>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</si>
  <si>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</si>
  <si>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</si>
  <si>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</si>
  <si>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</si>
  <si>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</si>
  <si>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</si>
  <si>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</si>
  <si>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</si>
  <si>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</si>
  <si>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</si>
  <si>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</si>
  <si>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</si>
  <si>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</si>
  <si>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</si>
  <si>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</si>
  <si>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</si>
  <si>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</si>
  <si>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</si>
  <si>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</si>
  <si>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</si>
  <si>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</si>
  <si>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</si>
  <si>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</si>
  <si>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</si>
  <si>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</si>
  <si>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</si>
  <si>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</si>
  <si>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</si>
  <si>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</si>
  <si>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</si>
  <si>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</si>
  <si>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</si>
  <si>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</si>
  <si>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</si>
  <si>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</si>
  <si>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</si>
  <si>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</si>
  <si>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</si>
  <si>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</si>
  <si>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</si>
  <si>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</si>
  <si>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</si>
  <si>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</si>
  <si>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</si>
  <si>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</si>
  <si>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</si>
  <si>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</si>
  <si>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</si>
  <si>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</si>
  <si>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</si>
  <si>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</si>
  <si>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</si>
  <si>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</si>
  <si>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</si>
  <si>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</si>
  <si>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</si>
  <si>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</si>
  <si>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</si>
  <si>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</si>
  <si>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</si>
  <si>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</si>
  <si>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</si>
  <si>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</si>
  <si>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</si>
  <si>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</si>
  <si>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</si>
  <si>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</si>
  <si>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</si>
  <si>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</si>
  <si>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</si>
  <si>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</si>
  <si>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</si>
  <si>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</si>
  <si>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</si>
  <si>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</si>
  <si>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</si>
  <si>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</si>
  <si>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</si>
  <si>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</si>
  <si>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</si>
  <si>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</si>
  <si>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</si>
  <si>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</si>
  <si>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</si>
  <si>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</si>
  <si>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</si>
  <si>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</si>
  <si>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</si>
  <si>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</si>
  <si>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</si>
  <si>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</si>
  <si>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</si>
  <si>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</si>
  <si>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</si>
  <si>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</si>
  <si>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</si>
  <si>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</si>
  <si>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</si>
  <si>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</si>
  <si>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</si>
  <si>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</si>
  <si>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</si>
  <si>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</si>
  <si>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</si>
  <si>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</si>
  <si>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</si>
  <si>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</si>
  <si>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</si>
  <si>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</si>
  <si>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</si>
  <si>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</si>
  <si>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</si>
  <si>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</si>
  <si>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</si>
  <si>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</si>
  <si>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</si>
  <si>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</si>
  <si>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</si>
  <si>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</si>
  <si>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</si>
  <si>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</si>
  <si>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</si>
  <si>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</si>
  <si>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</si>
  <si>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</si>
  <si>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</si>
  <si>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</si>
  <si>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</si>
  <si>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</si>
  <si>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</si>
  <si>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</si>
  <si>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</si>
  <si>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</si>
  <si>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</si>
  <si>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</si>
  <si>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</si>
  <si>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</si>
  <si>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</si>
  <si>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</si>
  <si>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</si>
  <si>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</si>
  <si>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</si>
  <si>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</si>
  <si>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</si>
  <si>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</si>
  <si>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</si>
  <si>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</si>
  <si>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</si>
  <si>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</si>
  <si>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</si>
  <si>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</si>
  <si>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</si>
  <si>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</si>
  <si>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</si>
  <si>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</si>
  <si>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</si>
  <si>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</si>
  <si>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</si>
  <si>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</si>
  <si>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</si>
  <si>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</si>
  <si>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</si>
  <si>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</si>
  <si>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</si>
  <si>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</si>
  <si>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</si>
  <si>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</si>
  <si>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</si>
  <si>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</si>
  <si>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</si>
  <si>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</si>
  <si>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</si>
  <si>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</si>
  <si>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</si>
  <si>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</si>
  <si>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</si>
  <si>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</si>
  <si>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</si>
  <si>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</si>
  <si>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</si>
  <si>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</si>
  <si>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</si>
  <si>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</si>
  <si>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</si>
  <si>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</si>
  <si>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</si>
  <si>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</si>
  <si>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</si>
  <si>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</si>
  <si>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</si>
  <si>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</si>
  <si>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</si>
  <si>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</si>
  <si>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</si>
  <si>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</si>
  <si>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</si>
  <si>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</si>
  <si>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</si>
  <si>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</si>
  <si>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</si>
  <si>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</si>
  <si>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</si>
  <si>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</si>
  <si>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</si>
  <si>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</si>
  <si>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</si>
  <si>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</si>
  <si>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</si>
  <si>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</si>
  <si>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</si>
  <si>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</si>
  <si>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</si>
  <si>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</si>
  <si>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</si>
  <si>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</si>
  <si>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</si>
  <si>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</si>
  <si>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</si>
  <si>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</si>
  <si>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</si>
  <si>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</si>
  <si>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</si>
  <si>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</si>
  <si>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</si>
  <si>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</si>
  <si>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</si>
  <si>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</si>
  <si>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</si>
  <si>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</si>
  <si>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</si>
  <si>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</si>
  <si>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</si>
  <si>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</si>
  <si>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</si>
  <si>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</si>
  <si>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</si>
  <si>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</si>
  <si>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</si>
  <si>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</si>
  <si>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</si>
  <si>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</si>
  <si>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</si>
  <si>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</si>
  <si>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</si>
  <si>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</si>
  <si>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</si>
  <si>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</si>
  <si>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</si>
  <si>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</si>
  <si>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</si>
  <si>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</si>
  <si>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</si>
  <si>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</si>
  <si>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</si>
  <si>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</si>
  <si>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</si>
  <si>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</si>
  <si>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</si>
  <si>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</si>
  <si>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</si>
  <si>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</si>
  <si>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</si>
  <si>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</si>
  <si>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</si>
  <si>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</si>
  <si>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</si>
  <si>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</si>
  <si>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</si>
  <si>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</si>
  <si>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</si>
  <si>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</si>
  <si>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</si>
  <si>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</si>
  <si>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</si>
  <si>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</si>
  <si>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</si>
  <si>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</si>
  <si>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</si>
  <si>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</si>
  <si>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</si>
  <si>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</si>
  <si>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</si>
  <si>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</si>
  <si>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</si>
  <si>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</si>
  <si>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</si>
  <si>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</si>
  <si>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</si>
  <si>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</si>
  <si>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</si>
  <si>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</si>
  <si>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</si>
  <si>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</si>
  <si>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</si>
  <si>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</si>
  <si>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</si>
  <si>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</si>
  <si>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</si>
  <si>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</si>
  <si>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</si>
  <si>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</si>
  <si>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</si>
  <si>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</si>
  <si>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</si>
  <si>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</si>
  <si>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</si>
  <si>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</si>
  <si>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</si>
  <si>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</si>
  <si>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</si>
  <si>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</si>
  <si>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</si>
  <si>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</si>
  <si>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</si>
  <si>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</si>
  <si>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</si>
  <si>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</si>
  <si>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</si>
  <si>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</si>
  <si>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</si>
  <si>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</si>
  <si>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</si>
  <si>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</si>
  <si>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</si>
  <si>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</si>
  <si>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</si>
  <si>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</si>
  <si>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</si>
  <si>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</si>
  <si>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</si>
  <si>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</si>
  <si>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</si>
  <si>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</si>
  <si>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</si>
  <si>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</si>
  <si>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</si>
  <si>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</si>
  <si>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</si>
  <si>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</si>
  <si>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</si>
  <si>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</si>
  <si>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</si>
  <si>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</si>
  <si>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</si>
  <si>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</si>
  <si>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</si>
  <si>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</si>
  <si>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</si>
  <si>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</si>
  <si>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</si>
  <si>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</si>
  <si>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</si>
  <si>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</si>
  <si>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</si>
  <si>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</si>
  <si>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</si>
  <si>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</si>
  <si>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</si>
  <si>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</si>
  <si>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</si>
  <si>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</si>
  <si>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</si>
  <si>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</si>
  <si>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</si>
  <si>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</si>
  <si>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</si>
  <si>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</si>
  <si>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</si>
  <si>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</si>
  <si>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</si>
  <si>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</si>
  <si>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</si>
  <si>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</si>
  <si>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</si>
  <si>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</si>
  <si>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</si>
  <si>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</si>
  <si>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</si>
  <si>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</si>
  <si>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</si>
  <si>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</si>
  <si>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</si>
  <si>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</si>
  <si>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</si>
  <si>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</si>
  <si>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</si>
  <si>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</si>
  <si>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</si>
  <si>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</si>
  <si>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</si>
  <si>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</si>
  <si>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</si>
  <si>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</si>
  <si>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</si>
  <si>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</si>
  <si>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</si>
  <si>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</si>
  <si>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</si>
  <si>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</si>
  <si>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</si>
  <si>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</si>
  <si>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</si>
  <si>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</si>
  <si>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</si>
  <si>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</si>
  <si>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</si>
  <si>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</si>
  <si>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</si>
  <si>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</si>
  <si>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</si>
  <si>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</si>
  <si>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</si>
  <si>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</si>
  <si>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</si>
  <si>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</si>
  <si>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</si>
  <si>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</si>
  <si>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</si>
  <si>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</si>
  <si>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</si>
  <si>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</si>
  <si>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</si>
  <si>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</si>
  <si>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</si>
  <si>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</si>
  <si>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</si>
  <si>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</si>
  <si>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</si>
  <si>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</si>
  <si>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</si>
  <si>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</si>
  <si>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</si>
  <si>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</si>
  <si>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</si>
  <si>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</si>
  <si>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</si>
  <si>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</si>
  <si>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</si>
  <si>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</si>
  <si>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</si>
  <si>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</si>
  <si>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</si>
  <si>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</si>
  <si>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</si>
  <si>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</si>
  <si>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</si>
  <si>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</si>
  <si>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</si>
  <si>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</si>
  <si>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</si>
  <si>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</si>
  <si>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</si>
  <si>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</si>
  <si>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</si>
  <si>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</si>
  <si>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</si>
  <si>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</si>
  <si>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</si>
  <si>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</si>
  <si>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</si>
  <si>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</si>
  <si>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</si>
  <si>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</si>
  <si>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</si>
  <si>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</si>
  <si>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</si>
  <si>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</si>
  <si>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</si>
  <si>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</si>
  <si>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</si>
  <si>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</si>
  <si>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</si>
  <si>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</si>
  <si>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</si>
  <si>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</si>
  <si>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</si>
  <si>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</si>
  <si>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</si>
  <si>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</si>
  <si>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</si>
  <si>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</si>
  <si>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</si>
  <si>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</si>
  <si>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</si>
  <si>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</si>
  <si>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</si>
  <si>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</si>
  <si>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</si>
  <si>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</si>
  <si>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</si>
  <si>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</si>
  <si>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</si>
  <si>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</si>
  <si>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</si>
  <si>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</si>
  <si>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</si>
  <si>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</si>
  <si>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</si>
  <si>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</si>
  <si>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</si>
  <si>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</si>
  <si>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</si>
  <si>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</si>
  <si>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</si>
  <si>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</si>
  <si>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</si>
  <si>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</si>
  <si>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</si>
  <si>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</si>
  <si>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</si>
  <si>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</si>
  <si>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</si>
  <si>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</si>
  <si>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</si>
  <si>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</si>
  <si>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</si>
  <si>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</si>
  <si>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</si>
  <si>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</si>
  <si>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</si>
  <si>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</si>
  <si>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</si>
  <si>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</si>
  <si>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</si>
  <si>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</si>
  <si>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</si>
  <si>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</si>
  <si>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</si>
  <si>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</si>
  <si>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</si>
  <si>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</si>
  <si>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</si>
  <si>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</si>
  <si>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</si>
  <si>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</si>
  <si>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</si>
  <si>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</si>
  <si>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</si>
  <si>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</si>
  <si>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</si>
  <si>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</si>
  <si>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</si>
  <si>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</si>
  <si>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</si>
  <si>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</si>
  <si>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</si>
  <si>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</si>
  <si>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</si>
  <si>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</si>
  <si>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</si>
  <si>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</si>
  <si>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</si>
  <si>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</si>
  <si>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</si>
  <si>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</si>
  <si>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</si>
  <si>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</si>
  <si>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</si>
  <si>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</si>
  <si>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</si>
  <si>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</si>
  <si>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</si>
  <si>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</si>
  <si>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</si>
  <si>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</si>
  <si>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</si>
  <si>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</si>
  <si>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</si>
  <si>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</si>
  <si>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</si>
  <si>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</si>
  <si>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</si>
  <si>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</si>
  <si>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</si>
  <si>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</si>
  <si>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</si>
  <si>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</si>
  <si>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</si>
  <si>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</si>
  <si>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</si>
  <si>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</si>
  <si>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</si>
  <si>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</si>
  <si>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</si>
  <si>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</si>
  <si>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</si>
  <si>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</si>
  <si>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</si>
  <si>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</si>
  <si>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</si>
  <si>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</si>
  <si>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</si>
  <si>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</si>
  <si>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</si>
  <si>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</si>
  <si>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</si>
  <si>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</si>
  <si>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</si>
  <si>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</si>
  <si>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</si>
  <si>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</si>
  <si>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</si>
  <si>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</si>
  <si>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</si>
  <si>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</si>
  <si>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</si>
  <si>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</si>
  <si>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</si>
  <si>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</si>
  <si>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</si>
  <si>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</si>
  <si>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</si>
  <si>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</si>
  <si>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</si>
  <si>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</si>
  <si>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</si>
  <si>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</si>
  <si>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</si>
  <si>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</si>
  <si>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</si>
  <si>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</si>
  <si>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</si>
  <si>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</si>
  <si>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</si>
  <si>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</si>
  <si>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</si>
  <si>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</si>
  <si>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</si>
  <si>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</si>
  <si>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</si>
  <si>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</si>
  <si>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</si>
  <si>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</si>
  <si>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</si>
  <si>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</si>
  <si>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</si>
  <si>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</si>
  <si>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</si>
  <si>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</si>
  <si>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</si>
  <si>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</si>
  <si>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</si>
  <si>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</si>
  <si>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</si>
  <si>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</si>
  <si>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</si>
  <si>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</si>
  <si>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</si>
  <si>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</si>
  <si>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</si>
  <si>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</si>
  <si>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</si>
  <si>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</si>
  <si>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</si>
  <si>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</si>
  <si>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</si>
  <si>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</si>
  <si>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</si>
  <si>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</si>
  <si>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</si>
  <si>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</si>
  <si>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</si>
  <si>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</si>
  <si>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</si>
  <si>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</si>
  <si>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</si>
  <si>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</si>
  <si>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</si>
  <si>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</si>
  <si>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</si>
  <si>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</si>
  <si>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</si>
  <si>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</si>
  <si>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</si>
  <si>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</si>
  <si>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</si>
  <si>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</si>
  <si>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</si>
  <si>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</si>
  <si>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</si>
  <si>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</si>
  <si>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</si>
  <si>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</si>
  <si>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</si>
  <si>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</si>
  <si>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</si>
  <si>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</si>
  <si>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</si>
  <si>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</si>
  <si>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</si>
  <si>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</si>
  <si>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</si>
  <si>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</si>
  <si>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</si>
  <si>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</si>
  <si>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</si>
  <si>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</si>
  <si>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</si>
  <si>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</si>
  <si>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</si>
  <si>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</si>
  <si>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</si>
  <si>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</si>
  <si>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</si>
  <si>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</si>
  <si>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</si>
  <si>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</si>
  <si>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</si>
  <si>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</si>
  <si>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</si>
  <si>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</si>
  <si>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</si>
  <si>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</si>
  <si>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</si>
  <si>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</si>
  <si>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</si>
  <si>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</si>
  <si>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</si>
  <si>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</si>
  <si>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</si>
  <si>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</si>
  <si>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</si>
  <si>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</si>
  <si>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</si>
  <si>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</si>
  <si>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</si>
  <si>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</si>
  <si>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</si>
  <si>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</si>
  <si>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</si>
  <si>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</si>
  <si>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</si>
  <si>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</si>
  <si>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</si>
  <si>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</si>
  <si>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</si>
  <si>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</si>
  <si>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</si>
  <si>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</si>
  <si>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</si>
  <si>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</si>
  <si>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</si>
  <si>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</si>
  <si>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</si>
  <si>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</si>
  <si>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</si>
  <si>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</si>
  <si>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</si>
  <si>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</si>
  <si>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</si>
  <si>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</si>
  <si>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</si>
  <si>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</si>
  <si>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</si>
  <si>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</si>
  <si>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</si>
  <si>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</si>
  <si>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</si>
  <si>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</si>
  <si>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</si>
  <si>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</si>
  <si>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</si>
  <si>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</si>
  <si>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</si>
  <si>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</si>
  <si>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</si>
  <si>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</si>
  <si>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</si>
  <si>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</si>
  <si>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</si>
  <si>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</si>
  <si>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</si>
  <si>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</si>
  <si>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</si>
  <si>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</si>
  <si>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</si>
  <si>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</si>
  <si>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</si>
  <si>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</si>
  <si>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</si>
  <si>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</si>
  <si>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</si>
  <si>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</si>
  <si>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</si>
  <si>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</si>
  <si>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</si>
  <si>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</si>
  <si>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</si>
  <si>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</si>
  <si>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</si>
  <si>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</si>
  <si>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</si>
  <si>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</si>
  <si>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</si>
  <si>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</si>
  <si>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</si>
  <si>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</si>
  <si>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</si>
  <si>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</si>
  <si>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</si>
  <si>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</si>
  <si>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</si>
  <si>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</si>
  <si>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</si>
  <si>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</si>
  <si>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</si>
  <si>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</si>
  <si>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</si>
  <si>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</si>
  <si>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</si>
  <si>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</si>
  <si>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</si>
  <si>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</si>
  <si>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</si>
  <si>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</si>
  <si>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</si>
  <si>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</si>
  <si>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</si>
  <si>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</si>
  <si>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</si>
  <si>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</si>
  <si>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</si>
  <si>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</si>
  <si>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</si>
  <si>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</si>
  <si>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</si>
  <si>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</si>
  <si>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</si>
  <si>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</si>
  <si>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</si>
  <si>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</si>
  <si>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</si>
  <si>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</si>
  <si>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</si>
  <si>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</si>
  <si>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</si>
  <si>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</si>
  <si>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</si>
  <si>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</si>
  <si>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</si>
  <si>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</si>
  <si>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</si>
  <si>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</si>
  <si>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</si>
  <si>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</si>
  <si>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</si>
  <si>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</si>
  <si>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</si>
  <si>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</si>
  <si>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</si>
  <si>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</si>
  <si>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</si>
  <si>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</si>
  <si>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</si>
  <si>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</si>
  <si>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</si>
  <si>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</si>
  <si>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</si>
  <si>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</si>
  <si>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</si>
  <si>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</si>
  <si>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</si>
  <si>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</si>
  <si>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</si>
  <si>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</si>
  <si>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</si>
  <si>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</si>
  <si>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</si>
  <si>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</si>
  <si>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</si>
  <si>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</si>
  <si>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</si>
  <si>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</si>
  <si>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</si>
  <si>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</si>
  <si>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</si>
  <si>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</si>
  <si>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</si>
  <si>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</si>
  <si>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</si>
  <si>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</si>
  <si>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</si>
  <si>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</si>
  <si>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</si>
  <si>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</si>
  <si>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</si>
  <si>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</si>
  <si>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</si>
  <si>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</si>
  <si>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</si>
  <si>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</si>
  <si>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</si>
  <si>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</si>
  <si>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</si>
  <si>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</si>
  <si>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</si>
  <si>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</si>
  <si>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</si>
  <si>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</si>
  <si>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</si>
  <si>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</si>
  <si>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</si>
  <si>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</si>
  <si>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</si>
  <si>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</si>
  <si>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</si>
  <si>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</si>
  <si>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</si>
  <si>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</si>
  <si>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</si>
  <si>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</si>
  <si>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</si>
  <si>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</si>
  <si>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</si>
  <si>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</si>
  <si>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</si>
  <si>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</si>
  <si>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</si>
  <si>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</si>
  <si>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</si>
  <si>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</si>
  <si>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</si>
  <si>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</si>
  <si>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</si>
  <si>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</si>
  <si>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</si>
  <si>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</si>
  <si>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</si>
  <si>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</si>
  <si>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</si>
  <si>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</si>
  <si>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</si>
  <si>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</si>
  <si>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</si>
  <si>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</si>
  <si>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</si>
  <si>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</si>
  <si>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</si>
  <si>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</si>
  <si>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</si>
  <si>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</si>
  <si>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</si>
  <si>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</si>
  <si>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</si>
  <si>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</si>
  <si>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</si>
  <si>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</si>
  <si>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</si>
  <si>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</si>
  <si>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</si>
  <si>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</si>
  <si>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</si>
  <si>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</si>
  <si>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</si>
  <si>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</si>
  <si>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</si>
  <si>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</si>
  <si>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</si>
  <si>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</si>
  <si>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</si>
  <si>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</si>
  <si>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</si>
  <si>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</si>
  <si>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</si>
  <si>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</si>
  <si>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</si>
  <si>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</si>
  <si>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</si>
  <si>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</si>
  <si>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</si>
  <si>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</si>
  <si>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</si>
  <si>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</si>
  <si>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</si>
  <si>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</si>
  <si>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</si>
  <si>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</si>
  <si>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</si>
  <si>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</si>
  <si>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</si>
  <si>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</si>
  <si>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</si>
  <si>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</si>
  <si>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</si>
  <si>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</si>
  <si>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</si>
  <si>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</si>
  <si>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</si>
  <si>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</si>
  <si>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</si>
  <si>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</si>
  <si>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</si>
  <si>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</si>
  <si>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</si>
  <si>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</si>
  <si>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</si>
  <si>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</si>
  <si>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</si>
  <si>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</si>
  <si>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</si>
  <si>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</si>
  <si>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</si>
  <si>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</si>
  <si>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</si>
  <si>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</si>
  <si>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</si>
  <si>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</si>
  <si>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</si>
  <si>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</si>
  <si>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</si>
  <si>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</si>
  <si>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</si>
  <si>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</si>
  <si>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</si>
  <si>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</si>
  <si>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</si>
  <si>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</si>
  <si>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</si>
  <si>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</si>
  <si>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</si>
  <si>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</si>
  <si>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</si>
  <si>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</si>
  <si>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</si>
  <si>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</si>
  <si>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</si>
  <si>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</si>
  <si>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</si>
  <si>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</si>
  <si>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</si>
  <si>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</si>
  <si>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</si>
  <si>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</si>
  <si>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</si>
  <si>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</si>
  <si>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</si>
  <si>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</si>
  <si>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</si>
  <si>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</si>
  <si>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</si>
  <si>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</si>
  <si>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</si>
  <si>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</si>
  <si>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</si>
  <si>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</si>
  <si>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</si>
  <si>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</si>
  <si>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</si>
  <si>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</si>
  <si>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</si>
  <si>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</si>
  <si>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</si>
  <si>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</si>
  <si>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</si>
  <si>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</si>
  <si>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</si>
  <si>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</si>
  <si>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</si>
  <si>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</si>
  <si>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</si>
  <si>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</si>
  <si>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</si>
  <si>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</si>
  <si>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</si>
  <si>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</si>
  <si>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</si>
  <si>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</si>
  <si>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</si>
  <si>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</si>
  <si>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</si>
  <si>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</si>
  <si>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</si>
  <si>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</si>
  <si>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</si>
  <si>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</si>
  <si>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</si>
  <si>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</si>
  <si>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</si>
  <si>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</si>
  <si>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</si>
  <si>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</si>
  <si>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</si>
  <si>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</si>
  <si>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</si>
  <si>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</si>
  <si>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</si>
  <si>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</si>
  <si>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</si>
  <si>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</si>
  <si>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</si>
  <si>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</si>
  <si>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</si>
  <si>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</si>
  <si>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</si>
  <si>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</si>
  <si>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</si>
  <si>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</si>
  <si>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</si>
  <si>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</si>
  <si>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</si>
  <si>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</si>
  <si>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</si>
  <si>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</si>
  <si>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</si>
  <si>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</si>
  <si>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</si>
  <si>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</si>
  <si>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</si>
  <si>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</si>
  <si>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</si>
  <si>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</si>
  <si>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</si>
  <si>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</si>
  <si>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</si>
  <si>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</si>
  <si>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</si>
  <si>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</si>
  <si>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</si>
  <si>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</si>
  <si>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</si>
  <si>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</si>
  <si>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</si>
  <si>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</si>
  <si>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</si>
  <si>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</si>
  <si>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</si>
  <si>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</si>
  <si>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</si>
  <si>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</si>
  <si>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</si>
  <si>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</si>
  <si>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</si>
  <si>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</si>
  <si>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</si>
  <si>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</si>
  <si>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</si>
  <si>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</si>
  <si>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</si>
  <si>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</si>
  <si>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</si>
  <si>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</si>
  <si>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</si>
  <si>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</si>
  <si>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</si>
  <si>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</si>
  <si>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</si>
  <si>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</si>
  <si>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</si>
  <si>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</si>
  <si>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</si>
  <si>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</si>
  <si>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</si>
  <si>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</si>
  <si>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</si>
  <si>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</si>
  <si>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</si>
  <si>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</si>
  <si>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</si>
  <si>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</si>
  <si>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</si>
  <si>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</si>
  <si>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</si>
  <si>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</si>
  <si>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</si>
  <si>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</si>
  <si>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</si>
  <si>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</si>
  <si>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</si>
  <si>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</si>
  <si>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</si>
  <si>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</si>
  <si>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</si>
  <si>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</si>
  <si>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</si>
  <si>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</si>
  <si>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</si>
  <si>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</si>
  <si>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</si>
  <si>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</si>
  <si>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</si>
  <si>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</si>
  <si>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</si>
  <si>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</si>
  <si>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</si>
  <si>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</si>
  <si>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</si>
  <si>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</si>
  <si>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</si>
  <si>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</si>
  <si>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</si>
  <si>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</si>
  <si>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</si>
  <si>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</si>
  <si>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</si>
  <si>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</si>
  <si>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</si>
  <si>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</si>
  <si>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</si>
  <si>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</si>
  <si>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</si>
  <si>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</si>
  <si>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</si>
  <si>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</si>
  <si>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</si>
  <si>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</si>
  <si>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</si>
  <si>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</si>
  <si>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</si>
  <si>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</si>
  <si>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</si>
  <si>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</si>
  <si>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</si>
  <si>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</si>
  <si>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</si>
  <si>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</si>
  <si>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</si>
  <si>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</si>
  <si>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</si>
  <si>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</si>
  <si>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</si>
  <si>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</si>
  <si>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</si>
  <si>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</si>
  <si>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</si>
  <si>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</si>
  <si>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</si>
  <si>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</si>
  <si>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</si>
  <si>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</si>
  <si>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</si>
  <si>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</si>
  <si>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</si>
  <si>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</si>
  <si>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</si>
  <si>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</si>
  <si>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</si>
  <si>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</si>
  <si>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</si>
  <si>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</si>
  <si>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</si>
  <si>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</si>
  <si>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</si>
  <si>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</si>
  <si>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</si>
  <si>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</si>
  <si>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</si>
  <si>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</si>
  <si>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</si>
  <si>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</si>
  <si>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</si>
  <si>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</si>
  <si>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</si>
  <si>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</si>
  <si>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</si>
  <si>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</si>
  <si>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</si>
  <si>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</si>
  <si>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</si>
  <si>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</si>
  <si>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</si>
  <si>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</si>
  <si>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</si>
  <si>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</si>
  <si>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</si>
  <si>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</si>
  <si>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</si>
  <si>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</si>
  <si>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</si>
  <si>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</si>
  <si>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</si>
  <si>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</si>
  <si>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</si>
  <si>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</si>
  <si>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</si>
  <si>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</si>
  <si>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</si>
  <si>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</si>
  <si>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</si>
  <si>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</si>
  <si>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</si>
  <si>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</si>
  <si>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</si>
  <si>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</si>
  <si>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</si>
  <si>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</si>
  <si>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</si>
  <si>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</si>
  <si>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</si>
  <si>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</si>
  <si>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</si>
  <si>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</si>
  <si>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</si>
  <si>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</si>
  <si>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</si>
  <si>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</si>
  <si>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</si>
  <si>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</si>
  <si>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</si>
  <si>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</si>
  <si>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</si>
  <si>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</si>
  <si>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</si>
  <si>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</si>
  <si>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</si>
  <si>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</si>
  <si>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</si>
  <si>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</si>
  <si>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</si>
  <si>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</si>
  <si>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</si>
  <si>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</si>
  <si>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</si>
  <si>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</si>
  <si>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</si>
  <si>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</si>
  <si>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</si>
  <si>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</si>
  <si>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</si>
  <si>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</si>
  <si>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</si>
  <si>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</si>
  <si>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</si>
  <si>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</si>
  <si>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</si>
  <si>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</si>
  <si>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</si>
  <si>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</si>
  <si>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</si>
  <si>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</si>
  <si>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</si>
  <si>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</si>
  <si>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</si>
  <si>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</si>
  <si>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</si>
  <si>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</si>
  <si>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</si>
  <si>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</si>
  <si>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</si>
  <si>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</si>
  <si>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</si>
  <si>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</si>
  <si>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</si>
  <si>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</si>
  <si>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</si>
  <si>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</si>
  <si>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</si>
  <si>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</si>
  <si>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</si>
  <si>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</si>
  <si>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</si>
  <si>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</si>
  <si>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</si>
  <si>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</si>
  <si>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</si>
  <si>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</si>
  <si>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</si>
  <si>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</si>
  <si>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</si>
  <si>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</si>
  <si>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</si>
  <si>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</si>
  <si>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</si>
  <si>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</si>
  <si>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</si>
  <si>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</si>
  <si>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</si>
  <si>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</si>
  <si>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</si>
  <si>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</si>
  <si>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</si>
  <si>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</si>
  <si>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</si>
  <si>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</si>
  <si>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</si>
  <si>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</si>
  <si>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</si>
  <si>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</si>
  <si>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</si>
  <si>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</si>
  <si>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</si>
  <si>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</si>
  <si>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</si>
  <si>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</si>
  <si>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</si>
  <si>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</si>
  <si>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</si>
  <si>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</si>
  <si>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</si>
  <si>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</si>
  <si>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</si>
  <si>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</si>
  <si>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</si>
  <si>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</si>
  <si>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</si>
  <si>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</si>
  <si>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</si>
  <si>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</si>
  <si>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</si>
  <si>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</si>
  <si>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</si>
  <si>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</si>
  <si>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</si>
  <si>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</si>
  <si>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</si>
  <si>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</si>
  <si>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</si>
  <si>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</si>
  <si>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</si>
  <si>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</si>
  <si>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</si>
  <si>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</si>
  <si>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</si>
  <si>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</si>
  <si>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</si>
  <si>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</si>
  <si>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</si>
  <si>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</si>
  <si>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</si>
  <si>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</si>
  <si>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</si>
  <si>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</si>
  <si>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</si>
  <si>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</si>
  <si>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</si>
  <si>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</si>
  <si>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</si>
  <si>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</si>
  <si>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</si>
  <si>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</si>
  <si>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</si>
  <si>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</si>
  <si>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</si>
  <si>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</si>
  <si>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</si>
  <si>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</si>
  <si>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</si>
  <si>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</si>
  <si>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</si>
  <si>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</si>
  <si>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</si>
  <si>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</si>
  <si>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</si>
  <si>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</si>
  <si>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</si>
  <si>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</si>
  <si>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</si>
  <si>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</si>
  <si>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</si>
  <si>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</si>
  <si>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</si>
  <si>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</si>
  <si>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</si>
  <si>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</si>
  <si>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</si>
  <si>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</si>
  <si>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</si>
  <si>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</si>
  <si>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</si>
  <si>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</si>
  <si>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</si>
  <si>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</si>
  <si>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</si>
  <si>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</si>
  <si>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</si>
  <si>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</si>
  <si>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</si>
  <si>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</si>
  <si>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</si>
  <si>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</si>
  <si>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</si>
  <si>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</si>
  <si>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</si>
  <si>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</si>
  <si>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</si>
  <si>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</si>
  <si>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</si>
  <si>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</si>
  <si>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</si>
  <si>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</si>
  <si>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</si>
  <si>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</si>
  <si>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</si>
  <si>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</si>
  <si>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</si>
  <si>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</si>
  <si>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</si>
  <si>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</si>
  <si>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</si>
  <si>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</si>
  <si>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</si>
  <si>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</si>
  <si>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</si>
  <si>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</si>
  <si>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</si>
  <si>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</si>
  <si>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</si>
  <si>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</si>
  <si>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</si>
  <si>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</si>
  <si>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</si>
  <si>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</si>
  <si>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</si>
  <si>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</si>
  <si>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</si>
  <si>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</si>
  <si>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</si>
  <si>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</si>
  <si>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</si>
  <si>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</si>
  <si>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</si>
  <si>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</si>
  <si>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</si>
  <si>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</si>
  <si>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</si>
  <si>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</si>
  <si>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</si>
  <si>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</si>
  <si>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</si>
  <si>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</si>
  <si>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</si>
  <si>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</si>
  <si>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</si>
  <si>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</si>
  <si>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</si>
  <si>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</si>
  <si>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</si>
  <si>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</si>
  <si>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</si>
  <si>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</si>
  <si>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</si>
  <si>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</si>
  <si>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</si>
  <si>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</si>
  <si>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</si>
  <si>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</si>
  <si>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</si>
  <si>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</si>
  <si>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</si>
  <si>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</si>
  <si>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</si>
  <si>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</si>
  <si>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</si>
  <si>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</si>
  <si>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</si>
  <si>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</si>
  <si>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</si>
  <si>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</si>
  <si>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</si>
  <si>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</si>
  <si>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</si>
  <si>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</si>
  <si>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</si>
  <si>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</si>
  <si>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</si>
  <si>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</si>
  <si>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</si>
  <si>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</si>
  <si>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</si>
  <si>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</si>
  <si>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</si>
  <si>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</si>
  <si>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</si>
  <si>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</si>
  <si>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</si>
  <si>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</si>
  <si>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</si>
  <si>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</si>
  <si>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</si>
  <si>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</si>
  <si>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</si>
  <si>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</si>
  <si>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</si>
  <si>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</si>
  <si>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</si>
  <si>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</si>
  <si>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</si>
  <si>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</si>
  <si>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</si>
  <si>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</si>
  <si>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</si>
  <si>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</si>
  <si>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</si>
  <si>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</si>
  <si>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</si>
  <si>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</si>
  <si>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</si>
  <si>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</si>
  <si>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</si>
  <si>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</si>
  <si>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</si>
  <si>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</si>
  <si>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</si>
  <si>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</si>
  <si>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</si>
  <si>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</si>
  <si>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</si>
  <si>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</si>
  <si>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</si>
  <si>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</si>
  <si>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</si>
  <si>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</si>
  <si>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</si>
  <si>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</si>
  <si>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</si>
  <si>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</si>
  <si>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</si>
  <si>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</si>
  <si>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</si>
  <si>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</si>
  <si>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</si>
  <si>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</si>
  <si>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</si>
  <si>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</si>
  <si>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</si>
  <si>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</si>
  <si>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</si>
  <si>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</si>
  <si>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</si>
  <si>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</si>
  <si>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</si>
  <si>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</si>
  <si>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</si>
  <si>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</si>
  <si>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</si>
  <si>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</si>
  <si>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</si>
  <si>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</si>
  <si>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</si>
  <si>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</si>
  <si>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</si>
  <si>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</si>
  <si>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</si>
  <si>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</si>
  <si>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</si>
  <si>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</si>
  <si>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</si>
  <si>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</si>
  <si>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</si>
  <si>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</si>
  <si>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</si>
  <si>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</si>
  <si>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</si>
  <si>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</si>
  <si>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</si>
  <si>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</si>
  <si>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</si>
  <si>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</si>
  <si>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</si>
  <si>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</si>
  <si>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</si>
  <si>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</si>
  <si>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</si>
  <si>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</si>
  <si>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</si>
  <si>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</si>
  <si>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</si>
  <si>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</si>
  <si>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</si>
  <si>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</si>
  <si>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</si>
  <si>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</si>
  <si>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</si>
  <si>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</si>
  <si>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</si>
  <si>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</si>
  <si>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</si>
  <si>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</si>
  <si>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</si>
  <si>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</si>
  <si>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</si>
  <si>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</si>
  <si>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</si>
  <si>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</si>
  <si>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</si>
  <si>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</si>
  <si>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</si>
  <si>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</si>
  <si>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</si>
  <si>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</si>
  <si>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</si>
  <si>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</si>
  <si>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</si>
  <si>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</si>
  <si>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</si>
  <si>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</si>
  <si>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</si>
  <si>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</si>
  <si>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</si>
  <si>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</si>
  <si>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</si>
  <si>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</si>
  <si>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</si>
  <si>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</si>
  <si>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</si>
  <si>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</si>
  <si>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</si>
  <si>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</si>
  <si>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</si>
  <si>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</si>
  <si>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</si>
  <si>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</si>
  <si>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</si>
  <si>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</si>
  <si>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</si>
  <si>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</si>
  <si>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</si>
  <si>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</si>
  <si>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</si>
  <si>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</si>
  <si>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</si>
  <si>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</si>
  <si>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</si>
  <si>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</si>
  <si>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</si>
  <si>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</si>
  <si>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</si>
  <si>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</si>
  <si>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</si>
  <si>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</si>
  <si>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</si>
  <si>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</si>
  <si>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</si>
  <si>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</si>
  <si>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</si>
  <si>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</si>
  <si>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</si>
  <si>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</si>
  <si>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</si>
  <si>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</si>
  <si>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</si>
  <si>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</si>
  <si>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</si>
  <si>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</si>
  <si>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</si>
  <si>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</si>
  <si>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</si>
  <si>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</si>
  <si>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</si>
  <si>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</si>
  <si>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</si>
  <si>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</si>
  <si>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</si>
  <si>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</si>
  <si>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</si>
  <si>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</si>
  <si>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</si>
  <si>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</si>
  <si>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</si>
  <si>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</si>
  <si>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</si>
  <si>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</si>
  <si>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</si>
  <si>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</si>
  <si>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</si>
  <si>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</si>
  <si>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</si>
  <si>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</si>
  <si>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</si>
  <si>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</si>
  <si>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</si>
  <si>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</si>
  <si>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</si>
  <si>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</si>
  <si>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</si>
  <si>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</si>
  <si>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</si>
  <si>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</si>
  <si>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</si>
  <si>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</si>
  <si>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</si>
  <si>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</si>
  <si>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</si>
  <si>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</si>
  <si>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</si>
  <si>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</si>
  <si>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</si>
  <si>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</si>
  <si>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</si>
  <si>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</si>
  <si>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</si>
  <si>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</si>
  <si>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</si>
  <si>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</si>
  <si>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</si>
  <si>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</si>
  <si>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</si>
  <si>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</si>
  <si>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</si>
  <si>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</si>
  <si>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</si>
  <si>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</si>
  <si>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</si>
  <si>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</si>
  <si>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</si>
  <si>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</si>
  <si>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</si>
  <si>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</si>
  <si>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</si>
  <si>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</si>
  <si>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</si>
  <si>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</si>
  <si>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</si>
  <si>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</si>
  <si>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</si>
  <si>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</si>
  <si>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</si>
  <si>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</si>
  <si>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</si>
  <si>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</si>
  <si>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</si>
  <si>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</si>
  <si>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</si>
  <si>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</si>
  <si>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</si>
  <si>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</si>
  <si>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</si>
  <si>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</si>
  <si>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</si>
  <si>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</si>
  <si>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</si>
  <si>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</si>
  <si>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</si>
  <si>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</si>
  <si>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</si>
  <si>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</si>
  <si>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</si>
  <si>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</si>
  <si>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</si>
  <si>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</si>
  <si>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</si>
  <si>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</si>
  <si>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</si>
  <si>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</si>
  <si>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</si>
  <si>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</si>
  <si>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</si>
  <si>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</si>
  <si>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</si>
  <si>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</si>
  <si>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</si>
  <si>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</si>
  <si>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</si>
  <si>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</si>
  <si>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</si>
  <si>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</si>
  <si>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</si>
  <si>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</si>
  <si>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</si>
  <si>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</si>
  <si>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</si>
  <si>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</si>
  <si>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</si>
  <si>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</si>
  <si>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</si>
  <si>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</si>
  <si>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</si>
  <si>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</si>
  <si>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</si>
  <si>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</si>
  <si>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</si>
  <si>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</si>
  <si>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</si>
  <si>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</si>
  <si>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</si>
  <si>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</si>
  <si>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</si>
  <si>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</si>
  <si>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</si>
  <si>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</si>
  <si>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</si>
  <si>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</si>
  <si>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</si>
  <si>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</si>
  <si>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</si>
  <si>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</si>
  <si>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</si>
  <si>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</si>
  <si>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</si>
  <si>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</si>
  <si>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</si>
  <si>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</si>
  <si>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</si>
  <si>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</si>
  <si>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</si>
  <si>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</si>
  <si>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</si>
  <si>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</si>
  <si>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</si>
  <si>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</si>
  <si>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</si>
  <si>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</si>
  <si>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</si>
  <si>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</si>
  <si>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</si>
  <si>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</si>
  <si>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</si>
  <si>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</si>
  <si>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</si>
  <si>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</si>
  <si>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</si>
  <si>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</si>
  <si>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</si>
  <si>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</si>
  <si>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</si>
  <si>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</si>
  <si>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</si>
  <si>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</si>
  <si>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</si>
  <si>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</si>
  <si>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</si>
  <si>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</si>
  <si>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</si>
  <si>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</si>
  <si>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</si>
  <si>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</si>
  <si>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</si>
  <si>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</si>
  <si>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</si>
  <si>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</si>
  <si>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</si>
  <si>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</si>
  <si>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</si>
  <si>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</si>
  <si>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</si>
  <si>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</si>
  <si>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</si>
  <si>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</si>
  <si>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</si>
  <si>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</si>
  <si>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</si>
  <si>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</si>
  <si>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</si>
  <si>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</si>
  <si>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</si>
  <si>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</si>
  <si>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</si>
  <si>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</si>
  <si>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</si>
  <si>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</si>
  <si>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</si>
  <si>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</si>
  <si>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</si>
  <si>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</si>
  <si>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</si>
  <si>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</si>
  <si>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</si>
  <si>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</si>
  <si>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</si>
  <si>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</si>
  <si>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</si>
  <si>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</si>
  <si>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</si>
  <si>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</si>
  <si>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</si>
  <si>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</si>
  <si>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</si>
  <si>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</si>
  <si>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</si>
  <si>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</si>
  <si>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</si>
  <si>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</si>
  <si>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</si>
  <si>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</si>
  <si>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</si>
  <si>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</si>
  <si>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</si>
  <si>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</si>
  <si>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</si>
  <si>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</si>
  <si>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</si>
  <si>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</si>
  <si>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</si>
  <si>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</si>
  <si>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</si>
  <si>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</si>
  <si>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</si>
  <si>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</si>
  <si>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</si>
  <si>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</si>
  <si>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</si>
  <si>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</si>
  <si>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</si>
  <si>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</si>
  <si>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</si>
  <si>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</si>
  <si>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</si>
  <si>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</si>
  <si>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</si>
  <si>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</si>
  <si>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</si>
  <si>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</si>
  <si>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</si>
  <si>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</si>
  <si>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</si>
  <si>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</si>
  <si>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</si>
  <si>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</si>
  <si>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</si>
  <si>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</si>
  <si>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</si>
  <si>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</si>
  <si>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</si>
  <si>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</si>
  <si>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</si>
  <si>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</si>
  <si>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</si>
  <si>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</si>
  <si>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</si>
  <si>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</si>
  <si>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</si>
  <si>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</si>
  <si>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</si>
  <si>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</si>
  <si>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</si>
  <si>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</si>
  <si>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</si>
  <si>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</si>
  <si>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</si>
  <si>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</si>
  <si>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</si>
  <si>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</si>
  <si>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</si>
  <si>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</si>
  <si>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</si>
  <si>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</si>
  <si>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</si>
  <si>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</si>
  <si>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</si>
  <si>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</si>
  <si>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</si>
  <si>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</si>
  <si>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</si>
  <si>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</si>
  <si>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</si>
  <si>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</si>
  <si>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</si>
  <si>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</si>
  <si>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</si>
  <si>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</si>
  <si>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</si>
  <si>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</si>
  <si>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</si>
  <si>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</si>
  <si>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</si>
  <si>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</si>
  <si>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</si>
  <si>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</si>
  <si>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</si>
  <si>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</si>
  <si>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</si>
  <si>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</si>
  <si>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</si>
  <si>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</si>
  <si>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</si>
  <si>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</si>
  <si>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</si>
  <si>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</si>
  <si>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</si>
  <si>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</si>
  <si>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</si>
  <si>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</si>
  <si>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</si>
  <si>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</si>
  <si>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</si>
  <si>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</si>
  <si>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</si>
  <si>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</si>
  <si>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</si>
  <si>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</si>
  <si>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</si>
  <si>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</si>
  <si>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</si>
  <si>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</si>
  <si>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</si>
  <si>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</si>
  <si>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</si>
  <si>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</si>
  <si>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</si>
  <si>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</si>
  <si>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</si>
  <si>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</si>
  <si>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</si>
  <si>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</si>
  <si>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</si>
  <si>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</si>
  <si>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</si>
  <si>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</si>
  <si>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</si>
  <si>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</si>
  <si>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</si>
  <si>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</si>
  <si>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</si>
  <si>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</si>
  <si>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</si>
  <si>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</si>
  <si>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</si>
  <si>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</si>
  <si>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</si>
  <si>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</si>
  <si>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</si>
  <si>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</si>
  <si>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</si>
  <si>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</si>
  <si>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</si>
  <si>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</si>
  <si>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</si>
  <si>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</si>
  <si>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</si>
  <si>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</si>
  <si>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</si>
  <si>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</si>
  <si>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</si>
  <si>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</si>
  <si>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</si>
  <si>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</si>
  <si>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</si>
  <si>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</si>
  <si>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</si>
  <si>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</si>
  <si>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</si>
  <si>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</si>
  <si>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</si>
  <si>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</si>
  <si>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</si>
  <si>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</si>
  <si>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</si>
  <si>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</si>
  <si>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</si>
  <si>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</si>
  <si>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</si>
  <si>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</si>
  <si>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</si>
  <si>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</si>
  <si>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</si>
  <si>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</si>
  <si>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</si>
  <si>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</si>
  <si>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</si>
  <si>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</si>
  <si>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</si>
  <si>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</si>
  <si>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</si>
  <si>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</si>
  <si>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</si>
  <si>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</si>
  <si>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</si>
  <si>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</si>
  <si>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</si>
  <si>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</si>
  <si>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</si>
  <si>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</si>
  <si>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</si>
  <si>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</si>
  <si>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</si>
  <si>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</si>
  <si>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</si>
  <si>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</si>
  <si>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</si>
  <si>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</si>
  <si>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</si>
  <si>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</si>
  <si>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</si>
  <si>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</si>
  <si>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</si>
  <si>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</si>
  <si>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</si>
  <si>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</si>
  <si>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</si>
  <si>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</si>
  <si>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</si>
  <si>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</si>
  <si>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</si>
  <si>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</si>
  <si>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</si>
  <si>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</si>
  <si>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</si>
  <si>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</si>
  <si>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</si>
  <si>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</si>
  <si>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</si>
  <si>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</si>
  <si>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</si>
  <si>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</si>
  <si>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</si>
  <si>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</si>
  <si>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</si>
  <si>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</si>
  <si>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</si>
  <si>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</si>
  <si>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</si>
  <si>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</si>
  <si>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</si>
  <si>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</si>
  <si>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</si>
  <si>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</si>
  <si>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</si>
  <si>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</si>
  <si>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</si>
  <si>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</si>
  <si>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</si>
  <si>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</si>
  <si>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</si>
  <si>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</si>
  <si>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</si>
  <si>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</si>
  <si>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</si>
  <si>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</si>
  <si>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</si>
  <si>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</si>
  <si>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</si>
  <si>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</si>
  <si>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</si>
  <si>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</si>
  <si>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</si>
  <si>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</si>
  <si>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</si>
  <si>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</si>
  <si>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</si>
  <si>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</si>
  <si>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</si>
  <si>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</si>
  <si>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</si>
  <si>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</si>
  <si>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</si>
  <si>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</si>
  <si>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</si>
  <si>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</si>
  <si>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</si>
  <si>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</si>
  <si>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</si>
  <si>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</si>
  <si>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</si>
  <si>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</si>
  <si>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</si>
  <si>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</si>
  <si>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</si>
  <si>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</si>
  <si>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</si>
  <si>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</si>
  <si>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</si>
  <si>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</si>
  <si>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</si>
  <si>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</si>
  <si>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</si>
  <si>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</si>
  <si>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</si>
  <si>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</si>
  <si>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</si>
  <si>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</si>
  <si>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</si>
  <si>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</si>
  <si>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</si>
  <si>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</si>
  <si>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</si>
  <si>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</si>
  <si>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</si>
  <si>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</si>
  <si>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</si>
  <si>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</si>
  <si>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</si>
  <si>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</si>
  <si>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</si>
  <si>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</si>
  <si>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</si>
  <si>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</si>
  <si>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</si>
  <si>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</si>
  <si>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</si>
  <si>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</si>
  <si>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</si>
  <si>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</si>
  <si>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</si>
  <si>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</si>
  <si>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</si>
  <si>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</si>
  <si>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</si>
  <si>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</si>
  <si>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</si>
  <si>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</si>
  <si>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</si>
  <si>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</si>
  <si>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</si>
  <si>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</si>
  <si>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</si>
  <si>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</si>
  <si>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</si>
  <si>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</si>
  <si>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</si>
  <si>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</si>
  <si>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</si>
  <si>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</si>
  <si>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</si>
  <si>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</si>
  <si>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</si>
  <si>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</si>
  <si>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</si>
  <si>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</si>
  <si>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</si>
  <si>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</si>
  <si>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</si>
  <si>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</si>
  <si>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</si>
  <si>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</si>
  <si>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</si>
  <si>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</si>
  <si>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</si>
  <si>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</si>
  <si>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</si>
  <si>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</si>
  <si>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</si>
  <si>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</si>
  <si>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</si>
  <si>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</si>
  <si>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</si>
  <si>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</si>
  <si>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</si>
  <si>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</si>
  <si>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</si>
  <si>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</si>
  <si>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</si>
  <si>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</si>
  <si>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</si>
  <si>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</si>
  <si>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</si>
  <si>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</si>
  <si>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</si>
  <si>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</si>
  <si>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</si>
  <si>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</si>
  <si>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</si>
  <si>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</si>
  <si>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</si>
  <si>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</si>
  <si>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</si>
  <si>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</si>
  <si>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</si>
  <si>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</si>
  <si>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</si>
  <si>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</si>
  <si>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</si>
  <si>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</si>
  <si>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</si>
  <si>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</si>
  <si>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</si>
  <si>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</si>
  <si>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</si>
  <si>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</si>
  <si>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</si>
  <si>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</si>
  <si>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</si>
  <si>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</si>
  <si>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</si>
  <si>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</si>
  <si>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</si>
  <si>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</si>
  <si>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</si>
  <si>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</si>
  <si>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</si>
  <si>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</si>
  <si>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</si>
  <si>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</si>
  <si>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</si>
  <si>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</si>
  <si>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</si>
  <si>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</si>
  <si>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</si>
  <si>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</si>
  <si>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</si>
  <si>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</si>
  <si>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</si>
  <si>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</si>
  <si>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</si>
  <si>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</si>
  <si>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</si>
  <si>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</si>
  <si>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</si>
  <si>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</si>
  <si>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</si>
  <si>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</si>
  <si>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</si>
  <si>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</si>
  <si>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</si>
  <si>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</si>
  <si>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</si>
  <si>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</si>
  <si>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</si>
  <si>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</si>
  <si>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</si>
  <si>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</si>
  <si>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</si>
  <si>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</si>
  <si>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</si>
  <si>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</si>
  <si>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</si>
  <si>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</si>
  <si>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</si>
  <si>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</si>
  <si>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</si>
  <si>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</si>
  <si>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</si>
  <si>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</si>
  <si>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</si>
  <si>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</si>
  <si>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</si>
  <si>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</si>
  <si>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</si>
  <si>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</si>
  <si>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</si>
  <si>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</si>
  <si>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</si>
  <si>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</si>
  <si>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</si>
  <si>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</si>
  <si>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</si>
  <si>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</si>
  <si>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</si>
  <si>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</si>
  <si>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</si>
  <si>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</si>
  <si>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</si>
  <si>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</si>
  <si>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</si>
  <si>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</si>
  <si>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</si>
  <si>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</si>
  <si>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</si>
  <si>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</si>
  <si>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</si>
  <si>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</si>
  <si>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</si>
  <si>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</si>
  <si>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</si>
  <si>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</si>
  <si>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</si>
  <si>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</si>
  <si>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</si>
  <si>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</si>
  <si>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</si>
  <si>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</si>
  <si>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</si>
  <si>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</si>
  <si>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</si>
  <si>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</si>
  <si>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</si>
  <si>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</si>
  <si>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</si>
  <si>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</si>
  <si>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</si>
  <si>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</si>
  <si>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</si>
  <si>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</si>
  <si>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</si>
  <si>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</si>
  <si>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</si>
  <si>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</si>
  <si>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</si>
  <si>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</si>
  <si>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</si>
  <si>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</si>
  <si>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</si>
  <si>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</si>
  <si>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</si>
  <si>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</si>
  <si>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</si>
  <si>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</si>
  <si>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</si>
  <si>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</si>
  <si>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</si>
  <si>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</si>
  <si>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</si>
  <si>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</si>
  <si>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</si>
  <si>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</si>
  <si>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</si>
  <si>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</si>
  <si>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</si>
  <si>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</si>
  <si>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</si>
  <si>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</si>
  <si>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</si>
  <si>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</si>
  <si>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</si>
  <si>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</si>
  <si>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</si>
  <si>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</si>
  <si>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</si>
  <si>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</si>
  <si>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</si>
  <si>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</si>
  <si>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</si>
  <si>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</si>
  <si>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</si>
  <si>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</si>
  <si>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</si>
  <si>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</si>
  <si>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</si>
  <si>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</si>
  <si>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</si>
  <si>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</si>
  <si>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</si>
  <si>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</si>
  <si>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</si>
  <si>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</si>
  <si>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</si>
  <si>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</si>
  <si>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</si>
  <si>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</si>
  <si>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</si>
  <si>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</si>
  <si>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</si>
  <si>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</si>
  <si>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</si>
  <si>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</si>
  <si>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</si>
  <si>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</si>
  <si>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</si>
  <si>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</si>
  <si>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</si>
  <si>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</si>
  <si>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</si>
  <si>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</si>
  <si>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</si>
  <si>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</si>
  <si>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</si>
  <si>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</si>
  <si>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</si>
  <si>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</si>
  <si>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</si>
  <si>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</si>
  <si>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</si>
  <si>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</si>
  <si>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</si>
  <si>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</si>
  <si>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</si>
  <si>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</si>
  <si>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</si>
  <si>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</si>
  <si>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</si>
  <si>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</si>
  <si>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</si>
  <si>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</si>
  <si>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</si>
  <si>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</si>
  <si>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</si>
  <si>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</si>
  <si>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</si>
  <si>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</si>
  <si>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</si>
  <si>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</si>
  <si>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</si>
  <si>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</si>
  <si>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</si>
  <si>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</si>
  <si>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</si>
  <si>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</si>
  <si>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</si>
  <si>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</si>
  <si>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</si>
  <si>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</si>
  <si>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</si>
  <si>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</si>
  <si>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</si>
  <si>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</si>
  <si>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</si>
  <si>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</si>
  <si>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</si>
  <si>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</si>
  <si>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</si>
  <si>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</si>
  <si>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</si>
  <si>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</si>
  <si>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</si>
  <si>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</si>
  <si>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</si>
  <si>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</si>
  <si>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</si>
  <si>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</si>
  <si>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</si>
  <si>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</si>
  <si>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</si>
  <si>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</si>
  <si>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</si>
  <si>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</si>
  <si>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</si>
  <si>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</si>
  <si>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</si>
  <si>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</si>
  <si>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</si>
  <si>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</si>
  <si>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</si>
  <si>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</si>
  <si>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</si>
  <si>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</si>
  <si>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</si>
  <si>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</si>
  <si>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</si>
  <si>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</si>
  <si>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</si>
  <si>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</si>
  <si>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</si>
  <si>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</si>
  <si>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</si>
  <si>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</si>
  <si>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</si>
  <si>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</si>
  <si>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</si>
  <si>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</si>
  <si>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</si>
  <si>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</si>
  <si>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</si>
  <si>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</si>
  <si>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</si>
  <si>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</si>
  <si>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</si>
  <si>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</si>
  <si>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</si>
  <si>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</si>
  <si>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</si>
  <si>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</si>
  <si>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</si>
  <si>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</si>
  <si>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</si>
  <si>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</si>
  <si>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</si>
  <si>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</si>
  <si>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</si>
  <si>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</si>
  <si>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</si>
  <si>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</si>
  <si>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</si>
  <si>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</si>
  <si>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</si>
  <si>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</si>
  <si>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</si>
  <si>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</si>
  <si>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</si>
  <si>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</si>
  <si>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</si>
  <si>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</si>
  <si>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</si>
  <si>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</si>
  <si>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</si>
  <si>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</si>
  <si>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</si>
  <si>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</si>
  <si>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</si>
  <si>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</si>
  <si>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</si>
  <si>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</si>
  <si>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</si>
  <si>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</si>
  <si>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</si>
  <si>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</si>
  <si>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</si>
  <si>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</si>
  <si>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</si>
  <si>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</si>
  <si>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</si>
  <si>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</si>
  <si>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</si>
  <si>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</si>
  <si>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</si>
  <si>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</si>
  <si>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</si>
  <si>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</si>
  <si>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</si>
  <si>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</si>
  <si>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</si>
  <si>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</si>
  <si>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</si>
  <si>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</si>
  <si>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</si>
  <si>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</si>
  <si>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</si>
  <si>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</si>
  <si>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</si>
  <si>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</si>
  <si>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</si>
  <si>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</si>
  <si>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</si>
  <si>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</si>
  <si>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</si>
  <si>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</si>
  <si>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</si>
  <si>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</si>
  <si>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</si>
  <si>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</si>
  <si>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</si>
  <si>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</si>
  <si>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</si>
  <si>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</si>
  <si>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</si>
  <si>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</si>
  <si>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</si>
  <si>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</si>
  <si>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</si>
  <si>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</si>
  <si>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</si>
  <si>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</si>
  <si>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</si>
  <si>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</si>
  <si>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</si>
  <si>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</si>
  <si>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</si>
  <si>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</si>
  <si>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</si>
  <si>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</si>
  <si>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</si>
  <si>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</si>
  <si>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</si>
  <si>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</si>
  <si>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</si>
  <si>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</si>
  <si>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</si>
  <si>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</si>
  <si>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</si>
  <si>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</si>
  <si>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</si>
  <si>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</si>
  <si>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</si>
  <si>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</si>
  <si>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</si>
  <si>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</si>
  <si>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</si>
  <si>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</si>
  <si>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</si>
  <si>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</si>
  <si>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</si>
  <si>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</si>
  <si>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</si>
  <si>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</si>
  <si>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</si>
  <si>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</si>
  <si>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</si>
  <si>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</si>
  <si>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</si>
  <si>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</si>
  <si>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</si>
  <si>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</si>
  <si>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</si>
  <si>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</si>
  <si>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</si>
  <si>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</si>
  <si>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</si>
  <si>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</si>
  <si>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</si>
  <si>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</si>
  <si>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</si>
  <si>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</si>
  <si>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</si>
  <si>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</si>
  <si>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</si>
  <si>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</si>
  <si>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</si>
  <si>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</si>
  <si>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</si>
  <si>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</si>
  <si>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</si>
  <si>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</si>
  <si>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</si>
  <si>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</si>
  <si>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</si>
  <si>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</si>
  <si>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</si>
  <si>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</si>
  <si>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</si>
  <si>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</si>
  <si>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</si>
  <si>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</si>
  <si>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</si>
  <si>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</si>
  <si>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</si>
  <si>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</si>
  <si>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</si>
  <si>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</si>
  <si>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</si>
  <si>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</si>
  <si>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</si>
  <si>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</si>
  <si>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</si>
  <si>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</si>
  <si>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</si>
  <si>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</si>
  <si>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</si>
  <si>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</si>
  <si>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</si>
  <si>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</si>
  <si>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</si>
  <si>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</si>
  <si>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</si>
  <si>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</si>
  <si>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</si>
  <si>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</si>
  <si>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</si>
  <si>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</si>
  <si>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</si>
  <si>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</si>
  <si>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</si>
  <si>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</si>
  <si>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</si>
  <si>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</si>
  <si>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</si>
  <si>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</si>
  <si>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</si>
  <si>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</si>
  <si>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</si>
  <si>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</si>
  <si>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</si>
  <si>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</si>
  <si>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</si>
  <si>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</si>
  <si>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</si>
  <si>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</si>
  <si>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</si>
  <si>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</si>
  <si>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</si>
  <si>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</si>
  <si>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</si>
  <si>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</si>
  <si>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</si>
  <si>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</si>
  <si>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</si>
  <si>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</si>
  <si>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</si>
  <si>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</si>
  <si>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</si>
  <si>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</si>
  <si>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</si>
  <si>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</si>
  <si>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</si>
  <si>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</si>
  <si>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</si>
  <si>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</si>
  <si>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</si>
  <si>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</si>
  <si>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</si>
  <si>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</si>
  <si>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</si>
  <si>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</si>
  <si>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</si>
  <si>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</si>
  <si>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</si>
  <si>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</si>
  <si>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</si>
  <si>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</si>
  <si>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</si>
  <si>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</si>
  <si>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</si>
  <si>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</si>
  <si>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</si>
  <si>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</si>
  <si>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</si>
  <si>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</si>
  <si>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</si>
  <si>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</si>
  <si>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</si>
  <si>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</si>
  <si>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</si>
  <si>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</si>
  <si>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</si>
  <si>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</si>
  <si>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</si>
  <si>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</si>
  <si>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</si>
  <si>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</si>
  <si>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</si>
  <si>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</si>
  <si>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</si>
  <si>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</si>
  <si>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</si>
  <si>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</si>
  <si>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</si>
  <si>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</si>
  <si>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</si>
  <si>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</si>
  <si>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</si>
  <si>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</si>
  <si>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</si>
  <si>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</si>
  <si>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</si>
  <si>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</si>
  <si>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</si>
  <si>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</si>
  <si>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</si>
  <si>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</si>
  <si>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</si>
  <si>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</si>
  <si>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</si>
  <si>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</si>
  <si>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</si>
  <si>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</si>
  <si>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</si>
  <si>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</si>
  <si>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</si>
  <si>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</si>
  <si>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</si>
  <si>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</si>
  <si>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</si>
  <si>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</si>
  <si>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</si>
  <si>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</si>
  <si>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</si>
  <si>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</si>
  <si>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</si>
  <si>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</si>
  <si>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</si>
  <si>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</si>
  <si>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</si>
  <si>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</si>
  <si>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</si>
  <si>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</si>
  <si>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</si>
  <si>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</si>
  <si>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</si>
  <si>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</si>
  <si>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</si>
  <si>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</si>
  <si>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</si>
  <si>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</si>
  <si>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</si>
  <si>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</si>
  <si>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</si>
  <si>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</si>
  <si>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</si>
  <si>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</si>
  <si>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</si>
  <si>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</si>
  <si>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</si>
  <si>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</si>
  <si>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</si>
  <si>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</si>
  <si>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</si>
  <si>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</si>
  <si>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</si>
  <si>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</si>
  <si>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</si>
  <si>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</si>
  <si>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</si>
  <si>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</si>
  <si>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</si>
  <si>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</si>
  <si>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</si>
  <si>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</si>
  <si>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</si>
  <si>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</si>
  <si>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</si>
  <si>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</si>
  <si>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</si>
  <si>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</si>
  <si>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</si>
  <si>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</si>
  <si>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</si>
  <si>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</si>
  <si>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</si>
  <si>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</si>
  <si>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</si>
  <si>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</si>
  <si>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</si>
  <si>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</si>
  <si>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</si>
  <si>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</si>
  <si>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</si>
  <si>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</si>
  <si>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</si>
  <si>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</si>
  <si>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</si>
  <si>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</si>
  <si>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</si>
  <si>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</si>
  <si>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</si>
  <si>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</si>
  <si>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</si>
  <si>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</si>
  <si>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</si>
  <si>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</si>
  <si>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</si>
  <si>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</si>
  <si>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</si>
  <si>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</si>
  <si>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</si>
  <si>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</si>
  <si>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</si>
  <si>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</si>
  <si>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</si>
  <si>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</si>
  <si>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</si>
  <si>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</si>
  <si>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</si>
  <si>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</si>
  <si>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</si>
  <si>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</si>
  <si>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</si>
  <si>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</si>
  <si>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</si>
  <si>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</si>
  <si>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</si>
  <si>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</si>
  <si>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</si>
  <si>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</si>
  <si>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</si>
  <si>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</si>
  <si>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</si>
  <si>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</si>
  <si>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</si>
  <si>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</si>
  <si>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</si>
  <si>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</si>
  <si>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</si>
  <si>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</si>
  <si>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</si>
  <si>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</si>
  <si>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</si>
  <si>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</si>
  <si>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</si>
  <si>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</si>
  <si>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</si>
  <si>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</si>
  <si>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</si>
  <si>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</si>
  <si>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</si>
  <si>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</si>
  <si>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</si>
  <si>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</si>
  <si>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</si>
  <si>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</si>
  <si>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</si>
  <si>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</si>
  <si>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</si>
  <si>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</si>
  <si>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</si>
  <si>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</si>
  <si>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</si>
  <si>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</si>
  <si>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</si>
  <si>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</si>
  <si>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</si>
  <si>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</si>
  <si>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</si>
  <si>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</si>
  <si>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</si>
  <si>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</si>
  <si>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</si>
  <si>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</si>
  <si>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</si>
  <si>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</si>
  <si>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</si>
  <si>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</si>
  <si>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</si>
  <si>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</si>
  <si>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</si>
  <si>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</si>
  <si>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</si>
  <si>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</si>
  <si>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</si>
  <si>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</si>
  <si>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</si>
  <si>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</si>
  <si>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</si>
  <si>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</si>
  <si>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</si>
  <si>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</si>
  <si>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</si>
  <si>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</si>
  <si>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</si>
  <si>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</si>
  <si>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</si>
  <si>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</si>
  <si>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</si>
  <si>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</si>
  <si>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</si>
  <si>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</si>
  <si>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</si>
  <si>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</si>
  <si>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</si>
  <si>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</si>
  <si>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</si>
  <si>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</si>
  <si>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</si>
  <si>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</si>
  <si>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</si>
  <si>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</si>
  <si>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</si>
  <si>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</si>
  <si>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</si>
  <si>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</si>
  <si>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</si>
  <si>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</si>
  <si>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</si>
  <si>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</si>
  <si>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</si>
  <si>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</si>
  <si>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</si>
  <si>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</si>
  <si>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</si>
  <si>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</si>
  <si>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</si>
  <si>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</si>
  <si>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</si>
  <si>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</si>
  <si>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</si>
  <si>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</si>
  <si>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</si>
  <si>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</si>
  <si>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</si>
  <si>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</si>
  <si>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</si>
  <si>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</si>
  <si>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</si>
  <si>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</si>
  <si>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</si>
  <si>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</si>
  <si>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</si>
  <si>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</si>
  <si>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</si>
  <si>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</si>
  <si>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</si>
  <si>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</si>
  <si>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</si>
  <si>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</si>
  <si>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</si>
  <si>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</si>
  <si>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</si>
  <si>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</si>
  <si>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</si>
  <si>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</si>
  <si>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</si>
  <si>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</si>
  <si>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</si>
  <si>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</si>
  <si>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</si>
  <si>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</si>
  <si>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</si>
  <si>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</si>
  <si>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</si>
  <si>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</si>
  <si>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</si>
  <si>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</si>
  <si>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</si>
  <si>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</si>
  <si>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</si>
  <si>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</si>
  <si>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</si>
  <si>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</si>
  <si>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</si>
  <si>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</si>
  <si>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</si>
  <si>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</si>
  <si>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</si>
  <si>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</si>
  <si>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</si>
  <si>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</si>
  <si>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</si>
  <si>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</si>
  <si>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</si>
  <si>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</si>
  <si>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</si>
  <si>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</si>
  <si>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</si>
  <si>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</si>
  <si>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</si>
  <si>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</si>
  <si>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</si>
  <si>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</si>
  <si>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</si>
  <si>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</si>
  <si>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</si>
  <si>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</si>
  <si>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</si>
  <si>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</si>
  <si>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</si>
  <si>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</si>
  <si>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</si>
  <si>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</si>
  <si>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</si>
  <si>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</si>
  <si>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</si>
  <si>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</si>
  <si>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</si>
  <si>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</si>
  <si>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</si>
  <si>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</si>
  <si>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</si>
  <si>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</si>
  <si>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</si>
  <si>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</si>
  <si>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</si>
  <si>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</si>
  <si>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</si>
  <si>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</si>
  <si>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</si>
  <si>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</si>
  <si>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</si>
  <si>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</si>
  <si>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</si>
  <si>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</si>
  <si>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</si>
  <si>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</si>
  <si>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</si>
  <si>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</si>
  <si>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</si>
  <si>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</si>
  <si>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</si>
  <si>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</si>
  <si>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</si>
  <si>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</si>
  <si>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</si>
  <si>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</si>
  <si>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</si>
  <si>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</si>
  <si>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</si>
  <si>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</si>
  <si>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</si>
  <si>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</si>
  <si>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</si>
  <si>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</si>
  <si>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</si>
  <si>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</si>
  <si>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</si>
  <si>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</si>
  <si>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</si>
  <si>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</si>
  <si>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</si>
  <si>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</si>
  <si>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</si>
  <si>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</si>
  <si>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</si>
  <si>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</si>
  <si>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</si>
  <si>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</si>
  <si>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</si>
  <si>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</si>
  <si>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</si>
  <si>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</si>
  <si>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</si>
  <si>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</si>
  <si>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</si>
  <si>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</si>
  <si>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</si>
  <si>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</si>
  <si>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</si>
  <si>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</si>
  <si>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</si>
  <si>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</si>
  <si>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</si>
  <si>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</si>
  <si>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</si>
  <si>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</si>
  <si>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</si>
  <si>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</si>
  <si>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</si>
  <si>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</si>
  <si>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</si>
  <si>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</si>
  <si>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</si>
  <si>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</si>
  <si>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</si>
  <si>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</si>
  <si>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</si>
  <si>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</si>
  <si>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</si>
  <si>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</si>
  <si>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</si>
  <si>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</si>
  <si>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</si>
  <si>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</si>
  <si>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</si>
  <si>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</si>
  <si>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</si>
  <si>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</si>
  <si>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</si>
  <si>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</si>
  <si>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</si>
  <si>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</si>
  <si>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</si>
  <si>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</si>
  <si>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</si>
  <si>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</si>
  <si>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</si>
  <si>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</si>
  <si>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</si>
  <si>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</si>
  <si>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</si>
  <si>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</si>
  <si>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</si>
  <si>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</si>
  <si>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</si>
  <si>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</si>
  <si>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</si>
  <si>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</si>
  <si>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</si>
  <si>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</si>
  <si>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</si>
  <si>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</si>
  <si>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</si>
  <si>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</si>
  <si>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</si>
  <si>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</si>
  <si>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</si>
  <si>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</si>
  <si>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</si>
  <si>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</si>
  <si>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</si>
  <si>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</si>
  <si>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</si>
  <si>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</si>
  <si>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</si>
  <si>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</si>
  <si>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</si>
  <si>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</si>
  <si>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</si>
  <si>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</si>
  <si>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</si>
  <si>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</si>
  <si>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</si>
  <si>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</si>
  <si>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</si>
  <si>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</si>
  <si>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</si>
  <si>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</si>
  <si>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</si>
  <si>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</si>
  <si>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</si>
  <si>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</si>
  <si>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</si>
  <si>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</si>
  <si>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</si>
  <si>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</si>
  <si>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</si>
  <si>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</si>
  <si>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</si>
  <si>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</si>
  <si>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</si>
  <si>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</si>
  <si>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</si>
  <si>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</si>
  <si>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</si>
  <si>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</si>
  <si>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</si>
  <si>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</si>
  <si>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</si>
  <si>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</si>
  <si>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</si>
  <si>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</si>
  <si>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</si>
  <si>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</si>
  <si>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</si>
  <si>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</si>
  <si>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</si>
  <si>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</si>
  <si>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</si>
  <si>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</si>
  <si>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</si>
  <si>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</si>
  <si>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</si>
  <si>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</si>
  <si>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</si>
  <si>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</si>
  <si>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</si>
  <si>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</si>
  <si>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</si>
  <si>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</si>
  <si>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</si>
  <si>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</si>
  <si>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</si>
  <si>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</si>
  <si>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</si>
  <si>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</si>
  <si>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</si>
  <si>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</si>
  <si>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</si>
  <si>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</si>
  <si>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</si>
  <si>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</si>
  <si>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</si>
  <si>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</si>
  <si>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</si>
  <si>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</si>
  <si>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</si>
  <si>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</si>
  <si>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</si>
  <si>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</si>
  <si>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</si>
  <si>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</si>
  <si>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</si>
  <si>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</si>
  <si>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</si>
  <si>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</si>
  <si>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</si>
  <si>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</si>
  <si>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</si>
  <si>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</si>
  <si>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</si>
  <si>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</si>
  <si>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</si>
  <si>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</si>
  <si>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</si>
  <si>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</si>
  <si>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</si>
  <si>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</si>
  <si>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</si>
  <si>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</si>
  <si>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</si>
  <si>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</si>
  <si>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</si>
  <si>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</si>
  <si>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</si>
  <si>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</si>
  <si>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</si>
  <si>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</si>
  <si>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</si>
  <si>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</si>
  <si>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</si>
  <si>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</si>
  <si>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</si>
  <si>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</si>
  <si>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</si>
  <si>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</si>
  <si>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</si>
  <si>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</si>
  <si>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</si>
  <si>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</si>
  <si>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</si>
  <si>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</si>
  <si>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</si>
  <si>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</si>
  <si>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</si>
  <si>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</si>
  <si>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</si>
  <si>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</si>
  <si>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</si>
  <si>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</si>
  <si>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</si>
  <si>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</si>
  <si>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</si>
  <si>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</si>
  <si>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</si>
  <si>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</si>
  <si>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</si>
  <si>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</si>
  <si>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</si>
  <si>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</si>
  <si>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</si>
  <si>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</si>
  <si>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</si>
  <si>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</si>
  <si>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</si>
  <si>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</si>
  <si>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</si>
  <si>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</si>
  <si>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</si>
  <si>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</si>
  <si>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</si>
  <si>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</si>
  <si>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</si>
  <si>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</si>
  <si>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</si>
  <si>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</si>
  <si>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</si>
  <si>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</si>
  <si>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</si>
  <si>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</si>
  <si>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</si>
  <si>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</si>
  <si>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</si>
  <si>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</si>
  <si>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</si>
  <si>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</si>
  <si>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</si>
  <si>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</si>
  <si>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</si>
  <si>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</si>
  <si>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</si>
  <si>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</si>
  <si>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</si>
  <si>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</si>
  <si>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</si>
  <si>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</si>
  <si>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</si>
  <si>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</si>
  <si>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</si>
  <si>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</si>
  <si>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</si>
  <si>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</si>
  <si>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</si>
  <si>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</si>
  <si>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</si>
  <si>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</si>
  <si>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</si>
  <si>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</si>
  <si>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</si>
  <si>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</si>
  <si>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</si>
  <si>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</si>
  <si>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</si>
  <si>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</si>
  <si>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</si>
  <si>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</si>
  <si>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</si>
  <si>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</si>
  <si>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</si>
  <si>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</si>
  <si>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</si>
  <si>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</si>
  <si>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</si>
  <si>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</si>
  <si>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</si>
  <si>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</si>
  <si>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</si>
  <si>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</si>
  <si>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</si>
  <si>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</si>
  <si>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</si>
  <si>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</si>
  <si>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</si>
  <si>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</si>
  <si>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</si>
  <si>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</si>
  <si>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</si>
  <si>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</si>
  <si>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</si>
  <si>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</si>
  <si>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</si>
  <si>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</si>
  <si>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</si>
  <si>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</si>
  <si>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</si>
  <si>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</si>
  <si>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</si>
  <si>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</si>
  <si>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</si>
  <si>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</si>
  <si>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</si>
  <si>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</si>
  <si>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</si>
  <si>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</si>
  <si>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</si>
  <si>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</si>
  <si>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</si>
  <si>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</si>
  <si>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</si>
  <si>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</si>
  <si>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</si>
  <si>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</si>
  <si>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</si>
  <si>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</si>
  <si>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</si>
  <si>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</si>
  <si>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</si>
  <si>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</si>
  <si>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</si>
  <si>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</si>
  <si>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</si>
  <si>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</si>
  <si>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</si>
  <si>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</si>
  <si>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</si>
  <si>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</si>
  <si>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</si>
  <si>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</si>
  <si>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</si>
  <si>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</si>
  <si>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</si>
  <si>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</si>
  <si>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</si>
  <si>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</si>
  <si>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</si>
  <si>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</si>
  <si>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</si>
  <si>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</si>
  <si>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</si>
  <si>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</si>
  <si>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</si>
  <si>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</si>
  <si>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</si>
  <si>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</si>
  <si>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</si>
  <si>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</si>
  <si>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</si>
  <si>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</si>
  <si>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</si>
  <si>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</si>
  <si>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</si>
  <si>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</si>
  <si>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</si>
  <si>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</si>
  <si>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</si>
  <si>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</si>
  <si>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</si>
  <si>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</si>
  <si>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</si>
  <si>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</si>
  <si>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</si>
  <si>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</si>
  <si>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</si>
  <si>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</si>
  <si>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</si>
  <si>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</si>
  <si>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</si>
  <si>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</si>
  <si>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</si>
  <si>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</si>
  <si>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</si>
  <si>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</si>
  <si>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</si>
  <si>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</si>
  <si>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</si>
  <si>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</si>
  <si>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</si>
  <si>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</si>
  <si>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</si>
  <si>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</si>
  <si>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</si>
  <si>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</si>
  <si>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</si>
  <si>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</si>
  <si>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</si>
  <si>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</si>
  <si>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</si>
  <si>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</si>
  <si>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</si>
  <si>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</si>
  <si>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</si>
  <si>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</si>
  <si>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</si>
  <si>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</si>
  <si>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</si>
  <si>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</si>
  <si>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</si>
  <si>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</si>
  <si>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</si>
  <si>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</si>
  <si>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</si>
  <si>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</si>
  <si>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</si>
  <si>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</si>
  <si>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</si>
  <si>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</si>
  <si>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</si>
  <si>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</si>
  <si>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</si>
  <si>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</si>
  <si>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</si>
  <si>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</si>
  <si>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</si>
  <si>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</si>
  <si>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</si>
  <si>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</si>
  <si>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</si>
  <si>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</si>
  <si>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</si>
  <si>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</si>
  <si>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</si>
  <si>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</si>
  <si>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</si>
  <si>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</si>
  <si>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</si>
  <si>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</si>
  <si>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</si>
  <si>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</si>
  <si>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</si>
  <si>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</si>
  <si>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</si>
  <si>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</si>
  <si>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</si>
  <si>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</si>
  <si>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</si>
  <si>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</si>
  <si>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</si>
  <si>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</si>
  <si>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</si>
  <si>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</si>
  <si>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</si>
  <si>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</si>
  <si>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</si>
  <si>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</si>
  <si>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</si>
  <si>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</si>
  <si>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</si>
  <si>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</si>
  <si>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</si>
  <si>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</si>
  <si>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</si>
  <si>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</si>
  <si>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</si>
  <si>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</si>
  <si>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</si>
  <si>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</si>
  <si>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</si>
  <si>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</si>
  <si>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</si>
  <si>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</si>
  <si>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</si>
  <si>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</si>
  <si>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</si>
  <si>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</si>
  <si>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</si>
  <si>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</si>
  <si>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</si>
  <si>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</si>
  <si>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</si>
  <si>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</si>
  <si>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</si>
  <si>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</si>
  <si>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</si>
  <si>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</si>
  <si>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</si>
  <si>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</si>
  <si>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</si>
  <si>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</si>
  <si>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</si>
  <si>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</si>
  <si>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</si>
  <si>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</si>
  <si>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</si>
  <si>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</si>
  <si>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</si>
  <si>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</si>
  <si>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</si>
  <si>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</si>
  <si>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</si>
  <si>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</si>
  <si>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</si>
  <si>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</si>
  <si>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</si>
  <si>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</si>
  <si>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</si>
  <si>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</si>
  <si>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</si>
  <si>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</si>
  <si>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</si>
  <si>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</si>
  <si>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</si>
  <si>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</si>
  <si>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</si>
  <si>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</si>
  <si>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</si>
  <si>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</si>
  <si>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</si>
  <si>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</si>
  <si>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</si>
  <si>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</si>
  <si>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</si>
  <si>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</si>
  <si>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</si>
  <si>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</si>
  <si>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</si>
  <si>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</si>
  <si>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</si>
  <si>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</si>
  <si>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</si>
  <si>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</si>
  <si>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</si>
  <si>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</si>
  <si>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</si>
  <si>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</si>
  <si>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</si>
  <si>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</si>
  <si>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</si>
  <si>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</si>
  <si>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</si>
  <si>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</si>
  <si>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</si>
  <si>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</si>
  <si>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</si>
  <si>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</si>
  <si>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</si>
  <si>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</si>
  <si>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</si>
  <si>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</si>
  <si>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</si>
  <si>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</si>
  <si>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</si>
  <si>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</si>
  <si>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</si>
  <si>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</si>
  <si>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</si>
  <si>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</si>
  <si>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</si>
  <si>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</si>
  <si>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</si>
  <si>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</si>
  <si>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</si>
  <si>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</si>
  <si>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</si>
  <si>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</si>
  <si>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</si>
  <si>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</si>
  <si>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</si>
  <si>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</si>
  <si>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</si>
  <si>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</si>
  <si>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</si>
  <si>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</si>
  <si>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</si>
  <si>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</si>
  <si>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</si>
  <si>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</si>
  <si>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</si>
  <si>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</si>
  <si>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</si>
  <si>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</si>
  <si>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</si>
  <si>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</si>
  <si>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</si>
  <si>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</si>
  <si>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</si>
  <si>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</si>
  <si>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</si>
  <si>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</si>
  <si>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</si>
  <si>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</si>
  <si>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</si>
  <si>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</si>
  <si>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</si>
  <si>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</si>
  <si>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</si>
  <si>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</si>
  <si>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</si>
  <si>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</si>
  <si>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</si>
  <si>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</si>
  <si>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</si>
  <si>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</si>
  <si>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</si>
  <si>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</si>
  <si>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</si>
  <si>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</si>
  <si>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</si>
  <si>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</si>
  <si>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</si>
  <si>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</si>
  <si>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</si>
  <si>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</si>
  <si>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</si>
  <si>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</si>
  <si>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</si>
  <si>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</si>
  <si>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</si>
  <si>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</si>
  <si>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</si>
  <si>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</si>
  <si>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</si>
  <si>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</si>
  <si>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</si>
  <si>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</si>
  <si>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</si>
  <si>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</si>
  <si>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</si>
  <si>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</si>
  <si>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</si>
  <si>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</si>
  <si>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</si>
  <si>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</si>
  <si>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</si>
  <si>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</si>
  <si>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</si>
  <si>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</si>
  <si>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</si>
  <si>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</si>
  <si>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</si>
  <si>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</si>
  <si>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</si>
  <si>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</si>
  <si>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</si>
  <si>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</si>
  <si>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</si>
  <si>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</si>
  <si>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</si>
  <si>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</si>
  <si>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</si>
  <si>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</si>
  <si>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</si>
  <si>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</si>
  <si>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</si>
  <si>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</si>
  <si>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</si>
  <si>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</si>
  <si>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</si>
  <si>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</si>
  <si>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</si>
  <si>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</si>
  <si>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</si>
  <si>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</si>
  <si>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</si>
  <si>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</si>
  <si>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</si>
  <si>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</si>
  <si>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</si>
  <si>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</si>
  <si>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</si>
  <si>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</si>
  <si>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</si>
  <si>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</si>
  <si>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</si>
  <si>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</si>
  <si>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</si>
  <si>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</si>
  <si>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</si>
  <si>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</si>
  <si>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</si>
  <si>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</si>
  <si>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</si>
  <si>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</si>
  <si>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</si>
  <si>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</si>
  <si>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</si>
  <si>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</si>
  <si>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</si>
  <si>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</si>
  <si>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</si>
  <si>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</si>
  <si>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</si>
  <si>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</si>
  <si>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</si>
  <si>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</si>
  <si>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</si>
  <si>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</si>
  <si>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</si>
  <si>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</si>
  <si>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</si>
  <si>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</si>
  <si>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</si>
  <si>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</si>
  <si>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</si>
  <si>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</si>
  <si>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</si>
  <si>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</si>
  <si>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</si>
  <si>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</si>
  <si>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</si>
  <si>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</si>
  <si>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</si>
  <si>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</si>
  <si>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</si>
  <si>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</si>
  <si>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</si>
  <si>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</si>
  <si>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</si>
  <si>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</si>
  <si>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</si>
  <si>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</si>
  <si>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</si>
  <si>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</si>
  <si>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</si>
  <si>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</si>
  <si>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</si>
  <si>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</si>
  <si>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</si>
  <si>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</si>
  <si>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</si>
  <si>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</si>
  <si>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</si>
  <si>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</si>
  <si>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</si>
  <si>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</si>
  <si>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</si>
  <si>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</si>
  <si>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</si>
  <si>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</si>
  <si>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</si>
  <si>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</si>
  <si>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</si>
  <si>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</si>
  <si>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</si>
  <si>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</si>
  <si>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</si>
  <si>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</si>
  <si>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</si>
  <si>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</si>
  <si>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</si>
  <si>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</si>
  <si>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</si>
  <si>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</si>
  <si>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</si>
  <si>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</si>
  <si>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</si>
  <si>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</si>
  <si>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</si>
  <si>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</si>
  <si>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</si>
  <si>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</si>
  <si>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</si>
  <si>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</si>
  <si>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</si>
  <si>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</si>
  <si>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</si>
  <si>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</si>
  <si>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</si>
  <si>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</si>
  <si>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</si>
  <si>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</si>
  <si>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</si>
  <si>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</si>
  <si>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</si>
  <si>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</si>
  <si>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</si>
  <si>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</si>
  <si>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</si>
  <si>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</si>
  <si>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</si>
  <si>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</si>
  <si>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</si>
  <si>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</si>
  <si>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</si>
  <si>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</si>
  <si>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</si>
  <si>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</si>
  <si>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</si>
  <si>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</si>
  <si>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</si>
  <si>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</si>
  <si>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</si>
  <si>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</si>
  <si>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</si>
  <si>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</si>
  <si>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</si>
  <si>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</si>
  <si>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</si>
  <si>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</si>
  <si>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</si>
  <si>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</si>
  <si>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</si>
  <si>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</si>
  <si>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</si>
  <si>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</si>
  <si>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</si>
  <si>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</si>
  <si>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</si>
  <si>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</si>
  <si>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</si>
  <si>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</si>
  <si>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</si>
  <si>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</si>
  <si>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</si>
  <si>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</si>
  <si>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</si>
  <si>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</si>
  <si>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</si>
  <si>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</si>
  <si>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</si>
  <si>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</si>
  <si>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</si>
  <si>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</si>
  <si>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</si>
  <si>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</si>
  <si>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</si>
  <si>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</si>
  <si>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</si>
  <si>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</si>
  <si>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</si>
  <si>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</si>
  <si>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</si>
  <si>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</si>
  <si>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</si>
  <si>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</si>
  <si>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</si>
  <si>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</si>
  <si>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</si>
  <si>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</si>
  <si>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</si>
  <si>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</si>
  <si>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</si>
  <si>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</si>
  <si>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</si>
  <si>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</si>
  <si>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</si>
  <si>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</si>
  <si>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</si>
  <si>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</si>
  <si>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</si>
  <si>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</si>
  <si>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</si>
  <si>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</si>
  <si>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</si>
  <si>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</si>
  <si>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</si>
  <si>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</si>
  <si>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</si>
  <si>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</si>
  <si>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</si>
  <si>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</si>
  <si>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</si>
  <si>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</si>
  <si>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</si>
  <si>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</si>
  <si>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</si>
  <si>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</si>
  <si>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</si>
  <si>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</si>
  <si>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</si>
  <si>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</si>
  <si>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</si>
  <si>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</si>
  <si>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</si>
  <si>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</si>
  <si>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</si>
  <si>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</si>
  <si>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</si>
  <si>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</si>
  <si>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</si>
  <si>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</si>
  <si>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</si>
  <si>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</si>
  <si>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</si>
  <si>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</si>
  <si>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</si>
  <si>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</si>
  <si>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</si>
  <si>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</si>
  <si>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</si>
  <si>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</si>
  <si>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</si>
  <si>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</si>
  <si>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</si>
  <si>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</si>
  <si>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</si>
  <si>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</si>
  <si>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</si>
  <si>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</si>
  <si>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</si>
  <si>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</si>
  <si>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</si>
  <si>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</si>
  <si>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</si>
  <si>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</si>
  <si>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</si>
  <si>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</si>
  <si>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</si>
  <si>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</si>
  <si>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</si>
  <si>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</si>
  <si>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</si>
  <si>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</si>
  <si>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</si>
  <si>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</si>
  <si>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</si>
  <si>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</si>
  <si>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</si>
  <si>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</si>
  <si>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</si>
  <si>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</si>
  <si>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</si>
  <si>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</si>
  <si>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</si>
  <si>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</si>
  <si>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</si>
  <si>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</si>
  <si>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</si>
  <si>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</si>
  <si>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</si>
  <si>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</si>
  <si>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</si>
  <si>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</si>
  <si>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</si>
  <si>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</si>
  <si>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</si>
  <si>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</si>
  <si>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</si>
  <si>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</si>
  <si>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</si>
  <si>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</si>
  <si>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</si>
  <si>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</si>
  <si>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</si>
  <si>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</si>
  <si>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</si>
  <si>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</si>
  <si>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</si>
  <si>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</si>
  <si>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</si>
  <si>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</si>
  <si>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</si>
  <si>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</si>
  <si>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</si>
  <si>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</si>
  <si>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</si>
  <si>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</si>
  <si>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</si>
  <si>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</si>
  <si>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</si>
  <si>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</si>
  <si>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</si>
  <si>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</si>
  <si>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</si>
  <si>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</si>
  <si>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</si>
  <si>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</si>
  <si>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</si>
  <si>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</si>
  <si>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</si>
  <si>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</si>
  <si>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</si>
  <si>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</si>
  <si>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</si>
  <si>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</si>
  <si>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</si>
  <si>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</si>
  <si>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</si>
  <si>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</si>
  <si>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</si>
  <si>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</si>
  <si>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</si>
  <si>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</si>
  <si>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</si>
  <si>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</si>
  <si>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</si>
  <si>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</si>
  <si>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</si>
  <si>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</si>
  <si>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</si>
  <si>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</si>
  <si>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</si>
  <si>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</si>
  <si>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</si>
  <si>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</si>
  <si>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</si>
  <si>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</si>
  <si>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</si>
  <si>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</si>
  <si>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</si>
  <si>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</si>
  <si>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</si>
  <si>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</si>
  <si>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</si>
  <si>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</si>
  <si>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</si>
  <si>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</si>
  <si>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</si>
  <si>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</si>
  <si>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</si>
  <si>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</si>
  <si>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</si>
  <si>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</si>
  <si>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</si>
  <si>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</si>
  <si>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</si>
  <si>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</si>
  <si>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</si>
  <si>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</si>
  <si>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</si>
  <si>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</si>
  <si>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</si>
  <si>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</si>
  <si>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</si>
  <si>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</si>
  <si>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</si>
  <si>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</si>
  <si>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</si>
  <si>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</si>
  <si>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</si>
  <si>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</si>
  <si>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</si>
  <si>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</si>
  <si>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</si>
  <si>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</si>
  <si>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</si>
  <si>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</si>
  <si>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</si>
  <si>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</si>
  <si>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</si>
  <si>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</si>
  <si>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</si>
  <si>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</si>
  <si>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</si>
  <si>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</si>
  <si>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</si>
  <si>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</si>
  <si>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</si>
  <si>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</si>
  <si>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</si>
  <si>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</si>
  <si>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</si>
  <si>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</si>
  <si>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</si>
  <si>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</si>
  <si>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</si>
  <si>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</si>
  <si>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</si>
  <si>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</si>
  <si>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</si>
  <si>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</si>
  <si>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</si>
  <si>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</si>
  <si>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</si>
  <si>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</si>
  <si>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</si>
  <si>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</si>
  <si>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</si>
  <si>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</si>
  <si>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</si>
  <si>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</si>
  <si>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</si>
  <si>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</si>
  <si>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</si>
  <si>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</si>
  <si>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</si>
  <si>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</si>
  <si>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</si>
  <si>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</si>
  <si>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</si>
  <si>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</si>
  <si>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</si>
  <si>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</si>
  <si>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</si>
  <si>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</si>
  <si>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</si>
  <si>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</si>
  <si>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</si>
  <si>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</si>
  <si>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</si>
  <si>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</si>
  <si>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</si>
  <si>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</si>
  <si>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</si>
  <si>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</si>
  <si>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</si>
  <si>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</si>
  <si>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</si>
  <si>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</si>
  <si>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</si>
  <si>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</si>
  <si>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</si>
  <si>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</si>
  <si>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</si>
  <si>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</si>
  <si>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</si>
  <si>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</si>
  <si>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</si>
  <si>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</si>
  <si>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</si>
  <si>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</si>
  <si>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</si>
  <si>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</si>
  <si>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</si>
  <si>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</si>
  <si>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</si>
  <si>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</si>
  <si>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</si>
  <si>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</si>
  <si>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</si>
  <si>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</si>
  <si>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</si>
  <si>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</si>
  <si>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</si>
  <si>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</si>
  <si>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</si>
  <si>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</si>
  <si>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</si>
  <si>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</si>
  <si>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</si>
  <si>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</si>
  <si>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</si>
  <si>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</si>
  <si>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</si>
  <si>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</si>
  <si>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</si>
  <si>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</si>
  <si>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</si>
  <si>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</si>
  <si>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</si>
  <si>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</si>
  <si>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</si>
  <si>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</si>
  <si>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</si>
  <si>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</si>
  <si>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</si>
  <si>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</si>
  <si>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</si>
  <si>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</si>
  <si>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</si>
  <si>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</si>
  <si>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</si>
  <si>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</si>
  <si>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</si>
  <si>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</si>
  <si>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</si>
  <si>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</si>
  <si>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</si>
  <si>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</si>
  <si>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</si>
  <si>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</si>
  <si>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</si>
  <si>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</si>
  <si>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</si>
  <si>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</si>
  <si>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</si>
  <si>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</si>
  <si>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</si>
  <si>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</si>
  <si>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</si>
  <si>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</si>
  <si>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</si>
  <si>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</si>
  <si>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</si>
  <si>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</si>
  <si>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</si>
  <si>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</si>
  <si>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</si>
  <si>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</si>
  <si>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</si>
  <si>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</si>
  <si>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</si>
  <si>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</si>
  <si>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</si>
  <si>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</si>
  <si>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</si>
  <si>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</si>
  <si>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</si>
  <si>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</si>
  <si>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</si>
  <si>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</si>
  <si>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</si>
  <si>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</si>
  <si>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</si>
  <si>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</si>
  <si>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</si>
  <si>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</si>
  <si>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</si>
  <si>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</si>
  <si>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</si>
  <si>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</si>
  <si>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</si>
  <si>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</si>
  <si>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</si>
  <si>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</si>
  <si>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</si>
  <si>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</si>
  <si>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</si>
  <si>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</si>
  <si>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</si>
  <si>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</si>
  <si>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</si>
  <si>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</si>
  <si>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</si>
  <si>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</si>
  <si>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</si>
  <si>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</si>
  <si>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</si>
  <si>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</si>
  <si>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</si>
  <si>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</si>
  <si>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</si>
  <si>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</si>
  <si>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</si>
  <si>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</si>
  <si>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</si>
  <si>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</si>
  <si>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</si>
  <si>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</si>
  <si>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</si>
  <si>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</si>
  <si>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</si>
  <si>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</si>
  <si>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</si>
  <si>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</si>
  <si>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</si>
  <si>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</si>
  <si>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</si>
  <si>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</si>
  <si>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</si>
  <si>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</si>
  <si>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</si>
  <si>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</si>
  <si>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</si>
  <si>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</si>
  <si>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</si>
  <si>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</si>
  <si>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</si>
  <si>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</si>
  <si>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</si>
  <si>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</si>
  <si>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</si>
  <si>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</si>
  <si>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</si>
  <si>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</si>
  <si>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</si>
  <si>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</si>
  <si>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</si>
  <si>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</si>
  <si>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</si>
  <si>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</si>
  <si>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</si>
  <si>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</si>
  <si>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</si>
  <si>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</si>
  <si>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</si>
  <si>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</si>
  <si>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</si>
  <si>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</si>
  <si>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</si>
  <si>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</si>
  <si>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</si>
  <si>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</si>
  <si>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</si>
  <si>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</si>
  <si>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</si>
  <si>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</si>
  <si>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</si>
  <si>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</si>
  <si>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</si>
  <si>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</si>
  <si>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</si>
  <si>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</si>
  <si>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</si>
  <si>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</si>
  <si>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</si>
  <si>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</si>
  <si>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</si>
  <si>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</si>
  <si>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</si>
  <si>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</si>
  <si>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</si>
  <si>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</si>
  <si>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</si>
  <si>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</si>
  <si>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</si>
  <si>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</si>
  <si>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</si>
  <si>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</si>
  <si>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</si>
  <si>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</si>
  <si>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</si>
  <si>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</si>
  <si>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</si>
  <si>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</si>
  <si>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</si>
  <si>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</si>
  <si>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</si>
  <si>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</si>
  <si>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</si>
  <si>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</si>
  <si>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</si>
  <si>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</si>
  <si>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</si>
  <si>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</si>
  <si>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</si>
  <si>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</si>
  <si>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</si>
  <si>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</si>
  <si>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</si>
  <si>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</si>
  <si>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</si>
  <si>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</si>
  <si>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</si>
  <si>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</si>
  <si>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</si>
  <si>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</si>
  <si>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</si>
  <si>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</si>
  <si>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</si>
  <si>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</si>
  <si>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</si>
  <si>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</si>
  <si>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</si>
  <si>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</si>
  <si>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</si>
  <si>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</si>
  <si>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</si>
  <si>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</si>
  <si>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</si>
  <si>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</si>
  <si>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</si>
  <si>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</si>
  <si>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</si>
  <si>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</si>
  <si>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</si>
  <si>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</si>
  <si>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</si>
  <si>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</si>
  <si>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</si>
  <si>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</si>
  <si>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</si>
  <si>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</si>
  <si>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</si>
  <si>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</si>
  <si>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</si>
  <si>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</si>
  <si>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</si>
  <si>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</si>
  <si>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</si>
  <si>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</si>
  <si>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</si>
  <si>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</si>
  <si>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</si>
  <si>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</si>
  <si>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</si>
  <si>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</si>
  <si>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</si>
  <si>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</si>
  <si>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</si>
  <si>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</si>
  <si>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</si>
  <si>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</si>
  <si>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</si>
  <si>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</si>
  <si>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</si>
  <si>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</si>
  <si>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</si>
  <si>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</si>
  <si>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</si>
  <si>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</si>
  <si>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</si>
  <si>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</si>
  <si>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</si>
  <si>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</si>
  <si>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</si>
  <si>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</si>
  <si>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</si>
  <si>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</si>
  <si>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</si>
  <si>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</si>
  <si>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</si>
  <si>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</si>
  <si>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</si>
  <si>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</si>
  <si>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</si>
  <si>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</si>
  <si>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</si>
  <si>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</si>
  <si>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</si>
  <si>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</si>
  <si>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</si>
  <si>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</si>
  <si>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</si>
  <si>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</si>
  <si>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</si>
  <si>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</si>
  <si>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</si>
  <si>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</si>
  <si>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</si>
  <si>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</si>
  <si>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</si>
  <si>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</si>
  <si>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</si>
  <si>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</si>
  <si>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</si>
  <si>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</si>
  <si>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</si>
  <si>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</si>
  <si>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</si>
  <si>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</si>
  <si>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</si>
  <si>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</si>
  <si>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</si>
  <si>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</si>
  <si>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</si>
  <si>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</si>
  <si>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</si>
  <si>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</si>
  <si>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</si>
  <si>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</si>
  <si>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</si>
  <si>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</si>
  <si>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</si>
  <si>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</si>
  <si>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</si>
  <si>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</si>
  <si>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</si>
  <si>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</si>
  <si>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</si>
  <si>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</si>
  <si>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</si>
  <si>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</si>
  <si>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</si>
  <si>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</si>
  <si>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</si>
  <si>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</si>
  <si>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</si>
  <si>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</si>
  <si>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</si>
  <si>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</si>
  <si>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</si>
  <si>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</si>
  <si>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</si>
  <si>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</si>
  <si>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</si>
  <si>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</si>
  <si>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</si>
  <si>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</si>
  <si>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</si>
  <si>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</si>
  <si>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</si>
  <si>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</si>
  <si>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</si>
  <si>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</si>
  <si>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</si>
  <si>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</si>
  <si>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</si>
  <si>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</si>
  <si>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</si>
  <si>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</si>
  <si>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</si>
  <si>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</si>
  <si>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</si>
  <si>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</si>
  <si>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</si>
  <si>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</si>
  <si>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</si>
  <si>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</si>
  <si>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</si>
  <si>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</si>
  <si>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</si>
  <si>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</si>
  <si>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</si>
  <si>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</si>
  <si>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</si>
  <si>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</si>
  <si>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</si>
  <si>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</si>
  <si>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</si>
  <si>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</si>
  <si>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</si>
  <si>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</si>
  <si>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</si>
  <si>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</si>
  <si>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</si>
  <si>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</si>
  <si>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</si>
  <si>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</si>
  <si>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</si>
  <si>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</si>
  <si>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</si>
  <si>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</si>
  <si>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</si>
  <si>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</si>
  <si>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</si>
  <si>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</si>
  <si>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</si>
  <si>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</si>
  <si>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</si>
  <si>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</si>
  <si>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</si>
  <si>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</si>
  <si>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</si>
  <si>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</si>
  <si>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</si>
  <si>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</si>
  <si>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</si>
  <si>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</si>
  <si>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</si>
  <si>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</si>
  <si>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</si>
  <si>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</si>
  <si>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</si>
  <si>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</si>
  <si>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</si>
  <si>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</si>
  <si>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</si>
  <si>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</si>
  <si>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</si>
  <si>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</si>
  <si>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</si>
  <si>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</si>
  <si>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</si>
  <si>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</si>
  <si>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</si>
  <si>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</si>
  <si>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</si>
  <si>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</si>
  <si>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</si>
  <si>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</si>
  <si>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</si>
  <si>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</si>
  <si>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</si>
  <si>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</si>
  <si>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</si>
  <si>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</si>
  <si>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</si>
  <si>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</si>
  <si>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</si>
  <si>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</si>
  <si>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</si>
  <si>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</si>
  <si>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</si>
  <si>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</si>
  <si>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</si>
  <si>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</si>
  <si>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</si>
  <si>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</si>
  <si>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</si>
  <si>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</si>
  <si>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</si>
  <si>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</si>
  <si>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</si>
  <si>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</si>
  <si>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</si>
  <si>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</si>
  <si>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</si>
  <si>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</si>
  <si>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</si>
  <si>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</si>
  <si>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</si>
  <si>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</si>
  <si>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</si>
  <si>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</si>
  <si>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</si>
  <si>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</si>
  <si>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</si>
  <si>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</si>
  <si>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</si>
  <si>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</si>
  <si>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</si>
  <si>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</si>
  <si>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</si>
  <si>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</si>
  <si>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</si>
  <si>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</si>
  <si>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</si>
  <si>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</si>
  <si>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</si>
  <si>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</si>
  <si>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</si>
  <si>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</si>
  <si>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</si>
  <si>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</si>
  <si>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</si>
  <si>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</si>
  <si>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</si>
  <si>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</si>
  <si>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</si>
  <si>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</si>
  <si>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</si>
  <si>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</si>
  <si>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</si>
  <si>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</si>
  <si>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</si>
  <si>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</si>
  <si>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</si>
  <si>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</si>
  <si>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</si>
  <si>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</si>
  <si>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</si>
  <si>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</si>
  <si>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</si>
  <si>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</si>
  <si>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</si>
  <si>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</si>
  <si>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</si>
  <si>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</si>
  <si>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</si>
  <si>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</si>
  <si>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</si>
  <si>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</si>
  <si>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</si>
  <si>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</si>
  <si>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</si>
  <si>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</si>
  <si>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</si>
  <si>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</si>
  <si>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</si>
  <si>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</si>
  <si>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</si>
  <si>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</si>
  <si>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</si>
  <si>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</si>
  <si>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</si>
  <si>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</si>
  <si>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</si>
  <si>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</si>
  <si>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</si>
  <si>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</si>
  <si>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</si>
  <si>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</si>
  <si>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</si>
  <si>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</si>
  <si>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</si>
  <si>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</si>
  <si>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</si>
  <si>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</si>
  <si>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</si>
  <si>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</si>
  <si>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</si>
  <si>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</si>
  <si>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</si>
  <si>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</si>
  <si>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</si>
  <si>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</si>
  <si>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</si>
  <si>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</si>
  <si>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</si>
  <si>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</si>
  <si>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</si>
  <si>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</si>
  <si>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</si>
  <si>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</si>
  <si>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</si>
  <si>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</si>
  <si>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</si>
  <si>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</si>
  <si>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</si>
  <si>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</si>
  <si>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</si>
  <si>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</si>
  <si>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</si>
  <si>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</si>
  <si>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</si>
  <si>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</si>
  <si>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</si>
  <si>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</si>
  <si>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</si>
  <si>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</si>
  <si>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</si>
  <si>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</si>
  <si>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</si>
  <si>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</si>
  <si>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</si>
  <si>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</si>
  <si>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</si>
  <si>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</si>
  <si>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</si>
  <si>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</si>
  <si>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</si>
  <si>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</si>
  <si>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</si>
  <si>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</si>
  <si>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</si>
  <si>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</si>
  <si>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</si>
  <si>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</si>
  <si>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</si>
  <si>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</si>
  <si>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</si>
  <si>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</si>
  <si>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</si>
  <si>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</si>
  <si>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</si>
  <si>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</si>
  <si>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</si>
  <si>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</si>
  <si>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</si>
  <si>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</si>
  <si>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</si>
  <si>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</si>
  <si>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</si>
  <si>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</si>
  <si>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</si>
  <si>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</si>
  <si>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</si>
  <si>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</si>
  <si>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</si>
  <si>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</si>
  <si>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</si>
  <si>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</si>
  <si>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</si>
  <si>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</si>
  <si>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</si>
  <si>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</si>
  <si>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</si>
  <si>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</si>
  <si>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</si>
  <si>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</si>
  <si>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</si>
  <si>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</si>
  <si>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</si>
  <si>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</si>
  <si>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</si>
  <si>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</si>
  <si>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</si>
  <si>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</si>
  <si>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</si>
  <si>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</si>
  <si>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</si>
  <si>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</si>
  <si>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</si>
  <si>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</si>
  <si>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</si>
  <si>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</si>
  <si>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</si>
  <si>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</si>
  <si>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</si>
  <si>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</si>
  <si>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</si>
  <si>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</si>
  <si>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</si>
  <si>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</si>
  <si>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</si>
  <si>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</si>
  <si>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</si>
  <si>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</si>
  <si>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</si>
  <si>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</si>
  <si>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</si>
  <si>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</si>
  <si>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</si>
  <si>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</si>
  <si>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</si>
  <si>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</si>
  <si>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</si>
  <si>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</si>
  <si>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</si>
  <si>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</si>
  <si>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</si>
  <si>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</si>
  <si>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</si>
  <si>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</si>
  <si>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</si>
  <si>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</si>
  <si>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</si>
  <si>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</si>
  <si>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</si>
  <si>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</si>
  <si>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</si>
  <si>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</si>
  <si>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</si>
  <si>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</si>
  <si>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</si>
  <si>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</si>
  <si>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</si>
  <si>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</si>
  <si>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</si>
  <si>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</si>
  <si>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</si>
  <si>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</si>
  <si>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</si>
  <si>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</si>
  <si>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</si>
  <si>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</si>
  <si>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</si>
  <si>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</si>
  <si>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</si>
  <si>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</si>
  <si>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</si>
  <si>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</si>
  <si>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</si>
  <si>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</si>
  <si>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</si>
  <si>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</si>
  <si>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</si>
  <si>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</si>
  <si>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</si>
  <si>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</si>
  <si>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</si>
  <si>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</si>
  <si>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</si>
  <si>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</si>
  <si>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</si>
  <si>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</si>
  <si>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</si>
  <si>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</si>
  <si>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</si>
  <si>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</si>
  <si>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</si>
  <si>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</si>
  <si>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</si>
  <si>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</si>
  <si>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</si>
  <si>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</si>
  <si>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</si>
  <si>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</si>
  <si>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</si>
  <si>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</si>
  <si>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</si>
  <si>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</si>
  <si>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</si>
  <si>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</si>
  <si>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</si>
  <si>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</si>
  <si>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</si>
  <si>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</si>
  <si>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</si>
  <si>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</si>
  <si>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</si>
  <si>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</si>
  <si>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</si>
  <si>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</si>
  <si>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</si>
  <si>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</si>
  <si>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</si>
  <si>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</si>
  <si>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</si>
  <si>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</si>
  <si>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</si>
  <si>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</si>
  <si>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</si>
  <si>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</si>
  <si>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</si>
  <si>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</si>
  <si>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</si>
  <si>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</si>
  <si>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</si>
  <si>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</si>
  <si>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</si>
  <si>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</si>
  <si>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</si>
  <si>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</si>
  <si>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</si>
  <si>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</si>
  <si>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</si>
  <si>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</si>
  <si>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</si>
  <si>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</si>
  <si>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</si>
  <si>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</si>
  <si>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</si>
  <si>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</si>
  <si>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</si>
  <si>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</si>
  <si>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</si>
  <si>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</si>
  <si>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</si>
  <si>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</si>
  <si>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</si>
  <si>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</si>
  <si>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</si>
  <si>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</si>
  <si>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</si>
  <si>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</si>
  <si>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</si>
  <si>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</si>
  <si>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</si>
  <si>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</si>
  <si>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</si>
  <si>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</si>
  <si>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</si>
  <si>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</si>
  <si>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</si>
  <si>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</si>
  <si>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</si>
  <si>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</si>
  <si>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</si>
  <si>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</si>
  <si>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</si>
  <si>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</si>
  <si>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</si>
  <si>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</si>
  <si>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</si>
  <si>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</si>
  <si>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</si>
  <si>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</si>
  <si>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</si>
  <si>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</si>
  <si>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</si>
  <si>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</si>
  <si>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</si>
  <si>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</si>
  <si>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</si>
  <si>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</si>
  <si>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</si>
  <si>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</si>
  <si>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</si>
  <si>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</si>
  <si>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</si>
  <si>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</si>
  <si>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</si>
  <si>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</si>
  <si>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</si>
  <si>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</si>
  <si>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</si>
  <si>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</si>
  <si>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</si>
  <si>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</si>
  <si>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</si>
  <si>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</si>
  <si>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</si>
  <si>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</si>
  <si>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</si>
  <si>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</si>
  <si>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</si>
  <si>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</si>
  <si>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</si>
  <si>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</si>
  <si>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</si>
  <si>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</si>
  <si>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</si>
  <si>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</si>
  <si>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</si>
  <si>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</si>
  <si>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</si>
  <si>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</si>
  <si>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</si>
  <si>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</si>
  <si>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</si>
  <si>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</si>
  <si>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</si>
  <si>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</si>
  <si>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</si>
  <si>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</si>
  <si>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</si>
  <si>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</si>
  <si>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</si>
  <si>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</si>
  <si>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</si>
  <si>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</si>
  <si>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</si>
  <si>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</si>
  <si>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</si>
  <si>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</si>
  <si>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</si>
  <si>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</si>
  <si>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</si>
  <si>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</si>
  <si>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</si>
  <si>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</si>
  <si>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</si>
  <si>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</si>
  <si>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</si>
  <si>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</si>
  <si>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</si>
  <si>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</si>
  <si>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</si>
  <si>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</si>
  <si>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</si>
  <si>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</si>
  <si>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</si>
  <si>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</si>
  <si>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</si>
  <si>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</si>
  <si>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</si>
  <si>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</si>
  <si>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</si>
  <si>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</si>
  <si>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</si>
  <si>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</si>
  <si>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</si>
  <si>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</si>
  <si>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</si>
  <si>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</si>
  <si>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</si>
  <si>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</si>
  <si>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</si>
  <si>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</si>
  <si>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</si>
  <si>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</si>
  <si>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</si>
  <si>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</si>
  <si>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</si>
  <si>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</si>
  <si>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</si>
  <si>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</si>
  <si>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</si>
  <si>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</si>
  <si>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</si>
  <si>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</si>
  <si>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</si>
  <si>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</si>
  <si>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</si>
  <si>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</si>
  <si>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</si>
  <si>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</si>
  <si>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</si>
  <si>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</si>
  <si>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</si>
  <si>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</si>
  <si>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</si>
  <si>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</si>
  <si>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</si>
  <si>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</si>
  <si>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</si>
  <si>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</si>
  <si>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</si>
  <si>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</si>
  <si>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</si>
  <si>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</si>
  <si>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</si>
  <si>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</si>
  <si>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</si>
  <si>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</si>
  <si>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</si>
  <si>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</si>
  <si>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</si>
  <si>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</si>
  <si>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</si>
  <si>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</si>
  <si>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</si>
  <si>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</si>
  <si>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</si>
  <si>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</si>
  <si>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</si>
  <si>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</si>
  <si>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</si>
  <si>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</si>
  <si>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</si>
  <si>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</si>
  <si>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</si>
  <si>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</si>
  <si>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</si>
  <si>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</si>
  <si>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</si>
  <si>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</si>
  <si>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</si>
  <si>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</si>
  <si>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</si>
  <si>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</si>
  <si>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</si>
  <si>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</si>
  <si>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</si>
  <si>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</si>
  <si>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</si>
  <si>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</si>
  <si>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</si>
  <si>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</si>
  <si>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</si>
  <si>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</si>
  <si>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</si>
  <si>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</si>
  <si>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</si>
  <si>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</si>
  <si>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</si>
  <si>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</si>
  <si>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</si>
  <si>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</si>
  <si>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</si>
  <si>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</si>
  <si>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</si>
  <si>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</si>
  <si>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</si>
  <si>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</si>
  <si>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</si>
  <si>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</si>
  <si>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</si>
  <si>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</si>
  <si>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</si>
  <si>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</si>
  <si>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</si>
  <si>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</si>
  <si>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</si>
  <si>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</si>
  <si>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</si>
  <si>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</si>
  <si>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</si>
  <si>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</si>
  <si>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</si>
  <si>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</si>
  <si>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</si>
  <si>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</si>
  <si>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</si>
  <si>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</si>
  <si>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</si>
  <si>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</si>
  <si>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</si>
  <si>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</si>
  <si>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</si>
  <si>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</si>
  <si>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</si>
  <si>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</si>
  <si>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</si>
  <si>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</si>
  <si>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</si>
  <si>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</si>
  <si>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</si>
  <si>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</si>
  <si>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</si>
  <si>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</si>
  <si>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</si>
  <si>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</si>
  <si>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</si>
  <si>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</si>
  <si>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</si>
  <si>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</si>
  <si>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</si>
  <si>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</si>
  <si>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</si>
  <si>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</si>
  <si>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</si>
  <si>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</si>
  <si>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</si>
  <si>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</si>
  <si>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</si>
  <si>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</si>
  <si>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</si>
  <si>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</si>
  <si>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</si>
  <si>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</si>
  <si>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</si>
  <si>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</si>
  <si>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</si>
  <si>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</si>
  <si>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</si>
  <si>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</si>
  <si>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</si>
  <si>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</si>
  <si>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</si>
  <si>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</si>
  <si>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</si>
  <si>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</si>
  <si>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</si>
  <si>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</si>
  <si>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</si>
  <si>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</si>
  <si>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</si>
  <si>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</si>
  <si>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</si>
  <si>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</si>
  <si>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</si>
  <si>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</si>
  <si>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</si>
  <si>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</si>
  <si>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</si>
  <si>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</si>
  <si>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</si>
  <si>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</si>
  <si>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</si>
  <si>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</si>
  <si>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</si>
  <si>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</si>
  <si>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</si>
  <si>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</si>
  <si>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</si>
  <si>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</si>
  <si>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</si>
  <si>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</si>
  <si>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</si>
  <si>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</si>
  <si>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</si>
  <si>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</si>
  <si>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</si>
  <si>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</si>
  <si>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</si>
  <si>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</si>
  <si>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</si>
  <si>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</si>
  <si>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</si>
  <si>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</si>
  <si>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</si>
  <si>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</si>
  <si>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</si>
  <si>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</si>
  <si>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</si>
  <si>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</si>
  <si>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</si>
  <si>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</si>
  <si>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</si>
  <si>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</si>
  <si>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</si>
  <si>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</si>
  <si>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</si>
  <si>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</si>
  <si>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</si>
  <si>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</si>
  <si>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</si>
  <si>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</si>
  <si>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</si>
  <si>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</si>
  <si>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</si>
  <si>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</si>
  <si>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</si>
  <si>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</si>
  <si>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</si>
  <si>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</si>
  <si>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</si>
  <si>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</si>
  <si>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</si>
  <si>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</si>
  <si>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</si>
  <si>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</si>
  <si>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</si>
  <si>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</si>
  <si>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</si>
  <si>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</si>
  <si>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</si>
  <si>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</si>
  <si>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</si>
  <si>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</si>
  <si>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</si>
  <si>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</si>
  <si>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</si>
  <si>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</si>
  <si>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</si>
  <si>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</si>
  <si>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</si>
  <si>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</si>
  <si>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</si>
  <si>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</si>
  <si>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</si>
  <si>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</si>
  <si>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</si>
  <si>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</si>
  <si>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</si>
  <si>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</si>
  <si>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</si>
  <si>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</si>
  <si>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</si>
  <si>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</si>
  <si>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</si>
  <si>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</si>
  <si>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</si>
  <si>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</si>
  <si>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</si>
  <si>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</si>
  <si>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</si>
  <si>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</si>
  <si>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</si>
  <si>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</si>
  <si>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</si>
  <si>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</si>
  <si>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</si>
  <si>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</si>
  <si>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</si>
  <si>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</si>
  <si>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</si>
  <si>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</si>
  <si>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</si>
  <si>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</si>
  <si>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</si>
  <si>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</si>
  <si>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</si>
  <si>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</si>
  <si>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</si>
  <si>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</si>
  <si>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</si>
  <si>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</si>
  <si>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</si>
  <si>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</si>
  <si>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</si>
  <si>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</si>
  <si>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</si>
  <si>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</si>
  <si>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</si>
  <si>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</si>
  <si>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</si>
  <si>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</si>
  <si>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</si>
  <si>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</si>
  <si>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</si>
  <si>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</si>
  <si>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</si>
  <si>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</si>
  <si>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</si>
  <si>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</si>
  <si>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</si>
  <si>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</si>
  <si>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</si>
  <si>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</si>
  <si>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</si>
  <si>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</si>
  <si>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</si>
  <si>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</si>
  <si>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</si>
  <si>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</si>
  <si>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</si>
  <si>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</si>
  <si>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</si>
  <si>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</si>
  <si>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</si>
  <si>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</si>
  <si>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</si>
  <si>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</si>
  <si>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</si>
  <si>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</si>
  <si>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</si>
  <si>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</si>
  <si>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</si>
  <si>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</si>
  <si>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</si>
  <si>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</si>
  <si>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</si>
  <si>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</si>
  <si>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</si>
  <si>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</si>
  <si>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</si>
  <si>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</si>
  <si>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</si>
  <si>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</si>
  <si>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</si>
  <si>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</si>
  <si>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</si>
  <si>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</si>
  <si>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</si>
  <si>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</si>
  <si>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</si>
  <si>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</si>
  <si>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</si>
  <si>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</si>
  <si>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</si>
  <si>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</si>
  <si>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</si>
  <si>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</si>
  <si>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</si>
  <si>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</si>
  <si>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</si>
  <si>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</si>
  <si>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</si>
  <si>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</si>
  <si>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</si>
  <si>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</si>
  <si>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</si>
  <si>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</si>
  <si>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</si>
  <si>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</si>
  <si>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</si>
  <si>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</si>
  <si>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</si>
  <si>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</si>
  <si>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</si>
  <si>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</si>
  <si>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</si>
  <si>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</si>
  <si>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</si>
  <si>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</si>
  <si>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</si>
  <si>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</si>
  <si>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</si>
  <si>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</si>
  <si>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</si>
  <si>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</si>
  <si>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</si>
  <si>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</si>
  <si>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</si>
  <si>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</si>
  <si>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</si>
  <si>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</si>
  <si>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</si>
  <si>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</si>
  <si>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</si>
  <si>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</si>
  <si>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</si>
  <si>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</si>
  <si>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</si>
  <si>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</si>
  <si>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</si>
  <si>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</si>
  <si>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</si>
  <si>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</si>
  <si>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</si>
  <si>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</si>
  <si>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</si>
  <si>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</si>
  <si>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</si>
  <si>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</si>
  <si>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</si>
  <si>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</si>
  <si>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</si>
  <si>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</si>
  <si>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</si>
  <si>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</si>
  <si>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</si>
  <si>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</si>
  <si>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</si>
  <si>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</si>
  <si>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</si>
  <si>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</si>
  <si>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</si>
  <si>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</si>
  <si>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</si>
  <si>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</si>
  <si>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</si>
  <si>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</si>
  <si>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</si>
  <si>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</si>
  <si>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</si>
  <si>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</si>
  <si>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</si>
  <si>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</si>
  <si>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</si>
  <si>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</si>
  <si>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</si>
  <si>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</si>
  <si>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</si>
  <si>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</si>
  <si>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</si>
  <si>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</si>
  <si>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</si>
  <si>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</si>
  <si>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</si>
  <si>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</si>
  <si>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</si>
  <si>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</si>
  <si>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</si>
  <si>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</si>
  <si>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</si>
  <si>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</si>
  <si>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</si>
  <si>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</si>
  <si>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</si>
  <si>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</si>
  <si>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</si>
  <si>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</si>
  <si>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</si>
  <si>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</si>
  <si>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</si>
  <si>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</si>
  <si>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</si>
  <si>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</si>
  <si>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</si>
  <si>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</si>
  <si>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</si>
  <si>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</si>
  <si>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</si>
  <si>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</si>
  <si>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</si>
  <si>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</si>
  <si>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</si>
  <si>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</si>
  <si>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</si>
  <si>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</si>
  <si>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</si>
  <si>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</si>
  <si>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</si>
  <si>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</si>
  <si>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</si>
  <si>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</si>
  <si>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</si>
  <si>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</si>
  <si>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</si>
  <si>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</si>
  <si>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</si>
  <si>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</si>
  <si>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</si>
  <si>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</si>
  <si>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</si>
  <si>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</si>
  <si>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</si>
  <si>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</si>
  <si>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</si>
  <si>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</si>
  <si>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</si>
  <si>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</si>
  <si>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</si>
  <si>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</si>
  <si>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</si>
  <si>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</si>
  <si>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</si>
  <si>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</si>
  <si>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</si>
  <si>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</si>
  <si>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</si>
  <si>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</si>
  <si>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</si>
  <si>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</si>
  <si>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</si>
  <si>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</si>
  <si>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</si>
  <si>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</si>
  <si>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</si>
  <si>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</si>
  <si>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</si>
  <si>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</si>
  <si>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</si>
  <si>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</si>
  <si>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</si>
  <si>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</si>
  <si>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</si>
  <si>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</si>
  <si>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</si>
  <si>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</si>
  <si>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</si>
  <si>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</si>
  <si>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</si>
  <si>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</si>
  <si>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</si>
  <si>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</si>
  <si>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</si>
  <si>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</si>
  <si>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</si>
  <si>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</si>
  <si>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</si>
  <si>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</si>
  <si>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</si>
  <si>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</si>
  <si>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</si>
  <si>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</si>
  <si>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</si>
  <si>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</si>
  <si>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</si>
  <si>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</si>
  <si>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</si>
  <si>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</si>
  <si>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</si>
  <si>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</si>
  <si>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</si>
  <si>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</si>
  <si>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</si>
  <si>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</si>
  <si>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</si>
  <si>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</si>
  <si>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</si>
  <si>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</si>
  <si>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</si>
  <si>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</si>
  <si>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</si>
  <si>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</si>
  <si>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</si>
  <si>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</si>
  <si>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</si>
  <si>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</si>
  <si>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</si>
  <si>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</si>
  <si>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</si>
  <si>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</si>
  <si>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</si>
  <si>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</si>
  <si>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</si>
  <si>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</si>
  <si>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</si>
  <si>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</si>
  <si>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</si>
  <si>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</si>
  <si>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</si>
  <si>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</si>
  <si>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</si>
  <si>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</si>
  <si>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</si>
  <si>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</si>
  <si>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</si>
  <si>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</si>
  <si>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</si>
  <si>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</si>
  <si>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</si>
  <si>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</si>
  <si>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</si>
  <si>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</si>
  <si>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</si>
  <si>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</si>
  <si>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</si>
  <si>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</si>
  <si>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</si>
  <si>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</si>
  <si>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</si>
  <si>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</si>
  <si>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</si>
  <si>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</si>
  <si>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</si>
  <si>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</si>
  <si>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</si>
  <si>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</si>
  <si>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</si>
  <si>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</si>
  <si>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</si>
  <si>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</si>
  <si>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</si>
  <si>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</si>
  <si>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</si>
  <si>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</si>
  <si>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</si>
  <si>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</si>
  <si>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</si>
  <si>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</si>
  <si>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</si>
  <si>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</si>
  <si>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</si>
  <si>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</si>
  <si>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</si>
  <si>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</si>
  <si>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</si>
  <si>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</si>
  <si>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</si>
  <si>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</si>
  <si>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</si>
  <si>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</si>
  <si>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</si>
  <si>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</si>
  <si>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</si>
  <si>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</si>
  <si>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</si>
  <si>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</si>
  <si>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</si>
  <si>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</si>
  <si>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</si>
  <si>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</si>
  <si>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</si>
  <si>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</si>
  <si>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</si>
  <si>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</si>
  <si>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</si>
  <si>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</si>
  <si>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</si>
  <si>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</si>
  <si>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</si>
  <si>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</si>
  <si>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</si>
  <si>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</si>
  <si>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</si>
  <si>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</si>
  <si>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</si>
  <si>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</si>
  <si>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</si>
  <si>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</si>
  <si>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</si>
  <si>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</si>
  <si>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</si>
  <si>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</si>
  <si>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</si>
  <si>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</si>
  <si>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</si>
  <si>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</si>
  <si>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</si>
  <si>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</si>
  <si>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</si>
  <si>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</si>
  <si>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</si>
  <si>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</si>
  <si>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</si>
  <si>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</si>
  <si>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</si>
  <si>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</si>
  <si>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</si>
  <si>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</si>
  <si>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</si>
  <si>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</si>
  <si>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</si>
  <si>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</si>
  <si>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</si>
  <si>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</si>
  <si>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</si>
  <si>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</si>
  <si>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</si>
  <si>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</si>
  <si>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</si>
  <si>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</si>
  <si>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</si>
  <si>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</si>
  <si>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</si>
  <si>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</si>
  <si>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</si>
  <si>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</si>
  <si>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</si>
  <si>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</si>
  <si>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</si>
  <si>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</si>
  <si>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</si>
  <si>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</si>
  <si>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</si>
  <si>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</si>
  <si>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</si>
  <si>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</si>
  <si>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</si>
  <si>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</si>
  <si>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</si>
  <si>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</si>
  <si>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</si>
  <si>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</si>
  <si>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</si>
  <si>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</si>
  <si>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</si>
  <si>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</si>
  <si>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</si>
  <si>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</si>
  <si>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</si>
  <si>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</si>
  <si>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</si>
  <si>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</si>
  <si>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</si>
  <si>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</si>
  <si>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</si>
  <si>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</si>
  <si>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</si>
  <si>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</si>
  <si>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</si>
  <si>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</si>
  <si>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</si>
  <si>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</si>
  <si>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</si>
  <si>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</si>
  <si>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</si>
  <si>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</si>
  <si>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</si>
  <si>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</si>
  <si>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</si>
  <si>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</si>
  <si>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</si>
  <si>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</si>
  <si>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</si>
  <si>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</si>
  <si>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</si>
  <si>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</si>
  <si>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</si>
  <si>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</si>
  <si>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</si>
  <si>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</si>
  <si>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</si>
  <si>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</si>
  <si>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</si>
  <si>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</si>
  <si>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</si>
  <si>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</si>
  <si>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</si>
  <si>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</si>
  <si>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</si>
  <si>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</si>
  <si>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</si>
  <si>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</si>
  <si>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</si>
  <si>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</si>
  <si>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</si>
  <si>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</si>
  <si>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</si>
  <si>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</si>
  <si>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</si>
  <si>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</si>
  <si>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</si>
  <si>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</si>
  <si>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</si>
  <si>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</si>
  <si>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</si>
  <si>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</si>
  <si>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</si>
  <si>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</si>
  <si>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</si>
  <si>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</si>
  <si>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</si>
  <si>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</si>
  <si>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</si>
  <si>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</si>
  <si>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</si>
  <si>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</si>
  <si>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</si>
  <si>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</si>
  <si>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</si>
  <si>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</si>
  <si>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</si>
  <si>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</si>
  <si>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</si>
  <si>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</si>
  <si>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</si>
  <si>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</si>
  <si>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</si>
  <si>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</si>
  <si>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</si>
  <si>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</si>
  <si>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</si>
  <si>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</si>
  <si>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</si>
  <si>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</si>
  <si>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</si>
  <si>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</si>
  <si>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</si>
  <si>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</si>
  <si>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</si>
  <si>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</si>
  <si>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</si>
  <si>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</si>
  <si>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</si>
  <si>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</si>
  <si>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</si>
  <si>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</si>
  <si>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</si>
  <si>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</si>
  <si>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</si>
  <si>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</si>
  <si>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</si>
  <si>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</si>
  <si>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</si>
  <si>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</si>
  <si>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</si>
  <si>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</si>
  <si>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</si>
  <si>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</si>
  <si>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</si>
  <si>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</si>
  <si>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</si>
  <si>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</si>
  <si>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</si>
  <si>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</si>
  <si>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</si>
  <si>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</si>
  <si>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</si>
  <si>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</si>
  <si>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</si>
  <si>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</si>
  <si>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</si>
  <si>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</si>
  <si>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</si>
  <si>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</si>
  <si>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</si>
  <si>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</si>
  <si>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</si>
  <si>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</si>
  <si>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</si>
  <si>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</si>
  <si>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</si>
  <si>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</si>
  <si>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</si>
  <si>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</si>
  <si>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</si>
  <si>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</si>
  <si>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</si>
  <si>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</si>
  <si>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</si>
  <si>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</si>
  <si>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</si>
  <si>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</si>
  <si>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</si>
  <si>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</si>
  <si>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</si>
  <si>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</si>
  <si>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</si>
  <si>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</si>
  <si>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</si>
  <si>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</si>
  <si>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</si>
  <si>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</si>
  <si>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</si>
  <si>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</si>
  <si>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</si>
  <si>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</si>
  <si>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</si>
  <si>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</si>
  <si>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</si>
  <si>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</si>
  <si>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</si>
  <si>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</si>
  <si>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</si>
  <si>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</si>
  <si>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</si>
  <si>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</si>
  <si>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</si>
  <si>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</si>
  <si>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</si>
  <si>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</si>
  <si>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</si>
  <si>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</si>
  <si>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</si>
  <si>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</si>
  <si>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</si>
  <si>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</si>
  <si>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</si>
  <si>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</si>
  <si>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</si>
  <si>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</si>
  <si>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</si>
  <si>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</si>
  <si>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</si>
  <si>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</si>
  <si>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</si>
  <si>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</si>
  <si>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</si>
  <si>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</si>
  <si>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</si>
  <si>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</si>
  <si>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</si>
  <si>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</si>
  <si>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</si>
  <si>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</si>
  <si>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</si>
  <si>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</si>
  <si>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</si>
  <si>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</si>
  <si>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</si>
  <si>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</si>
  <si>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</si>
  <si>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</si>
  <si>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</si>
  <si>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</si>
  <si>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</si>
  <si>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</si>
  <si>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</si>
  <si>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</si>
  <si>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</si>
  <si>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</si>
  <si>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</si>
  <si>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</si>
  <si>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</si>
  <si>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</si>
  <si>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</si>
  <si>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</si>
  <si>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</si>
  <si>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</si>
  <si>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</si>
  <si>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</si>
  <si>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</si>
  <si>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</si>
  <si>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</si>
  <si>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</si>
  <si>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</si>
  <si>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</si>
  <si>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</si>
  <si>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</si>
  <si>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</si>
  <si>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</si>
  <si>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</si>
  <si>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</si>
  <si>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</si>
  <si>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</si>
  <si>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</si>
  <si>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</si>
  <si>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</si>
  <si>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</si>
  <si>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</si>
  <si>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</si>
  <si>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</si>
  <si>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</si>
  <si>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</si>
  <si>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</si>
  <si>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</si>
  <si>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</si>
  <si>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</si>
  <si>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</si>
  <si>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</si>
  <si>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</si>
  <si>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</si>
  <si>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</si>
  <si>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</si>
  <si>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</si>
  <si>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</si>
  <si>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</si>
  <si>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</si>
  <si>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</si>
  <si>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</si>
  <si>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</si>
  <si>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</si>
  <si>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</si>
  <si>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</si>
  <si>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</si>
  <si>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</si>
  <si>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</si>
  <si>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</si>
  <si>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</si>
  <si>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</si>
  <si>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</si>
  <si>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</si>
  <si>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</si>
  <si>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</si>
  <si>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</si>
  <si>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</si>
  <si>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</si>
  <si>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</si>
  <si>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</si>
  <si>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</si>
  <si>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</si>
  <si>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</si>
  <si>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</si>
  <si>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</si>
  <si>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</si>
  <si>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</si>
  <si>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</si>
  <si>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</si>
  <si>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</si>
  <si>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</si>
  <si>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</si>
  <si>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</si>
  <si>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</si>
  <si>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</si>
  <si>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</si>
  <si>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</si>
  <si>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</si>
  <si>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</si>
  <si>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</si>
  <si>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</si>
  <si>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</si>
  <si>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</si>
  <si>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</si>
  <si>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</si>
  <si>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</si>
  <si>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</si>
  <si>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</si>
  <si>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</si>
  <si>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</si>
  <si>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</si>
  <si>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</si>
  <si>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</si>
  <si>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</si>
  <si>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</si>
  <si>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</si>
  <si>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</si>
  <si>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</si>
  <si>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</si>
  <si>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</si>
  <si>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</si>
  <si>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</si>
  <si>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</si>
  <si>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</si>
  <si>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</si>
  <si>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</si>
  <si>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</si>
  <si>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</si>
  <si>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</si>
  <si>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</si>
  <si>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</si>
  <si>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</si>
  <si>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</si>
  <si>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</si>
  <si>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</si>
  <si>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</si>
  <si>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</si>
  <si>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</si>
  <si>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</si>
  <si>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</si>
  <si>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</si>
  <si>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</si>
  <si>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</si>
  <si>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</si>
  <si>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</si>
  <si>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</si>
  <si>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</si>
  <si>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</si>
  <si>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</si>
  <si>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</si>
  <si>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</si>
  <si>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</si>
  <si>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</si>
  <si>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</si>
  <si>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</si>
  <si>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</si>
  <si>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</si>
  <si>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</si>
  <si>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</si>
  <si>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</si>
  <si>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</si>
  <si>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</si>
  <si>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</si>
  <si>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</si>
  <si>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</si>
  <si>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</si>
  <si>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</si>
  <si>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</si>
  <si>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</si>
  <si>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</si>
  <si>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</si>
  <si>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</si>
  <si>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</si>
  <si>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</si>
  <si>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</si>
  <si>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</si>
  <si>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</si>
  <si>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</si>
  <si>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</si>
  <si>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</si>
  <si>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</si>
  <si>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</si>
  <si>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</si>
  <si>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</si>
  <si>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</si>
  <si>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</si>
  <si>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</si>
  <si>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</si>
  <si>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</si>
  <si>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</si>
  <si>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</si>
  <si>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</si>
  <si>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</si>
  <si>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</si>
  <si>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</si>
  <si>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</si>
  <si>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</si>
  <si>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</si>
  <si>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</si>
  <si>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</si>
  <si>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</si>
  <si>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</si>
  <si>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</si>
  <si>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</si>
  <si>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</si>
  <si>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</si>
  <si>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</si>
  <si>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</si>
  <si>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</si>
  <si>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</si>
  <si>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</si>
  <si>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</si>
  <si>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</si>
  <si>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</si>
  <si>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</si>
  <si>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</si>
  <si>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</si>
  <si>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</si>
  <si>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</si>
  <si>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</si>
  <si>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</si>
  <si>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</si>
  <si>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</si>
  <si>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</si>
  <si>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</si>
  <si>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</si>
  <si>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</si>
  <si>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</si>
  <si>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</si>
  <si>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</si>
  <si>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</si>
  <si>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</si>
  <si>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</si>
  <si>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</si>
  <si>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</si>
  <si>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</si>
  <si>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</si>
  <si>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</si>
  <si>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</si>
  <si>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</si>
  <si>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</si>
  <si>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</si>
  <si>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</si>
  <si>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</si>
  <si>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</si>
  <si>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</si>
  <si>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</si>
  <si>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</si>
  <si>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</si>
  <si>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</si>
  <si>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</si>
  <si>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</si>
  <si>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</si>
  <si>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</si>
  <si>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</si>
  <si>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</si>
  <si>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</si>
  <si>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</si>
  <si>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</si>
  <si>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</si>
  <si>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</si>
  <si>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</si>
  <si>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</si>
  <si>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</si>
  <si>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</si>
  <si>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</si>
  <si>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</si>
  <si>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</si>
  <si>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</si>
  <si>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</si>
  <si>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</si>
  <si>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</si>
  <si>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</si>
  <si>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</si>
  <si>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</si>
  <si>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</si>
  <si>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</si>
  <si>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</si>
  <si>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</si>
  <si>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</si>
  <si>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</si>
  <si>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</si>
  <si>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</si>
  <si>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</si>
  <si>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</si>
  <si>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</si>
  <si>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</si>
  <si>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</si>
  <si>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</si>
  <si>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</si>
  <si>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</si>
  <si>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</si>
  <si>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</si>
  <si>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</si>
  <si>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</si>
  <si>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</si>
  <si>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</si>
  <si>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</si>
  <si>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</si>
  <si>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</si>
  <si>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</si>
  <si>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</si>
  <si>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</si>
  <si>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</si>
  <si>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</si>
  <si>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</si>
  <si>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</si>
  <si>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</si>
  <si>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</si>
  <si>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</si>
  <si>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</si>
  <si>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</si>
  <si>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</si>
  <si>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</si>
  <si>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</si>
  <si>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</si>
  <si>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</si>
  <si>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</si>
  <si>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</si>
  <si>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</si>
  <si>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</si>
  <si>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</si>
  <si>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</si>
  <si>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</si>
  <si>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</si>
  <si>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</si>
  <si>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</si>
  <si>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</si>
  <si>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</si>
  <si>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</si>
  <si>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</si>
  <si>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</si>
  <si>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</si>
  <si>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</si>
  <si>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</si>
  <si>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</si>
  <si>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</si>
  <si>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</si>
  <si>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</si>
  <si>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</si>
  <si>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</si>
  <si>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</si>
  <si>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</si>
  <si>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</si>
  <si>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</si>
  <si>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</si>
  <si>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</si>
  <si>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</si>
  <si>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</si>
  <si>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</si>
  <si>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</si>
  <si>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</si>
  <si>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</si>
  <si>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</si>
  <si>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</si>
  <si>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</si>
  <si>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</si>
  <si>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</si>
  <si>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</si>
  <si>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</si>
  <si>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</si>
  <si>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</si>
  <si>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</si>
  <si>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</si>
  <si>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</si>
  <si>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</si>
  <si>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</si>
  <si>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</si>
  <si>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</si>
  <si>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</si>
  <si>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</si>
  <si>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</si>
  <si>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</si>
  <si>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</si>
  <si>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</si>
  <si>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</si>
  <si>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</si>
  <si>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</si>
  <si>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</si>
  <si>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</si>
  <si>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</si>
  <si>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</si>
  <si>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</si>
  <si>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</si>
  <si>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</si>
  <si>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</si>
  <si>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</si>
  <si>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</si>
  <si>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</si>
  <si>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</si>
  <si>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</si>
  <si>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</si>
  <si>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</si>
  <si>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</si>
  <si>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</si>
  <si>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</si>
  <si>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</si>
  <si>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</si>
  <si>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</si>
  <si>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</si>
  <si>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</si>
  <si>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</si>
  <si>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</si>
  <si>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</si>
  <si>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</si>
  <si>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</si>
  <si>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</si>
  <si>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</si>
  <si>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</si>
  <si>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</si>
  <si>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</si>
  <si>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</si>
  <si>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</si>
  <si>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</si>
  <si>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</si>
  <si>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</si>
  <si>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</si>
  <si>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</si>
  <si>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</si>
  <si>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</si>
  <si>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</si>
  <si>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</si>
  <si>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</si>
  <si>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</si>
  <si>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</si>
  <si>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</si>
  <si>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</si>
  <si>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</si>
  <si>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</si>
  <si>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</si>
  <si>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</si>
  <si>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</si>
  <si>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</si>
  <si>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</si>
  <si>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</si>
  <si>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</si>
  <si>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</si>
  <si>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</si>
  <si>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</si>
  <si>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</si>
  <si>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</si>
  <si>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</si>
  <si>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</si>
  <si>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</si>
  <si>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</si>
  <si>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</si>
  <si>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</si>
  <si>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</si>
  <si>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</si>
  <si>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</si>
  <si>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</si>
  <si>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</si>
  <si>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</si>
  <si>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</si>
  <si>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</si>
  <si>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</si>
  <si>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</si>
  <si>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</si>
  <si>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</si>
  <si>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</si>
  <si>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</si>
  <si>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</si>
  <si>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</si>
  <si>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</si>
  <si>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</si>
  <si>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</si>
  <si>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</si>
  <si>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</si>
  <si>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</si>
  <si>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</si>
  <si>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</si>
  <si>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</si>
  <si>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</si>
  <si>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</si>
  <si>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</si>
  <si>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</si>
  <si>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</si>
  <si>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</si>
  <si>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</si>
  <si>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</si>
  <si>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</si>
  <si>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</si>
  <si>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</si>
  <si>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</si>
  <si>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</si>
  <si>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</si>
  <si>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</si>
  <si>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</si>
  <si>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</si>
  <si>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</si>
  <si>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</si>
  <si>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</si>
  <si>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</si>
  <si>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</si>
  <si>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</si>
  <si>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</si>
  <si>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</si>
  <si>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</si>
  <si>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</si>
  <si>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</si>
  <si>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</si>
  <si>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</si>
  <si>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</si>
  <si>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</si>
  <si>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</si>
  <si>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</si>
  <si>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</si>
  <si>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</si>
  <si>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</si>
  <si>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</si>
  <si>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</si>
  <si>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</si>
  <si>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</si>
  <si>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</si>
  <si>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</si>
  <si>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</si>
  <si>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</si>
  <si>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</si>
  <si>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</si>
  <si>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</si>
  <si>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</si>
  <si>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</si>
  <si>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</si>
  <si>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</si>
  <si>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</si>
  <si>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</si>
  <si>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</si>
  <si>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</si>
  <si>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</si>
  <si>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</si>
  <si>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</si>
  <si>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</si>
  <si>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</si>
  <si>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</si>
  <si>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</si>
  <si>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</si>
  <si>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</si>
  <si>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</si>
  <si>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</si>
  <si>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</si>
  <si>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</si>
  <si>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</si>
  <si>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</si>
  <si>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</si>
  <si>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</si>
  <si>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</si>
  <si>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</si>
  <si>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</si>
  <si>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</si>
  <si>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</si>
  <si>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</si>
  <si>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</si>
  <si>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</si>
  <si>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</si>
  <si>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</si>
  <si>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</si>
  <si>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</si>
  <si>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</si>
  <si>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</si>
  <si>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</si>
  <si>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</si>
  <si>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</si>
  <si>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</si>
  <si>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</si>
  <si>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</si>
  <si>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</si>
  <si>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</si>
  <si>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</si>
  <si>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</si>
  <si>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</si>
  <si>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</si>
  <si>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</si>
  <si>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</si>
  <si>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</si>
  <si>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</si>
  <si>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</si>
  <si>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</si>
  <si>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</si>
  <si>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</si>
  <si>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</si>
  <si>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</si>
  <si>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</si>
  <si>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</si>
  <si>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</si>
  <si>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</si>
  <si>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</si>
  <si>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</si>
  <si>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</si>
  <si>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</si>
  <si>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</si>
  <si>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</si>
  <si>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</si>
  <si>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</si>
  <si>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</si>
  <si>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</si>
  <si>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</si>
  <si>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</si>
  <si>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</si>
  <si>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</si>
  <si>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</si>
  <si>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</si>
  <si>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</si>
  <si>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</si>
  <si>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</si>
  <si>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</si>
  <si>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</si>
  <si>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</si>
  <si>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</si>
  <si>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</si>
  <si>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</si>
  <si>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</si>
  <si>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</si>
  <si>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</si>
  <si>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</si>
  <si>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</si>
  <si>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</si>
  <si>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</si>
  <si>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</si>
  <si>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</si>
  <si>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</si>
  <si>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</si>
  <si>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</si>
  <si>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</si>
  <si>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</si>
  <si>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</si>
  <si>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</si>
  <si>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</si>
  <si>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</si>
  <si>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</si>
  <si>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</si>
  <si>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</si>
  <si>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</si>
  <si>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</si>
  <si>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</si>
  <si>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</si>
  <si>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</si>
  <si>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</si>
  <si>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</si>
  <si>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</si>
  <si>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</si>
  <si>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</si>
  <si>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</si>
  <si>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</si>
  <si>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</si>
  <si>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</si>
  <si>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</si>
  <si>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</si>
  <si>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</si>
  <si>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</si>
  <si>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</si>
  <si>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</si>
  <si>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</si>
  <si>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</si>
  <si>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</si>
  <si>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</si>
  <si>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</si>
  <si>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</si>
  <si>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</si>
  <si>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</si>
  <si>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</si>
  <si>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</si>
  <si>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</si>
  <si>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</si>
  <si>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</si>
  <si>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</si>
  <si>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</si>
  <si>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</si>
  <si>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</si>
  <si>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</si>
  <si>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</si>
  <si>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</si>
  <si>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</si>
  <si>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</si>
  <si>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</si>
  <si>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</si>
  <si>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</si>
  <si>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</si>
  <si>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</si>
  <si>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</si>
  <si>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</si>
  <si>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</si>
  <si>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</si>
  <si>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</si>
  <si>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</si>
  <si>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</si>
  <si>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</si>
  <si>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</si>
  <si>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</si>
  <si>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</si>
  <si>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</si>
  <si>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</si>
  <si>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</si>
  <si>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</si>
  <si>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</si>
  <si>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</si>
  <si>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</si>
  <si>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</si>
  <si>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</si>
  <si>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</si>
  <si>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</si>
  <si>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</si>
  <si>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</si>
  <si>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</si>
  <si>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</si>
  <si>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</si>
  <si>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</si>
  <si>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</si>
  <si>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</si>
  <si>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</si>
  <si>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</si>
  <si>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</si>
  <si>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</si>
  <si>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</si>
  <si>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</si>
  <si>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</si>
  <si>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</si>
  <si>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</si>
  <si>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</si>
  <si>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</si>
  <si>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</si>
  <si>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</si>
  <si>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</si>
  <si>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</si>
  <si>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</si>
  <si>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</si>
  <si>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</si>
  <si>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</si>
  <si>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</si>
  <si>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</si>
  <si>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</si>
  <si>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</si>
  <si>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</si>
  <si>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</si>
  <si>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</si>
  <si>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</si>
  <si>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</si>
  <si>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</si>
  <si>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</si>
  <si>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</si>
  <si>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</si>
  <si>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</si>
  <si>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</si>
  <si>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</si>
  <si>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</si>
  <si>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</si>
  <si>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</si>
  <si>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</si>
  <si>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</si>
  <si>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</si>
  <si>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</si>
  <si>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</si>
  <si>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</si>
  <si>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</si>
  <si>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</si>
  <si>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</si>
  <si>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</si>
  <si>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</si>
  <si>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</si>
  <si>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</si>
  <si>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</si>
  <si>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</si>
  <si>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</si>
  <si>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</si>
  <si>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</si>
  <si>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</si>
  <si>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</si>
  <si>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</si>
  <si>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</si>
  <si>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</si>
  <si>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</si>
  <si>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</si>
  <si>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</si>
  <si>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</si>
  <si>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</si>
  <si>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</si>
  <si>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</si>
  <si>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</si>
  <si>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</si>
  <si>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</si>
  <si>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</si>
  <si>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</si>
  <si>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</si>
  <si>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</si>
  <si>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</si>
  <si>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</si>
  <si>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</si>
  <si>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</si>
  <si>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</si>
  <si>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</si>
  <si>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</si>
  <si>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</si>
  <si>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</si>
  <si>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</si>
  <si>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</si>
  <si>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</si>
  <si>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</si>
  <si>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</si>
  <si>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</si>
  <si>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</si>
  <si>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</si>
  <si>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</si>
  <si>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</si>
  <si>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</si>
  <si>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</si>
  <si>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</si>
  <si>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</si>
  <si>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</si>
  <si>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</si>
  <si>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</si>
  <si>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</si>
  <si>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</si>
  <si>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</si>
  <si>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</si>
  <si>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</si>
  <si>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</si>
  <si>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</si>
  <si>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</si>
  <si>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</si>
  <si>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</si>
  <si>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</si>
  <si>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</si>
  <si>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</si>
  <si>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</si>
  <si>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</si>
  <si>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</si>
  <si>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</si>
  <si>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</si>
  <si>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</si>
  <si>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</si>
  <si>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</si>
  <si>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</si>
  <si>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</si>
  <si>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</si>
  <si>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</si>
  <si>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</si>
  <si>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</si>
  <si>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</si>
  <si>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</si>
  <si>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</si>
  <si>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</si>
  <si>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</si>
  <si>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</si>
  <si>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</si>
  <si>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</si>
  <si>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</si>
  <si>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</si>
  <si>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</si>
  <si>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</si>
  <si>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</si>
  <si>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</si>
  <si>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</si>
  <si>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</si>
  <si>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</si>
  <si>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</si>
  <si>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</si>
  <si>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</si>
  <si>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</si>
  <si>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</si>
  <si>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</si>
  <si>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</si>
  <si>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</si>
  <si>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</si>
  <si>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</si>
  <si>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</si>
  <si>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</si>
  <si>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</si>
  <si>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</si>
  <si>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</si>
  <si>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</si>
  <si>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</si>
  <si>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</si>
  <si>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</si>
  <si>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</si>
  <si>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</si>
  <si>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</si>
  <si>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</si>
  <si>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</si>
  <si>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</si>
  <si>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</si>
  <si>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</si>
  <si>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</si>
  <si>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</si>
  <si>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</si>
  <si>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</si>
  <si>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</si>
  <si>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</si>
  <si>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</si>
  <si>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</si>
  <si>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</si>
  <si>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</si>
  <si>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</si>
  <si>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</si>
  <si>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</si>
  <si>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</si>
  <si>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</si>
  <si>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</si>
  <si>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</si>
  <si>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</si>
  <si>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</si>
  <si>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</si>
  <si>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</si>
  <si>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</si>
  <si>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</si>
  <si>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</si>
  <si>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</si>
  <si>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</si>
  <si>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</si>
  <si>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</si>
  <si>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</si>
  <si>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</si>
  <si>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</si>
  <si>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</si>
  <si>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</si>
  <si>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</si>
  <si>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</si>
  <si>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</si>
  <si>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</si>
  <si>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</si>
  <si>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</si>
  <si>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</si>
  <si>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</si>
  <si>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</si>
  <si>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</si>
  <si>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</si>
  <si>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</si>
  <si>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</si>
  <si>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</si>
  <si>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</si>
  <si>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</si>
  <si>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</si>
  <si>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</si>
  <si>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</si>
  <si>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</si>
  <si>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</si>
  <si>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</si>
  <si>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</si>
  <si>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</si>
  <si>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</si>
  <si>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</si>
  <si>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</si>
  <si>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</si>
  <si>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</si>
  <si>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</si>
  <si>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</si>
  <si>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</si>
  <si>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</si>
  <si>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</si>
  <si>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</si>
  <si>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</si>
  <si>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</si>
  <si>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</si>
  <si>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</si>
  <si>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</si>
  <si>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</si>
  <si>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</si>
  <si>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</si>
  <si>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</si>
  <si>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</si>
  <si>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</si>
  <si>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</si>
  <si>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</si>
  <si>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</si>
  <si>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</si>
  <si>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</si>
  <si>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</si>
  <si>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</si>
  <si>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</si>
  <si>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</si>
  <si>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</si>
  <si>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</si>
  <si>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</si>
  <si>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</si>
  <si>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</si>
  <si>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</si>
  <si>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</si>
  <si>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</si>
  <si>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</si>
  <si>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</si>
  <si>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</si>
  <si>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</si>
  <si>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</si>
  <si>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</si>
  <si>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</si>
  <si>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</si>
  <si>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</si>
  <si>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</si>
  <si>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</si>
  <si>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</si>
  <si>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</si>
  <si>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</si>
  <si>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</si>
  <si>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</si>
  <si>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</si>
  <si>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</si>
  <si>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</si>
  <si>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</si>
  <si>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</si>
  <si>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</si>
  <si>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</si>
  <si>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</si>
  <si>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</si>
  <si>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</si>
  <si>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</si>
  <si>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</si>
  <si>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</si>
  <si>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</si>
  <si>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</si>
  <si>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</si>
  <si>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</si>
  <si>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</si>
  <si>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</si>
  <si>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</si>
  <si>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</si>
  <si>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</si>
  <si>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</si>
  <si>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</si>
  <si>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</si>
  <si>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</si>
  <si>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</si>
  <si>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</si>
  <si>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</si>
  <si>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</si>
  <si>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</si>
  <si>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</si>
  <si>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</si>
  <si>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</si>
  <si>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</si>
  <si>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</si>
  <si>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</si>
  <si>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</si>
  <si>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</si>
  <si>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</si>
  <si>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</si>
  <si>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</si>
  <si>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</si>
  <si>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</si>
  <si>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</si>
  <si>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</si>
  <si>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</si>
  <si>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</si>
  <si>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</si>
  <si>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</si>
  <si>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</si>
  <si>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</si>
  <si>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</si>
  <si>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</si>
  <si>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</si>
  <si>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</si>
  <si>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</si>
  <si>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</si>
  <si>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</si>
  <si>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</si>
  <si>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</si>
  <si>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</si>
  <si>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</si>
  <si>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</si>
  <si>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</si>
  <si>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</si>
  <si>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</si>
  <si>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</si>
  <si>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</si>
  <si>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</si>
  <si>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</si>
  <si>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</si>
  <si>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</si>
  <si>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</si>
  <si>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</si>
  <si>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</si>
  <si>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</si>
  <si>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</si>
  <si>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</si>
  <si>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</si>
  <si>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</si>
  <si>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</si>
  <si>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</si>
  <si>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</si>
  <si>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</si>
  <si>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</si>
  <si>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</si>
  <si>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</si>
  <si>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</si>
  <si>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</si>
  <si>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</si>
  <si>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</si>
  <si>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</si>
  <si>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</si>
  <si>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</si>
  <si>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</si>
  <si>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</si>
  <si>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</si>
  <si>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</si>
  <si>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</si>
  <si>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</si>
  <si>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</si>
  <si>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</si>
  <si>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</si>
  <si>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</si>
  <si>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</si>
  <si>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</si>
  <si>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</si>
  <si>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</si>
  <si>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</si>
  <si>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</si>
  <si>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</si>
  <si>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</si>
  <si>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</si>
  <si>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</si>
  <si>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</si>
  <si>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</si>
  <si>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</si>
  <si>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</si>
  <si>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</si>
  <si>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</si>
  <si>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</si>
  <si>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</si>
  <si>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</si>
  <si>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</si>
  <si>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</si>
  <si>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</si>
  <si>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</si>
  <si>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</si>
  <si>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</si>
  <si>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</si>
  <si>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</si>
  <si>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</si>
  <si>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</si>
  <si>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</si>
  <si>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</si>
  <si>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</si>
  <si>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</si>
  <si>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</si>
  <si>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</si>
  <si>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</si>
  <si>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</si>
  <si>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</si>
  <si>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</si>
  <si>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</si>
  <si>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</si>
  <si>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</si>
  <si>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</si>
  <si>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</si>
  <si>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</si>
  <si>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</si>
  <si>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</si>
  <si>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</si>
  <si>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</si>
  <si>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</si>
  <si>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</si>
  <si>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</si>
  <si>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</si>
  <si>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</si>
  <si>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</si>
  <si>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</si>
  <si>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</si>
  <si>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</si>
  <si>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</si>
  <si>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</si>
  <si>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</si>
  <si>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</si>
  <si>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</si>
  <si>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</si>
  <si>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</si>
  <si>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</si>
  <si>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</si>
  <si>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</si>
  <si>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</si>
  <si>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</si>
  <si>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</si>
  <si>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</si>
  <si>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</si>
  <si>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</si>
  <si>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</si>
  <si>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</si>
  <si>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</si>
  <si>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</si>
  <si>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</si>
  <si>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</si>
  <si>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</si>
  <si>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</si>
  <si>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</si>
  <si>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</si>
  <si>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</si>
  <si>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</si>
  <si>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</si>
  <si>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</si>
  <si>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</si>
  <si>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</si>
  <si>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</si>
  <si>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</si>
  <si>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</si>
  <si>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</si>
  <si>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</si>
  <si>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</si>
  <si>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</si>
  <si>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</si>
  <si>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</si>
  <si>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</si>
  <si>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</si>
  <si>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</si>
  <si>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</si>
  <si>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</si>
  <si>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</si>
  <si>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</si>
  <si>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</si>
  <si>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</si>
  <si>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</si>
  <si>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</si>
  <si>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</si>
  <si>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</si>
  <si>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</si>
  <si>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</si>
  <si>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</si>
  <si>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</si>
  <si>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</si>
  <si>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</si>
  <si>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</si>
  <si>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</si>
  <si>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</si>
  <si>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</si>
  <si>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</si>
  <si>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</si>
  <si>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</si>
  <si>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</si>
  <si>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</si>
  <si>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</si>
  <si>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</si>
  <si>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</si>
  <si>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</si>
  <si>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</si>
  <si>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</si>
  <si>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</si>
  <si>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</si>
  <si>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</si>
  <si>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</si>
  <si>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</si>
  <si>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</si>
  <si>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</si>
  <si>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</si>
  <si>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</si>
  <si>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</si>
  <si>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</si>
  <si>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</si>
  <si>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</si>
  <si>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</si>
  <si>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</si>
  <si>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</si>
  <si>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</si>
  <si>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</si>
  <si>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</si>
  <si>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</si>
  <si>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</si>
  <si>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</si>
  <si>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</si>
  <si>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</si>
  <si>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</si>
  <si>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</si>
  <si>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</si>
  <si>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</si>
  <si>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</si>
  <si>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</si>
  <si>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</si>
  <si>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</si>
  <si>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</si>
  <si>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</si>
  <si>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</si>
  <si>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</si>
  <si>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</si>
  <si>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</si>
  <si>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</si>
  <si>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</si>
  <si>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</si>
  <si>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</si>
  <si>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</si>
  <si>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</si>
  <si>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</si>
  <si>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</si>
  <si>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</si>
  <si>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</si>
  <si>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</si>
  <si>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</si>
  <si>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</si>
  <si>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</si>
  <si>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</si>
  <si>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</si>
  <si>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</si>
  <si>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</si>
  <si>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</si>
  <si>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</si>
  <si>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</si>
  <si>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</si>
  <si>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</si>
  <si>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</si>
  <si>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</si>
  <si>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</si>
  <si>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</si>
  <si>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</si>
  <si>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</si>
  <si>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</si>
  <si>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</si>
  <si>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</si>
  <si>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</si>
  <si>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</si>
  <si>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</si>
  <si>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</si>
  <si>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</si>
  <si>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</si>
  <si>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</si>
  <si>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</si>
  <si>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</si>
  <si>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</si>
  <si>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</si>
  <si>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</si>
  <si>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</si>
  <si>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</si>
  <si>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</si>
  <si>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</si>
  <si>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</si>
  <si>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</si>
  <si>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</si>
  <si>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</si>
  <si>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</si>
  <si>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</si>
  <si>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</si>
  <si>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</si>
  <si>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</si>
  <si>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</si>
  <si>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</si>
  <si>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</si>
  <si>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</si>
  <si>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</si>
  <si>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</si>
  <si>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</si>
  <si>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</si>
  <si>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</si>
  <si>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</si>
  <si>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</si>
  <si>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</si>
  <si>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</si>
  <si>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</si>
  <si>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</si>
  <si>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</si>
  <si>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</si>
  <si>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</si>
  <si>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</si>
  <si>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</si>
  <si>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</si>
  <si>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</si>
  <si>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</si>
  <si>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</si>
  <si>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</si>
  <si>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</si>
  <si>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</si>
  <si>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</si>
  <si>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</si>
  <si>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</si>
  <si>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</si>
  <si>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</si>
  <si>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</si>
  <si>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</si>
  <si>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</si>
  <si>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</si>
  <si>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</si>
  <si>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</si>
  <si>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</si>
  <si>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</si>
  <si>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</si>
  <si>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</si>
  <si>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</si>
  <si>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</si>
  <si>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</si>
  <si>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</si>
  <si>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</si>
  <si>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</si>
  <si>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</si>
  <si>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</si>
  <si>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</si>
  <si>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</si>
  <si>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</si>
  <si>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</si>
  <si>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</si>
  <si>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</si>
  <si>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</si>
  <si>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</si>
  <si>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</si>
  <si>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</si>
  <si>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</si>
  <si>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</si>
  <si>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</si>
  <si>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</si>
  <si>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</si>
  <si>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</si>
  <si>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</si>
  <si>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</si>
  <si>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</si>
  <si>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</si>
  <si>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</si>
  <si>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</si>
  <si>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</si>
  <si>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</si>
  <si>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</si>
  <si>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</si>
  <si>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</si>
  <si>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</si>
  <si>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</si>
  <si>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</si>
  <si>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</si>
  <si>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</si>
  <si>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</si>
  <si>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</si>
  <si>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</si>
  <si>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</si>
  <si>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</si>
  <si>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</si>
  <si>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</si>
  <si>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</si>
  <si>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</si>
  <si>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</si>
  <si>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</si>
  <si>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</si>
  <si>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</si>
  <si>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</si>
  <si>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</si>
  <si>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</si>
  <si>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</si>
  <si>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</si>
  <si>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</si>
  <si>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</si>
  <si>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</si>
  <si>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</si>
  <si>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</si>
  <si>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</si>
  <si>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</si>
  <si>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</si>
  <si>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</si>
  <si>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</si>
  <si>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</si>
  <si>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</si>
  <si>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</si>
  <si>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</si>
  <si>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</si>
  <si>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</si>
  <si>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</si>
  <si>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</si>
  <si>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</si>
  <si>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</si>
  <si>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</si>
  <si>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</si>
  <si>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</si>
  <si>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</si>
  <si>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</si>
  <si>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</si>
  <si>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</si>
  <si>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</si>
  <si>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</si>
  <si>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</si>
  <si>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</si>
  <si>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</si>
  <si>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</si>
  <si>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</si>
  <si>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</si>
  <si>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</si>
  <si>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</si>
  <si>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</si>
  <si>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</si>
  <si>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</si>
  <si>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</si>
  <si>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</si>
  <si>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</si>
  <si>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</si>
  <si>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</si>
  <si>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</si>
  <si>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</si>
  <si>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</si>
  <si>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</si>
  <si>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</si>
  <si>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</si>
  <si>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</si>
  <si>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</si>
  <si>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</si>
  <si>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</si>
  <si>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</si>
  <si>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</si>
  <si>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</si>
  <si>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</si>
  <si>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</si>
  <si>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</si>
  <si>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</si>
  <si>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</si>
  <si>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</si>
  <si>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</si>
  <si>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</si>
  <si>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</si>
  <si>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</si>
  <si>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</si>
  <si>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</si>
  <si>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</si>
  <si>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</si>
  <si>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</si>
  <si>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</si>
  <si>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</si>
  <si>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</si>
  <si>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</si>
  <si>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</si>
  <si>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</si>
  <si>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</si>
  <si>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</si>
  <si>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</si>
  <si>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</si>
  <si>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</si>
  <si>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</si>
  <si>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</si>
  <si>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</si>
  <si>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</si>
  <si>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</si>
  <si>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</si>
  <si>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</si>
  <si>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</si>
  <si>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</si>
  <si>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</si>
  <si>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</si>
  <si>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</si>
  <si>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</si>
  <si>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</si>
  <si>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</si>
  <si>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</si>
  <si>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</si>
  <si>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</si>
  <si>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</si>
  <si>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</si>
  <si>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</si>
  <si>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</si>
  <si>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</si>
  <si>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</si>
  <si>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</si>
  <si>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</si>
  <si>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</si>
  <si>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</si>
  <si>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</si>
  <si>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</si>
  <si>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</si>
  <si>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</si>
  <si>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</si>
  <si>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</si>
  <si>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</si>
  <si>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</si>
  <si>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</si>
  <si>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</si>
  <si>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</si>
  <si>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</si>
  <si>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</si>
  <si>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</si>
  <si>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</si>
  <si>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</si>
  <si>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</si>
  <si>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</si>
  <si>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</si>
  <si>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</si>
  <si>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</si>
  <si>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</si>
  <si>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</si>
  <si>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</si>
  <si>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</si>
  <si>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</si>
  <si>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</si>
  <si>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</si>
  <si>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</si>
  <si>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</si>
  <si>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</si>
  <si>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</si>
  <si>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</si>
  <si>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</si>
  <si>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</si>
  <si>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</si>
  <si>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</si>
  <si>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</si>
  <si>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</si>
  <si>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</si>
  <si>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</si>
  <si>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</si>
  <si>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</si>
  <si>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</si>
  <si>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</si>
  <si>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</si>
  <si>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</si>
  <si>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</si>
  <si>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</si>
  <si>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</si>
  <si>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</si>
  <si>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</si>
  <si>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</si>
  <si>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</si>
  <si>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</si>
  <si>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</si>
  <si>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</si>
  <si>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</si>
  <si>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</si>
  <si>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</si>
  <si>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</si>
  <si>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</si>
  <si>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</si>
  <si>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</si>
  <si>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</si>
  <si>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</si>
  <si>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</si>
  <si>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</si>
  <si>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</si>
  <si>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</si>
  <si>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</si>
  <si>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</si>
  <si>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</si>
  <si>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</si>
  <si>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</si>
  <si>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</si>
  <si>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</si>
  <si>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</si>
  <si>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</si>
  <si>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</si>
  <si>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</si>
  <si>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</si>
  <si>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</si>
  <si>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</si>
  <si>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</si>
  <si>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</si>
  <si>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</si>
  <si>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</si>
  <si>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</si>
  <si>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</si>
  <si>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</si>
  <si>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</si>
  <si>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</si>
  <si>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</si>
  <si>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</si>
  <si>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</si>
  <si>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</si>
  <si>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</si>
  <si>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</si>
  <si>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</si>
  <si>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</si>
  <si>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</si>
  <si>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</si>
  <si>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</si>
  <si>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</si>
  <si>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</si>
  <si>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</si>
  <si>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</si>
  <si>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</si>
  <si>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</si>
  <si>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</si>
  <si>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</si>
  <si>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</si>
  <si>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</si>
  <si>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</si>
  <si>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</si>
  <si>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</si>
  <si>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</si>
  <si>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</si>
  <si>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</si>
  <si>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</si>
  <si>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</si>
  <si>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</si>
  <si>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</si>
  <si>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</si>
  <si>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</si>
  <si>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</si>
  <si>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</si>
  <si>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</si>
  <si>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</si>
  <si>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</si>
  <si>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</si>
  <si>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</si>
  <si>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</si>
  <si>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</si>
  <si>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</si>
  <si>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</si>
  <si>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</si>
  <si>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</si>
  <si>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</si>
  <si>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</si>
  <si>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</si>
  <si>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</si>
  <si>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</si>
  <si>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</si>
  <si>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</si>
  <si>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</si>
  <si>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</si>
  <si>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</si>
  <si>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</si>
  <si>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</si>
  <si>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</si>
  <si>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</si>
  <si>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</si>
  <si>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</si>
  <si>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</si>
  <si>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</si>
  <si>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</si>
  <si>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</si>
  <si>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</si>
  <si>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</si>
  <si>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</si>
  <si>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</si>
  <si>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</si>
  <si>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</si>
  <si>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</si>
  <si>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</si>
  <si>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</si>
  <si>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</si>
  <si>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</si>
  <si>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</si>
  <si>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</si>
  <si>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</si>
  <si>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</si>
  <si>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</si>
  <si>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</si>
  <si>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</si>
  <si>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</si>
  <si>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</si>
  <si>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</si>
  <si>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</si>
  <si>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</si>
  <si>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</si>
  <si>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</si>
  <si>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</si>
  <si>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</si>
  <si>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</si>
  <si>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</si>
  <si>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</si>
  <si>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</si>
  <si>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</si>
  <si>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</si>
  <si>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</si>
  <si>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</si>
  <si>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</si>
  <si>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</si>
  <si>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</si>
  <si>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</si>
  <si>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</si>
  <si>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</si>
  <si>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</si>
  <si>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</si>
  <si>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</si>
  <si>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</si>
  <si>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</si>
  <si>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</si>
  <si>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</si>
  <si>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</si>
  <si>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</si>
  <si>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</si>
  <si>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</si>
  <si>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</si>
  <si>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</si>
  <si>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</si>
  <si>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</si>
  <si>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</si>
  <si>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</si>
  <si>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</si>
  <si>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</si>
  <si>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</si>
  <si>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</si>
  <si>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</si>
  <si>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</si>
  <si>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</si>
  <si>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</si>
  <si>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</si>
  <si>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</si>
  <si>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</si>
  <si>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</si>
  <si>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</si>
  <si>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</si>
  <si>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</si>
  <si>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</si>
  <si>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</si>
  <si>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</si>
  <si>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</si>
  <si>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</si>
  <si>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</si>
  <si>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</si>
  <si>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</si>
  <si>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</si>
  <si>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</si>
  <si>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</si>
  <si>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</si>
  <si>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</si>
  <si>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</si>
  <si>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</si>
  <si>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</si>
  <si>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</si>
  <si>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</si>
  <si>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</si>
  <si>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</si>
  <si>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</si>
  <si>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</si>
  <si>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</si>
  <si>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</si>
  <si>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</si>
  <si>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</si>
  <si>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</si>
  <si>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</si>
  <si>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</si>
  <si>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</si>
  <si>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</si>
  <si>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</si>
  <si>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</si>
  <si>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</si>
  <si>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</si>
  <si>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</si>
  <si>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</si>
  <si>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</si>
  <si>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</si>
  <si>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</si>
  <si>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</si>
  <si>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</si>
  <si>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</si>
  <si>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</si>
  <si>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</si>
  <si>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</si>
  <si>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</si>
  <si>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</si>
  <si>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</si>
  <si>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</si>
  <si>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</si>
  <si>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</si>
  <si>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</si>
  <si>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</si>
  <si>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</si>
  <si>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</si>
  <si>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</si>
  <si>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</si>
  <si>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</si>
  <si>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</si>
  <si>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</si>
  <si>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</si>
  <si>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</si>
  <si>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</si>
  <si>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</si>
  <si>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</si>
  <si>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</si>
  <si>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</si>
  <si>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</si>
  <si>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</si>
  <si>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</si>
  <si>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</si>
  <si>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</si>
  <si>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</si>
  <si>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</si>
  <si>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</si>
  <si>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</si>
  <si>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</si>
  <si>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</si>
  <si>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</si>
  <si>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</si>
  <si>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</si>
  <si>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</si>
  <si>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</si>
  <si>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</si>
  <si>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</si>
  <si>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</si>
  <si>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</si>
  <si>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</si>
  <si>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</si>
  <si>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</si>
  <si>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</si>
  <si>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</si>
  <si>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</si>
  <si>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</si>
  <si>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</si>
  <si>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</si>
  <si>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</si>
  <si>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</si>
  <si>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</si>
  <si>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</si>
  <si>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</si>
  <si>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</si>
  <si>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</si>
  <si>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</si>
  <si>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</si>
  <si>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</si>
  <si>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</si>
  <si>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</si>
  <si>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</si>
  <si>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</si>
  <si>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</si>
  <si>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</si>
  <si>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</si>
  <si>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</si>
  <si>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</si>
  <si>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</si>
  <si>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</si>
  <si>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</si>
  <si>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</si>
  <si>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</si>
  <si>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</si>
  <si>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</si>
  <si>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</si>
  <si>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</si>
  <si>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</si>
  <si>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</si>
  <si>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</si>
  <si>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</si>
  <si>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</si>
  <si>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</si>
  <si>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</si>
  <si>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</si>
  <si>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</si>
  <si>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</si>
  <si>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</si>
  <si>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</si>
  <si>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</si>
  <si>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</si>
  <si>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</si>
  <si>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</si>
  <si>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</si>
  <si>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</si>
  <si>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</si>
  <si>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</si>
  <si>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</si>
  <si>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</si>
  <si>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</si>
  <si>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</si>
  <si>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</si>
  <si>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</si>
  <si>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</si>
  <si>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</si>
  <si>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</si>
  <si>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</si>
  <si>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</si>
  <si>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</si>
  <si>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</si>
  <si>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</si>
  <si>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</si>
  <si>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</si>
  <si>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</si>
  <si>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</si>
  <si>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</si>
  <si>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</si>
  <si>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</si>
  <si>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</si>
  <si>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</si>
  <si>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</si>
  <si>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</si>
  <si>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</si>
  <si>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</si>
  <si>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</si>
  <si>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</si>
  <si>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</si>
  <si>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</si>
  <si>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</si>
  <si>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</si>
  <si>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</si>
  <si>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</si>
  <si>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</si>
  <si>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</si>
  <si>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</si>
  <si>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</si>
  <si>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</si>
  <si>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</si>
  <si>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</si>
  <si>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</si>
  <si>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</si>
  <si>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</si>
  <si>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</si>
  <si>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</si>
  <si>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</si>
  <si>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</si>
  <si>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</si>
  <si>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</si>
  <si>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</si>
  <si>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</si>
  <si>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</si>
  <si>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</si>
  <si>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</si>
  <si>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</si>
  <si>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</si>
  <si>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</si>
  <si>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</si>
  <si>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</si>
  <si>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</si>
  <si>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</si>
  <si>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</si>
  <si>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</si>
  <si>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</si>
  <si>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</si>
  <si>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</si>
  <si>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</si>
  <si>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</si>
  <si>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</si>
  <si>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</si>
  <si>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</si>
  <si>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</si>
  <si>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</si>
  <si>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</si>
  <si>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</si>
  <si>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</si>
  <si>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</si>
  <si>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</si>
  <si>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</si>
  <si>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</si>
  <si>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</si>
  <si>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</si>
  <si>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</si>
  <si>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</si>
  <si>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</si>
  <si>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</si>
  <si>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</si>
  <si>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</si>
  <si>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</si>
  <si>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</si>
  <si>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</si>
  <si>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</si>
  <si>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</si>
  <si>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</si>
  <si>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</si>
  <si>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</si>
  <si>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</si>
  <si>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</si>
  <si>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</si>
  <si>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</si>
  <si>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</si>
  <si>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</si>
  <si>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</si>
  <si>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</si>
  <si>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</si>
  <si>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</si>
  <si>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</si>
  <si>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</si>
  <si>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</si>
  <si>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</si>
  <si>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</si>
  <si>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</si>
  <si>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</si>
  <si>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</si>
  <si>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</si>
  <si>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</si>
  <si>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</si>
  <si>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</si>
  <si>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</si>
  <si>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</si>
  <si>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</si>
  <si>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</si>
  <si>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</si>
  <si>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</si>
  <si>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</si>
  <si>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</si>
  <si>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</si>
  <si>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</si>
  <si>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</si>
  <si>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</si>
  <si>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</si>
  <si>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</si>
  <si>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</si>
  <si>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</si>
  <si>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</si>
  <si>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</si>
  <si>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</si>
  <si>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</si>
  <si>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</si>
  <si>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</si>
  <si>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</si>
  <si>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</si>
  <si>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</si>
  <si>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</si>
  <si>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</si>
  <si>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</si>
  <si>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</si>
  <si>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</si>
  <si>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</si>
  <si>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</si>
  <si>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</si>
  <si>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</si>
  <si>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</si>
  <si>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</si>
  <si>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</si>
  <si>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</si>
  <si>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</si>
  <si>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</si>
  <si>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</si>
  <si>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</si>
  <si>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</si>
  <si>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</si>
  <si>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</si>
  <si>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</si>
  <si>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</si>
  <si>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</si>
  <si>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</si>
  <si>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</si>
  <si>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</si>
  <si>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</si>
  <si>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</si>
  <si>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</si>
  <si>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</si>
  <si>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</si>
  <si>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</si>
  <si>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</si>
  <si>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</si>
  <si>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</si>
  <si>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</si>
  <si>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</si>
  <si>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</si>
  <si>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</si>
  <si>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</si>
  <si>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</si>
  <si>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</si>
  <si>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</si>
  <si>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</si>
  <si>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</si>
  <si>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</si>
  <si>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</si>
  <si>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</si>
  <si>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</si>
  <si>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</si>
  <si>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</si>
  <si>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</si>
  <si>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</si>
  <si>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</si>
  <si>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</si>
  <si>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</si>
  <si>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</si>
  <si>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</si>
  <si>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</si>
  <si>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</si>
  <si>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</si>
  <si>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</si>
  <si>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</si>
  <si>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</si>
  <si>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</si>
  <si>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</si>
  <si>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</si>
  <si>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</si>
  <si>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</si>
  <si>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</si>
  <si>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</si>
  <si>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</si>
  <si>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</si>
  <si>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</si>
  <si>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</si>
  <si>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</si>
  <si>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</si>
  <si>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</si>
  <si>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</si>
  <si>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</si>
  <si>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</si>
  <si>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</si>
  <si>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</si>
  <si>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</si>
  <si>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</si>
  <si>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</si>
  <si>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</si>
  <si>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</si>
  <si>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</si>
  <si>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</si>
  <si>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</si>
  <si>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</si>
  <si>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</si>
  <si>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</si>
  <si>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</si>
  <si>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</si>
  <si>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</si>
  <si>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</si>
  <si>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</si>
  <si>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</si>
  <si>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</si>
  <si>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</si>
  <si>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</si>
  <si>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</si>
  <si>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</si>
  <si>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</si>
  <si>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</si>
  <si>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</si>
  <si>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</si>
  <si>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</si>
  <si>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</si>
  <si>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</si>
  <si>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</si>
  <si>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</si>
  <si>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</si>
  <si>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</si>
  <si>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</si>
  <si>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</si>
  <si>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</si>
  <si>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</si>
  <si>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</si>
  <si>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</si>
  <si>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</si>
  <si>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</si>
  <si>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</si>
  <si>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</si>
  <si>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</si>
  <si>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</si>
  <si>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</si>
  <si>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</si>
  <si>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</si>
  <si>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</si>
  <si>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</si>
  <si>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</si>
  <si>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</si>
  <si>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</si>
  <si>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</si>
  <si>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</si>
  <si>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</si>
  <si>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</si>
  <si>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</si>
  <si>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</si>
  <si>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</si>
  <si>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</si>
  <si>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</si>
  <si>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</si>
  <si>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</si>
  <si>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</si>
  <si>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</si>
  <si>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</si>
  <si>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</si>
  <si>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</si>
  <si>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</si>
  <si>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</si>
  <si>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</si>
  <si>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</si>
  <si>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</si>
  <si>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</si>
  <si>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</si>
  <si>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</si>
  <si>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</si>
  <si>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</si>
  <si>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</si>
  <si>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</si>
  <si>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</si>
  <si>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</si>
  <si>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</si>
  <si>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</si>
  <si>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</si>
  <si>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</si>
  <si>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</si>
  <si>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</si>
  <si>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</si>
  <si>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</si>
  <si>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</si>
  <si>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</si>
  <si>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</si>
  <si>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</si>
  <si>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</si>
  <si>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</si>
  <si>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</si>
  <si>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</si>
  <si>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</si>
  <si>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</si>
  <si>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</si>
  <si>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</si>
  <si>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</si>
  <si>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</si>
  <si>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</si>
  <si>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</si>
  <si>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</si>
  <si>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</si>
  <si>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</si>
  <si>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</si>
  <si>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</si>
  <si>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</si>
  <si>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</si>
  <si>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</si>
  <si>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</si>
  <si>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</si>
  <si>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</si>
  <si>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</si>
  <si>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</si>
  <si>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</si>
  <si>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</si>
  <si>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</si>
  <si>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</si>
  <si>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</si>
  <si>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</si>
  <si>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</si>
  <si>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</si>
  <si>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</si>
  <si>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</si>
  <si>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</si>
  <si>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</si>
  <si>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</si>
  <si>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</si>
  <si>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</si>
  <si>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</si>
  <si>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</si>
  <si>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</si>
  <si>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</si>
  <si>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</si>
  <si>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</si>
  <si>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</si>
  <si>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</si>
  <si>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</si>
  <si>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</si>
  <si>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</si>
  <si>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</si>
  <si>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</si>
  <si>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</si>
  <si>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</si>
  <si>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</si>
  <si>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</si>
  <si>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</si>
  <si>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</si>
  <si>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</si>
  <si>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</si>
  <si>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</si>
  <si>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</si>
  <si>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</si>
  <si>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</si>
  <si>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</si>
  <si>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</si>
  <si>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</si>
  <si>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</si>
  <si>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</si>
  <si>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</si>
  <si>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</si>
  <si>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</si>
  <si>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</si>
  <si>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</si>
  <si>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</si>
  <si>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</si>
  <si>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</si>
  <si>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</si>
  <si>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</si>
  <si>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</si>
  <si>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</si>
  <si>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</si>
  <si>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</si>
  <si>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</si>
  <si>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</si>
  <si>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</si>
  <si>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</si>
  <si>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</si>
  <si>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</si>
  <si>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</si>
  <si>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</si>
  <si>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</si>
  <si>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</si>
  <si>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</si>
  <si>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</si>
  <si>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</si>
  <si>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</si>
  <si>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</si>
  <si>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</si>
  <si>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</si>
  <si>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</si>
  <si>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</si>
  <si>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</si>
  <si>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</si>
  <si>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</si>
  <si>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</si>
  <si>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</si>
  <si>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</si>
  <si>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</si>
  <si>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</si>
  <si>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</si>
  <si>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</si>
  <si>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</si>
  <si>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</si>
  <si>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</si>
  <si>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</si>
  <si>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</si>
  <si>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</si>
  <si>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</si>
  <si>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</si>
  <si>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</si>
  <si>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</si>
  <si>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</si>
  <si>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</si>
  <si>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</si>
  <si>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</si>
  <si>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</si>
  <si>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</si>
  <si>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</si>
  <si>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</si>
  <si>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</si>
  <si>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</si>
  <si>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</si>
  <si>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</si>
  <si>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</si>
  <si>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</si>
  <si>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</si>
  <si>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</si>
  <si>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</si>
  <si>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</si>
  <si>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</si>
  <si>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</si>
  <si>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</si>
  <si>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</si>
  <si>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</si>
  <si>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</si>
  <si>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</si>
  <si>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</si>
  <si>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</si>
  <si>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</si>
  <si>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</si>
  <si>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</si>
  <si>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</si>
  <si>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</si>
  <si>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</si>
  <si>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</si>
  <si>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</si>
  <si>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</si>
  <si>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</si>
  <si>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</si>
  <si>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</si>
  <si>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</si>
  <si>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</si>
  <si>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</si>
  <si>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</si>
  <si>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</si>
  <si>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</si>
  <si>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</si>
  <si>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</si>
  <si>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</si>
  <si>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</si>
  <si>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</si>
  <si>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</si>
  <si>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</si>
  <si>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</si>
  <si>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</si>
  <si>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</si>
  <si>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</si>
  <si>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</si>
  <si>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</si>
  <si>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</si>
  <si>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</si>
  <si>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</si>
  <si>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</si>
  <si>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</si>
  <si>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</si>
  <si>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</si>
  <si>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</si>
  <si>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</si>
  <si>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</si>
  <si>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</si>
  <si>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</si>
  <si>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</si>
  <si>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</si>
  <si>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</si>
  <si>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</si>
  <si>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</si>
  <si>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</si>
  <si>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</si>
  <si>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</si>
  <si>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</si>
  <si>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</si>
  <si>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</si>
  <si>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</si>
  <si>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</si>
  <si>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</si>
  <si>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</si>
  <si>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</si>
  <si>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</si>
  <si>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</si>
  <si>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</si>
  <si>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</si>
  <si>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</si>
  <si>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</si>
  <si>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</si>
  <si>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</si>
  <si>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</si>
  <si>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</si>
  <si>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</si>
  <si>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</si>
  <si>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</si>
  <si>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</si>
  <si>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</si>
  <si>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</si>
  <si>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</si>
  <si>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</si>
  <si>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</si>
  <si>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</si>
  <si>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</si>
  <si>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</si>
  <si>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</si>
  <si>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</si>
  <si>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</si>
  <si>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</si>
  <si>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</si>
  <si>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</si>
  <si>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</si>
  <si>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</si>
  <si>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</si>
  <si>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</si>
  <si>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</si>
  <si>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</si>
  <si>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</si>
  <si>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</si>
  <si>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</si>
  <si>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</si>
  <si>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</si>
  <si>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</si>
  <si>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</si>
  <si>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</si>
  <si>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</si>
  <si>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</si>
  <si>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</si>
  <si>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</si>
  <si>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</si>
  <si>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</si>
  <si>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</si>
  <si>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</si>
  <si>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</si>
  <si>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</si>
  <si>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</si>
  <si>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</si>
  <si>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</si>
  <si>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</si>
  <si>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</si>
  <si>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</si>
  <si>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</si>
  <si>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</si>
  <si>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</si>
  <si>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</si>
  <si>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</si>
  <si>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</si>
  <si>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</si>
  <si>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</si>
  <si>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</si>
  <si>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</si>
  <si>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</si>
  <si>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</si>
  <si>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</si>
  <si>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</si>
  <si>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</si>
  <si>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</si>
  <si>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</si>
  <si>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</si>
  <si>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</si>
  <si>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</si>
  <si>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</si>
  <si>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</si>
  <si>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</si>
  <si>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</si>
  <si>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</si>
  <si>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</si>
  <si>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</si>
  <si>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</si>
  <si>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</si>
  <si>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</si>
  <si>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</si>
  <si>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</si>
  <si>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</si>
  <si>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</si>
  <si>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</si>
  <si>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</si>
  <si>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</si>
  <si>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</si>
  <si>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</si>
  <si>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</si>
  <si>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</si>
  <si>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</si>
  <si>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</si>
  <si>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</si>
  <si>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</si>
  <si>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</si>
  <si>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</si>
  <si>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</si>
  <si>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</si>
  <si>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</si>
  <si>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</si>
  <si>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</si>
  <si>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</si>
  <si>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</si>
  <si>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</si>
  <si>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</si>
  <si>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</si>
  <si>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</si>
  <si>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</si>
  <si>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</si>
  <si>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</si>
  <si>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</si>
  <si>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</si>
  <si>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</si>
  <si>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</si>
  <si>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</si>
  <si>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</si>
  <si>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</si>
  <si>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</si>
  <si>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</si>
  <si>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</si>
  <si>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</si>
  <si>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</si>
  <si>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</si>
  <si>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</si>
  <si>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</si>
  <si>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</si>
  <si>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</si>
  <si>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</si>
  <si>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</si>
  <si>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</si>
  <si>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</si>
  <si>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</si>
  <si>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</si>
  <si>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</si>
  <si>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</si>
  <si>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</si>
  <si>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</si>
  <si>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</si>
  <si>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</si>
  <si>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</si>
  <si>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</si>
  <si>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</si>
  <si>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</si>
  <si>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</si>
  <si>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</si>
  <si>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</si>
  <si>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</si>
  <si>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</si>
  <si>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</si>
  <si>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</si>
  <si>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</si>
  <si>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</si>
  <si>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</si>
  <si>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</si>
  <si>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</si>
  <si>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</si>
  <si>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</si>
  <si>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</si>
  <si>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</si>
  <si>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</si>
  <si>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</si>
  <si>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</si>
  <si>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</si>
  <si>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</si>
  <si>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</si>
  <si>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</si>
  <si>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</si>
  <si>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</si>
  <si>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</si>
  <si>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</si>
  <si>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</si>
  <si>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</si>
  <si>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</si>
  <si>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</si>
  <si>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</si>
  <si>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</si>
  <si>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</si>
  <si>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</si>
  <si>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</si>
  <si>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</si>
  <si>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</si>
  <si>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</si>
  <si>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</si>
  <si>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</si>
  <si>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</si>
  <si>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</si>
  <si>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</si>
  <si>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</si>
  <si>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</si>
  <si>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</si>
  <si>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</si>
  <si>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</si>
  <si>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</si>
  <si>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</si>
  <si>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</si>
  <si>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</si>
  <si>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</si>
  <si>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</si>
  <si>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</si>
  <si>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</si>
  <si>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</si>
  <si>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</si>
  <si>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</si>
  <si>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</si>
  <si>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</si>
  <si>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</si>
  <si>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</si>
  <si>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</si>
  <si>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</si>
  <si>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</si>
  <si>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</si>
  <si>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</si>
  <si>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</si>
  <si>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</si>
  <si>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</si>
  <si>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</si>
  <si>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</si>
  <si>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</si>
  <si>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</si>
  <si>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</si>
  <si>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</si>
  <si>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</si>
  <si>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</si>
  <si>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</si>
  <si>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</si>
  <si>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</si>
  <si>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</si>
  <si>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</si>
  <si>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</si>
  <si>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</si>
  <si>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</si>
  <si>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</si>
  <si>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</si>
  <si>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</si>
  <si>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</si>
  <si>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</si>
  <si>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</si>
  <si>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</si>
  <si>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</si>
  <si>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</si>
  <si>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</si>
  <si>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</si>
  <si>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</si>
  <si>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</si>
  <si>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</si>
  <si>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</si>
  <si>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</si>
  <si>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</si>
  <si>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</si>
  <si>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</si>
  <si>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</si>
  <si>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</si>
  <si>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</si>
  <si>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</si>
  <si>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</si>
  <si>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</si>
  <si>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</si>
  <si>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</si>
  <si>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</si>
  <si>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</si>
  <si>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</si>
  <si>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</si>
  <si>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</si>
  <si>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</si>
  <si>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</si>
  <si>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</si>
  <si>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</si>
  <si>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</si>
  <si>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</si>
  <si>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</si>
  <si>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</si>
  <si>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</si>
  <si>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</si>
  <si>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</si>
  <si>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</si>
  <si>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</si>
  <si>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</si>
  <si>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</si>
  <si>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</si>
  <si>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</si>
  <si>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</si>
  <si>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</si>
  <si>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</si>
  <si>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</si>
  <si>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</si>
  <si>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</si>
  <si>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</si>
  <si>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</si>
  <si>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</si>
  <si>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</si>
  <si>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</si>
  <si>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</si>
  <si>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</si>
  <si>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</si>
  <si>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</si>
  <si>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</si>
  <si>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</si>
  <si>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</si>
  <si>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</si>
  <si>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</si>
  <si>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</si>
  <si>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</si>
  <si>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</si>
  <si>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</si>
  <si>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</si>
  <si>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</si>
  <si>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</si>
  <si>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</si>
  <si>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</si>
  <si>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</si>
  <si>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</si>
  <si>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</si>
  <si>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</si>
  <si>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</si>
  <si>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</si>
  <si>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</si>
  <si>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</si>
  <si>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</si>
  <si>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</si>
  <si>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</si>
  <si>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</si>
  <si>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</si>
  <si>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</si>
  <si>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</si>
  <si>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</si>
  <si>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</si>
  <si>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</si>
  <si>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</si>
  <si>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</si>
  <si>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</si>
  <si>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</si>
  <si>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</si>
  <si>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</si>
  <si>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</si>
  <si>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</si>
  <si>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</si>
  <si>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</si>
  <si>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</si>
  <si>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</si>
  <si>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</si>
  <si>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</si>
  <si>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</si>
  <si>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</si>
  <si>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</si>
  <si>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</si>
  <si>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</si>
  <si>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</si>
  <si>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</si>
  <si>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</si>
  <si>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</si>
  <si>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</si>
  <si>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</si>
  <si>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</si>
  <si>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</si>
  <si>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</si>
  <si>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</si>
  <si>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</si>
  <si>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</si>
  <si>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</si>
  <si>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</si>
  <si>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</si>
  <si>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</si>
  <si>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</si>
  <si>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</si>
  <si>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</si>
  <si>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</si>
  <si>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</si>
  <si>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</si>
  <si>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</si>
  <si>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</si>
  <si>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</si>
  <si>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</si>
  <si>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</si>
  <si>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</si>
  <si>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</si>
  <si>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</si>
  <si>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</si>
  <si>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</si>
  <si>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</si>
  <si>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</si>
  <si>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</si>
  <si>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</si>
  <si>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</si>
  <si>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</si>
  <si>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</si>
  <si>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</si>
  <si>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</si>
  <si>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</si>
  <si>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</si>
  <si>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</si>
  <si>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</si>
  <si>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</si>
  <si>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</si>
  <si>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</si>
  <si>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</si>
  <si>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</si>
  <si>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</si>
  <si>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</si>
  <si>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</si>
  <si>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</si>
  <si>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</si>
  <si>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</si>
  <si>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</si>
  <si>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</si>
  <si>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</si>
  <si>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</si>
  <si>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</si>
  <si>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</si>
  <si>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</si>
  <si>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</si>
  <si>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</si>
  <si>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</si>
  <si>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</si>
  <si>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</si>
  <si>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</si>
  <si>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</si>
  <si>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</si>
  <si>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</si>
  <si>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</si>
  <si>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</si>
  <si>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</si>
  <si>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</si>
  <si>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</si>
  <si>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</si>
  <si>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</si>
  <si>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</si>
  <si>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</si>
  <si>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</si>
  <si>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</si>
  <si>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</si>
  <si>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</si>
  <si>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</si>
  <si>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</si>
  <si>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</si>
  <si>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</si>
  <si>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</si>
  <si>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</si>
  <si>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</si>
  <si>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</si>
  <si>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</si>
  <si>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</si>
  <si>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</si>
  <si>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</si>
  <si>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</si>
  <si>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</si>
  <si>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</si>
  <si>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</si>
  <si>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</si>
  <si>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</si>
  <si>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</si>
  <si>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</si>
  <si>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</si>
  <si>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</si>
  <si>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</si>
  <si>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</si>
  <si>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</si>
  <si>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</si>
  <si>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</si>
  <si>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</si>
  <si>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</si>
  <si>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</si>
  <si>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</si>
  <si>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</si>
  <si>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</si>
  <si>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</si>
  <si>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</si>
  <si>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</si>
  <si>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</si>
  <si>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</si>
  <si>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</si>
  <si>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</si>
  <si>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</si>
  <si>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</si>
  <si>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</si>
  <si>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</si>
  <si>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</si>
  <si>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</si>
  <si>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</si>
  <si>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</si>
  <si>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</si>
  <si>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</si>
  <si>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</si>
  <si>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</si>
  <si>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</si>
  <si>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</si>
  <si>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</si>
  <si>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</si>
  <si>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</si>
  <si>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</si>
  <si>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</si>
  <si>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</si>
  <si>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</si>
  <si>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</si>
  <si>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</si>
  <si>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</si>
  <si>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</si>
  <si>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</si>
  <si>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</si>
  <si>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</si>
  <si>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</si>
  <si>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</si>
  <si>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</si>
  <si>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</si>
  <si>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</si>
  <si>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</si>
  <si>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</si>
  <si>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</si>
  <si>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</si>
  <si>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</si>
  <si>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</si>
  <si>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</si>
  <si>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</si>
  <si>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</si>
  <si>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</si>
  <si>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</si>
  <si>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</si>
  <si>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</si>
  <si>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</si>
  <si>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</si>
  <si>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</si>
  <si>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</si>
  <si>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</si>
  <si>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</si>
  <si>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</si>
  <si>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</si>
  <si>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</si>
  <si>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</si>
  <si>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</si>
  <si>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</si>
  <si>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</si>
  <si>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</si>
  <si>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</si>
  <si>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</si>
  <si>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</si>
  <si>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</si>
  <si>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</si>
  <si>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</si>
  <si>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</si>
  <si>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</si>
  <si>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</si>
  <si>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</si>
  <si>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</si>
  <si>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</si>
  <si>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</si>
  <si>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</si>
  <si>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</si>
  <si>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</si>
  <si>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</si>
  <si>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</si>
  <si>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</si>
  <si>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</si>
  <si>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</si>
  <si>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</si>
  <si>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</si>
  <si>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</si>
  <si>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</si>
  <si>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</si>
  <si>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</si>
  <si>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</si>
  <si>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</si>
  <si>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</si>
  <si>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</si>
  <si>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</si>
  <si>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</si>
  <si>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</si>
  <si>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</si>
  <si>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</si>
  <si>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</si>
  <si>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</si>
  <si>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</si>
  <si>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</si>
  <si>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</si>
  <si>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</si>
  <si>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</si>
  <si>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</si>
  <si>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</si>
  <si>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</si>
  <si>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</si>
  <si>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</si>
  <si>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</si>
  <si>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</si>
  <si>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</si>
  <si>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</si>
  <si>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</si>
  <si>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</si>
  <si>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</si>
  <si>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</si>
  <si>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</si>
  <si>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</si>
  <si>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</si>
  <si>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</si>
  <si>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</si>
  <si>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</si>
  <si>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</si>
  <si>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</si>
  <si>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</si>
  <si>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</si>
  <si>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</si>
  <si>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</si>
  <si>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</si>
  <si>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</si>
  <si>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</si>
  <si>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</si>
  <si>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</si>
  <si>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</si>
  <si>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</si>
  <si>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</si>
  <si>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</si>
  <si>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</si>
  <si>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</si>
  <si>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</si>
  <si>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</si>
  <si>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</si>
  <si>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</si>
  <si>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</si>
  <si>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</si>
  <si>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</si>
  <si>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</si>
  <si>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</si>
  <si>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</si>
  <si>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</si>
  <si>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</si>
  <si>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</si>
  <si>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</si>
  <si>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</si>
  <si>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</si>
  <si>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</si>
  <si>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</si>
  <si>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</si>
  <si>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</si>
  <si>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</si>
  <si>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</si>
  <si>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</si>
  <si>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</si>
  <si>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</si>
  <si>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</si>
  <si>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</si>
  <si>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</si>
  <si>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</si>
  <si>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</si>
  <si>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</si>
  <si>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</si>
  <si>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</si>
  <si>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</si>
  <si>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</si>
  <si>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</si>
  <si>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</si>
  <si>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</si>
  <si>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</si>
  <si>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</si>
  <si>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</si>
  <si>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</si>
  <si>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</si>
  <si>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</si>
  <si>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</si>
  <si>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</si>
  <si>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</si>
  <si>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</si>
  <si>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</si>
  <si>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</si>
  <si>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</si>
  <si>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</si>
  <si>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</si>
  <si>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</si>
  <si>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</si>
  <si>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</si>
  <si>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</si>
  <si>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</si>
  <si>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</si>
  <si>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</si>
  <si>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</si>
  <si>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</si>
  <si>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</si>
  <si>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</si>
  <si>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</si>
  <si>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</si>
  <si>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</si>
  <si>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</si>
  <si>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</si>
  <si>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</si>
  <si>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</si>
  <si>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</si>
  <si>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</si>
  <si>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</si>
  <si>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</si>
  <si>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</si>
  <si>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</si>
  <si>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</si>
  <si>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</si>
  <si>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</si>
  <si>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</si>
  <si>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</si>
  <si>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</si>
  <si>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</si>
  <si>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</si>
  <si>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</si>
  <si>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</si>
  <si>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</si>
  <si>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</si>
  <si>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</si>
  <si>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</si>
  <si>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</si>
  <si>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</si>
  <si>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</si>
  <si>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</si>
  <si>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</si>
  <si>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</si>
  <si>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</si>
  <si>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</si>
  <si>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</si>
  <si>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</si>
  <si>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</si>
  <si>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</si>
  <si>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</si>
  <si>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</si>
  <si>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</si>
  <si>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</si>
  <si>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</si>
  <si>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</si>
  <si>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</si>
  <si>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</si>
  <si>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</si>
  <si>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</si>
  <si>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</si>
  <si>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</si>
  <si>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</si>
  <si>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</si>
  <si>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</si>
  <si>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</si>
  <si>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</si>
  <si>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</si>
  <si>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</si>
  <si>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</si>
  <si>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</si>
  <si>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</si>
  <si>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</si>
  <si>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</si>
  <si>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</si>
  <si>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</si>
  <si>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</si>
  <si>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</si>
  <si>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</si>
  <si>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</si>
  <si>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</si>
  <si>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</si>
  <si>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</si>
  <si>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</si>
  <si>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</si>
  <si>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</si>
  <si>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</si>
  <si>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</si>
  <si>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</si>
  <si>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</si>
  <si>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</si>
  <si>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</si>
  <si>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</si>
  <si>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</si>
  <si>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</si>
  <si>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</si>
  <si>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</si>
  <si>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</si>
  <si>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</si>
  <si>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</si>
  <si>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</si>
  <si>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</si>
  <si>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</si>
  <si>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</si>
  <si>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</si>
  <si>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</si>
  <si>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</si>
  <si>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</si>
  <si>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</si>
  <si>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</si>
  <si>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</si>
  <si>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</si>
  <si>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</si>
  <si>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</si>
  <si>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</si>
  <si>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</si>
  <si>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</si>
  <si>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</si>
  <si>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</si>
  <si>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</si>
  <si>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</si>
  <si>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</si>
  <si>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</si>
  <si>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</si>
  <si>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</si>
  <si>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</si>
  <si>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</si>
  <si>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</si>
  <si>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</si>
  <si>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</si>
  <si>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</si>
  <si>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</si>
  <si>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</si>
  <si>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</si>
  <si>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</si>
  <si>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</si>
  <si>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</si>
  <si>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</si>
  <si>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</si>
  <si>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</si>
  <si>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</si>
  <si>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</si>
  <si>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</si>
  <si>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</si>
  <si>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</si>
  <si>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</si>
  <si>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</si>
  <si>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</si>
  <si>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</si>
  <si>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</si>
  <si>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</si>
  <si>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</si>
  <si>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</si>
  <si>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</si>
  <si>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</si>
  <si>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</si>
  <si>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</si>
  <si>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</si>
  <si>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</si>
  <si>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</si>
  <si>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</si>
  <si>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</si>
  <si>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</si>
  <si>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</si>
  <si>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</si>
  <si>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</si>
  <si>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</si>
  <si>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</si>
  <si>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</si>
  <si>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</si>
  <si>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</si>
  <si>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</si>
  <si>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</si>
  <si>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</si>
  <si>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</si>
  <si>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</si>
  <si>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</si>
  <si>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</si>
  <si>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</si>
  <si>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</si>
  <si>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</si>
  <si>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</si>
  <si>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</si>
  <si>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</si>
  <si>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</si>
  <si>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</si>
  <si>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</si>
  <si>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</si>
  <si>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</si>
  <si>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</si>
  <si>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</si>
  <si>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</si>
  <si>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</si>
  <si>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</si>
  <si>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</si>
  <si>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</si>
  <si>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</si>
  <si>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</si>
  <si>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</si>
  <si>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</si>
  <si>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</si>
  <si>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</si>
  <si>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</si>
  <si>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</si>
  <si>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</si>
  <si>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</si>
  <si>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</si>
  <si>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</si>
  <si>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</si>
  <si>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</si>
  <si>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</si>
  <si>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</si>
  <si>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</si>
  <si>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</si>
  <si>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</si>
  <si>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</si>
  <si>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</si>
  <si>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</si>
  <si>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</si>
  <si>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</si>
  <si>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</si>
  <si>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</si>
  <si>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</si>
  <si>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</si>
  <si>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</si>
  <si>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</si>
  <si>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</si>
  <si>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</si>
  <si>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</si>
  <si>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</si>
  <si>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</si>
  <si>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</si>
  <si>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</si>
  <si>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</si>
  <si>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</si>
  <si>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</si>
  <si>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</si>
  <si>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</si>
  <si>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</si>
  <si>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</si>
  <si>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</si>
  <si>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</si>
  <si>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</si>
  <si>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</si>
  <si>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</si>
  <si>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</si>
  <si>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</si>
  <si>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</si>
  <si>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</si>
  <si>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</si>
  <si>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</si>
  <si>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</si>
  <si>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</si>
  <si>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</si>
  <si>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</si>
  <si>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</si>
  <si>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</si>
  <si>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</si>
  <si>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</si>
  <si>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</si>
  <si>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</si>
  <si>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</si>
  <si>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</si>
  <si>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</si>
  <si>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</si>
  <si>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</si>
  <si>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</si>
  <si>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</si>
  <si>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</si>
  <si>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</si>
  <si>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</si>
  <si>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</si>
  <si>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</si>
  <si>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</si>
  <si>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</si>
  <si>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</si>
  <si>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</si>
  <si>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</si>
  <si>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</si>
  <si>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</si>
  <si>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</si>
  <si>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</si>
  <si>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</si>
  <si>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</si>
  <si>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</si>
  <si>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</si>
  <si>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</si>
  <si>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</si>
  <si>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</si>
  <si>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</si>
  <si>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</si>
  <si>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</si>
  <si>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</si>
  <si>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</si>
  <si>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</si>
  <si>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</si>
  <si>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</si>
  <si>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</si>
  <si>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</si>
  <si>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</si>
  <si>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</si>
  <si>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</si>
  <si>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</si>
  <si>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</si>
  <si>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</si>
  <si>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</si>
  <si>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</si>
  <si>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</si>
  <si>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</si>
  <si>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</si>
  <si>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</si>
  <si>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</si>
  <si>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</si>
  <si>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</si>
  <si>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</si>
  <si>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</si>
  <si>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</si>
  <si>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</si>
  <si>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</si>
  <si>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</si>
  <si>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</si>
  <si>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</si>
  <si>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</si>
  <si>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</si>
  <si>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</si>
  <si>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</si>
  <si>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</si>
  <si>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</si>
  <si>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</si>
  <si>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</si>
  <si>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</si>
  <si>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</si>
  <si>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</si>
  <si>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</si>
  <si>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</si>
  <si>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</si>
  <si>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</si>
  <si>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</si>
  <si>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</si>
  <si>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</si>
  <si>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</si>
  <si>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</si>
  <si>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</si>
  <si>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</si>
  <si>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</si>
  <si>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</si>
  <si>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</si>
  <si>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</si>
  <si>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</si>
  <si>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</si>
  <si>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</si>
  <si>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</si>
  <si>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</si>
  <si>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</si>
  <si>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</si>
  <si>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</si>
  <si>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</si>
  <si>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</si>
  <si>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</si>
  <si>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</si>
  <si>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</si>
  <si>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</si>
  <si>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</si>
  <si>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</si>
  <si>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</si>
  <si>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</si>
  <si>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</si>
  <si>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</si>
  <si>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</si>
  <si>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</si>
  <si>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</si>
  <si>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</si>
  <si>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</si>
  <si>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</si>
  <si>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</si>
  <si>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</si>
  <si>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</si>
  <si>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</si>
  <si>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</si>
  <si>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</si>
  <si>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</si>
  <si>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</si>
  <si>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</si>
  <si>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</si>
  <si>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</si>
  <si>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</si>
  <si>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</si>
  <si>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</si>
  <si>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</si>
  <si>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</si>
  <si>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</si>
  <si>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</si>
  <si>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</si>
  <si>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</si>
  <si>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</si>
  <si>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</si>
  <si>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</si>
  <si>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</si>
  <si>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</si>
  <si>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</si>
  <si>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</si>
  <si>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</si>
  <si>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</si>
  <si>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</si>
  <si>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</si>
  <si>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</si>
  <si>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</si>
  <si>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</si>
  <si>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</si>
  <si>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</si>
  <si>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</si>
  <si>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</si>
  <si>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</si>
  <si>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</si>
  <si>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</si>
  <si>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</si>
  <si>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</si>
  <si>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</si>
  <si>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</si>
  <si>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</si>
  <si>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</si>
  <si>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</si>
  <si>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</si>
  <si>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</si>
  <si>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</si>
  <si>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</si>
  <si>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</si>
  <si>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</si>
  <si>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</si>
  <si>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</si>
  <si>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</si>
  <si>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</si>
  <si>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</si>
  <si>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</si>
  <si>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</si>
  <si>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</si>
  <si>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</si>
  <si>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</si>
  <si>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</si>
  <si>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</si>
  <si>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</si>
  <si>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</si>
  <si>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</si>
  <si>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</si>
  <si>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</si>
  <si>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</si>
  <si>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</si>
  <si>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</si>
  <si>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</si>
  <si>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</si>
  <si>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</si>
  <si>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</si>
  <si>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</si>
  <si>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</si>
  <si>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</si>
  <si>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</si>
  <si>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</si>
  <si>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</si>
  <si>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</si>
  <si>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</si>
  <si>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</si>
  <si>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</si>
  <si>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</si>
  <si>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</si>
  <si>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</si>
  <si>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</si>
  <si>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</si>
  <si>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</si>
  <si>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</si>
  <si>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</si>
  <si>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</si>
  <si>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</si>
  <si>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</si>
  <si>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</si>
  <si>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</si>
  <si>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</si>
  <si>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</si>
  <si>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</si>
  <si>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</si>
  <si>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</si>
  <si>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</si>
  <si>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</si>
  <si>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</si>
  <si>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</si>
  <si>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</si>
  <si>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</si>
  <si>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</si>
  <si>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</si>
  <si>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</si>
  <si>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</si>
  <si>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</si>
  <si>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</si>
  <si>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</si>
  <si>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</si>
  <si>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</si>
  <si>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</si>
  <si>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</si>
  <si>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</si>
  <si>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</si>
  <si>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</si>
  <si>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</si>
  <si>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</si>
  <si>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</si>
  <si>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</si>
  <si>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</si>
  <si>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</si>
  <si>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</si>
  <si>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</si>
  <si>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</si>
  <si>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</si>
  <si>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</si>
  <si>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</si>
  <si>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</si>
  <si>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</si>
  <si>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</si>
  <si>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</si>
  <si>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</si>
  <si>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</si>
  <si>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</si>
  <si>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</si>
  <si>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</si>
  <si>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</si>
  <si>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</si>
  <si>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</si>
  <si>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</si>
  <si>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</si>
  <si>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</si>
  <si>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</si>
  <si>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</si>
  <si>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</si>
  <si>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</si>
  <si>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</si>
  <si>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</si>
  <si>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</si>
  <si>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</si>
  <si>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</si>
  <si>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</si>
  <si>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</si>
  <si>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</si>
  <si>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</si>
  <si>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</si>
  <si>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</si>
  <si>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</si>
  <si>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</si>
  <si>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</si>
  <si>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</si>
  <si>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</si>
  <si>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</si>
  <si>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</si>
  <si>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</si>
  <si>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</si>
  <si>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</si>
  <si>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</si>
  <si>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</si>
  <si>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</si>
  <si>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</si>
  <si>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</si>
  <si>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</si>
  <si>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</si>
  <si>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</si>
  <si>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</si>
  <si>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</si>
  <si>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</si>
  <si>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</si>
  <si>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</si>
  <si>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</si>
  <si>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</si>
  <si>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</si>
  <si>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</si>
  <si>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</si>
  <si>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</si>
  <si>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</si>
  <si>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</si>
  <si>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</si>
  <si>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</si>
  <si>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</si>
  <si>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</si>
  <si>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</si>
  <si>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</si>
  <si>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</si>
  <si>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</si>
  <si>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</si>
  <si>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</si>
  <si>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</si>
  <si>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</si>
  <si>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</si>
  <si>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</si>
  <si>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</si>
  <si>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</si>
  <si>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</si>
  <si>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</si>
  <si>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</si>
  <si>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</si>
  <si>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</si>
  <si>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</si>
  <si>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</si>
  <si>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</si>
  <si>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</si>
  <si>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</si>
  <si>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</si>
  <si>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</si>
  <si>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</si>
  <si>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</si>
  <si>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</si>
  <si>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</si>
  <si>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</si>
  <si>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</si>
  <si>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</si>
  <si>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</si>
  <si>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</si>
  <si>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</si>
  <si>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</si>
  <si>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</si>
  <si>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</si>
  <si>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</si>
  <si>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</si>
  <si>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</si>
  <si>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</si>
  <si>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</si>
  <si>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</si>
  <si>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</si>
  <si>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</si>
  <si>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</si>
  <si>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</si>
  <si>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</si>
  <si>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</si>
  <si>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</si>
  <si>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</si>
  <si>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</si>
  <si>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</si>
  <si>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</si>
  <si>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</si>
  <si>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</si>
  <si>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</si>
  <si>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</si>
  <si>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</si>
  <si>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</si>
  <si>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</si>
  <si>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</si>
  <si>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</si>
  <si>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</si>
  <si>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</si>
  <si>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</si>
  <si>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</si>
  <si>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</si>
  <si>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</si>
  <si>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</si>
  <si>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</si>
  <si>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</si>
  <si>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</si>
  <si>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</si>
  <si>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</si>
  <si>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</si>
  <si>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</si>
  <si>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</si>
  <si>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</si>
  <si>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</si>
  <si>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</si>
  <si>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</si>
  <si>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</si>
  <si>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</si>
  <si>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</si>
  <si>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</si>
  <si>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</si>
  <si>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</si>
  <si>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</si>
  <si>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</si>
  <si>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</si>
  <si>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</si>
  <si>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</si>
  <si>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</si>
  <si>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</si>
  <si>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</si>
  <si>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</si>
  <si>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</si>
  <si>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</si>
  <si>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</si>
  <si>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</si>
  <si>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</si>
  <si>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</si>
  <si>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</si>
  <si>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</si>
  <si>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</si>
  <si>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</si>
  <si>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</si>
  <si>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</si>
  <si>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</si>
  <si>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</si>
  <si>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</si>
  <si>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</si>
  <si>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</si>
  <si>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</si>
  <si>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</si>
  <si>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</si>
  <si>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</si>
  <si>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</si>
  <si>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</si>
  <si>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</si>
  <si>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</si>
  <si>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</si>
  <si>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</si>
  <si>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</si>
  <si>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</si>
  <si>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</si>
  <si>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</si>
  <si>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</si>
  <si>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</si>
  <si>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</si>
  <si>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</si>
  <si>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</si>
  <si>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</si>
  <si>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</si>
  <si>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</si>
  <si>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</si>
  <si>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</si>
  <si>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</si>
  <si>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</si>
  <si>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</si>
  <si>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</si>
  <si>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</si>
  <si>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</si>
  <si>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</si>
  <si>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</si>
  <si>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</si>
  <si>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</si>
  <si>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</si>
  <si>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</si>
  <si>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</si>
  <si>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</si>
  <si>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</si>
  <si>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</si>
  <si>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</si>
  <si>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</si>
  <si>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</si>
  <si>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</si>
  <si>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</si>
  <si>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</si>
  <si>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</si>
  <si>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</si>
  <si>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</si>
  <si>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</si>
  <si>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</si>
  <si>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</si>
  <si>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</si>
  <si>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</si>
  <si>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</si>
  <si>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</si>
  <si>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</si>
  <si>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</si>
  <si>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</si>
  <si>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</si>
  <si>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</si>
  <si>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</si>
  <si>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</si>
  <si>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</si>
  <si>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</si>
  <si>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</si>
  <si>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</si>
  <si>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</si>
  <si>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</si>
  <si>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</si>
  <si>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</si>
  <si>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</si>
  <si>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</si>
  <si>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</si>
  <si>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</si>
  <si>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</si>
  <si>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</si>
  <si>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</si>
  <si>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</si>
  <si>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</si>
  <si>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</si>
  <si>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</si>
  <si>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</si>
  <si>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</si>
  <si>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</si>
  <si>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</si>
  <si>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</si>
  <si>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</si>
  <si>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</si>
  <si>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</si>
  <si>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</si>
  <si>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</si>
  <si>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</si>
  <si>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</si>
  <si>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</si>
  <si>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</si>
  <si>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</si>
  <si>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</si>
  <si>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</si>
  <si>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</si>
  <si>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</si>
  <si>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</si>
  <si>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</si>
  <si>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</si>
  <si>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</si>
  <si>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</si>
  <si>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</si>
  <si>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</si>
  <si>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</si>
  <si>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</si>
  <si>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</si>
  <si>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</si>
  <si>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</si>
  <si>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</si>
  <si>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</si>
  <si>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</si>
  <si>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</si>
  <si>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</si>
  <si>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</si>
  <si>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</si>
  <si>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</si>
  <si>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</si>
  <si>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</si>
  <si>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</si>
  <si>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</si>
  <si>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</si>
  <si>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</si>
  <si>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</si>
  <si>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</si>
  <si>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</si>
  <si>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</si>
  <si>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</si>
  <si>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</si>
  <si>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</si>
  <si>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</si>
  <si>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</si>
  <si>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</si>
  <si>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</si>
  <si>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</si>
  <si>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</si>
  <si>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</si>
  <si>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</si>
  <si>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</si>
  <si>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</si>
  <si>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</si>
  <si>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</si>
  <si>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</si>
  <si>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</si>
  <si>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</si>
  <si>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</si>
  <si>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</si>
  <si>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</si>
  <si>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</si>
  <si>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</si>
  <si>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</si>
  <si>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</si>
  <si>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</si>
  <si>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</si>
  <si>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</si>
  <si>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</si>
  <si>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</si>
  <si>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</si>
  <si>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</si>
  <si>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</si>
  <si>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</si>
  <si>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</si>
  <si>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</si>
  <si>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</si>
  <si>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</si>
  <si>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</si>
  <si>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</si>
  <si>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</si>
  <si>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</si>
  <si>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</si>
  <si>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</si>
  <si>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</si>
  <si>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</si>
  <si>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</si>
  <si>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</si>
  <si>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</si>
  <si>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</si>
  <si>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</si>
  <si>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</si>
  <si>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</si>
  <si>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</si>
  <si>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</si>
  <si>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</si>
  <si>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</si>
  <si>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</si>
  <si>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</si>
  <si>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</si>
  <si>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</si>
  <si>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</si>
  <si>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</si>
  <si>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</si>
  <si>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</si>
  <si>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</si>
  <si>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</si>
  <si>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</si>
  <si>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</si>
  <si>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</si>
  <si>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</si>
  <si>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</si>
  <si>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</si>
  <si>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</si>
  <si>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</si>
  <si>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</si>
  <si>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</si>
  <si>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</si>
  <si>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</si>
  <si>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</si>
  <si>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</si>
  <si>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</si>
  <si>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</si>
  <si>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</si>
  <si>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</si>
  <si>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</si>
  <si>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</si>
  <si>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</si>
  <si>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</si>
  <si>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</si>
  <si>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</si>
  <si>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</si>
  <si>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</si>
  <si>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</si>
  <si>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</si>
  <si>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</si>
  <si>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</si>
  <si>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</si>
  <si>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</si>
  <si>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</si>
  <si>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</si>
  <si>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</si>
  <si>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</si>
  <si>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</si>
  <si>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</si>
  <si>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</si>
  <si>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</si>
  <si>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</si>
  <si>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</si>
  <si>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</si>
  <si>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</si>
  <si>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</si>
  <si>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</si>
  <si>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</si>
  <si>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</si>
  <si>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</si>
  <si>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</si>
  <si>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</si>
  <si>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</si>
  <si>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</si>
  <si>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</si>
  <si>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</si>
  <si>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</si>
  <si>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</si>
  <si>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</si>
  <si>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</si>
  <si>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</si>
  <si>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</si>
  <si>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</si>
  <si>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</si>
  <si>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</si>
  <si>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</si>
  <si>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</si>
  <si>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</si>
  <si>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</si>
  <si>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</si>
  <si>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</si>
  <si>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</si>
  <si>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</si>
  <si>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</si>
  <si>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</si>
  <si>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</si>
  <si>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</si>
  <si>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</si>
  <si>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</si>
  <si>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</si>
  <si>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</si>
  <si>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</si>
  <si>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</si>
  <si>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</si>
  <si>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</si>
  <si>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</si>
  <si>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</si>
  <si>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</si>
  <si>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</si>
  <si>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</si>
  <si>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</si>
  <si>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</si>
  <si>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</si>
  <si>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</si>
  <si>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</si>
  <si>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</si>
  <si>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</si>
  <si>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</si>
  <si>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</si>
  <si>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</si>
  <si>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</si>
  <si>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</si>
  <si>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</si>
  <si>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</si>
  <si>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</si>
  <si>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</si>
  <si>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</si>
  <si>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</si>
  <si>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</si>
  <si>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</si>
  <si>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</si>
  <si>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</si>
  <si>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</si>
  <si>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</si>
  <si>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</si>
  <si>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</si>
  <si>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</si>
  <si>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</si>
  <si>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</si>
  <si>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</si>
  <si>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</si>
  <si>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</si>
  <si>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</si>
  <si>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</si>
  <si>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</si>
  <si>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</si>
  <si>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Sum of Sales</t>
  </si>
  <si>
    <t>Sum of Profit</t>
  </si>
  <si>
    <t>Jan</t>
  </si>
  <si>
    <t>Feb</t>
  </si>
  <si>
    <t>Mar</t>
  </si>
  <si>
    <t>Apr</t>
  </si>
  <si>
    <t>May</t>
  </si>
  <si>
    <t>Jun</t>
  </si>
  <si>
    <t>Jul</t>
  </si>
  <si>
    <t>Aug</t>
  </si>
  <si>
    <t>Sep</t>
  </si>
  <si>
    <t>Oct</t>
  </si>
  <si>
    <t>Nov</t>
  </si>
  <si>
    <t>Dec</t>
  </si>
  <si>
    <t>profit</t>
  </si>
  <si>
    <t>category</t>
  </si>
  <si>
    <t>sales</t>
  </si>
  <si>
    <t>state</t>
  </si>
  <si>
    <t>Sum of Quantity</t>
  </si>
  <si>
    <t>Count of Order ID</t>
  </si>
  <si>
    <t>Details for Count of Order ID - Months (Order Date): Jun</t>
  </si>
  <si>
    <t>Sum of porfit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</si>
</sst>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6" formatCode="&quot;$&quot;0.00,&quot;k&quot;"/>
    <numFmt numFmtId="171" formatCode="&quot;#&quot;\ 0"/>
  </numFmts>
  <fonts count="9"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1"/>
      <color theme="1"/>
      <name val="Calibri"/>
      <family val="2"/>
      <scheme val="minor"/>
    </font>
    <font>
      <b/>
      <sz val="12"/>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5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166" fontId="0" fillId="0" borderId="1" xfId="0" applyNumberFormat="1" applyBorder="1"/>
    <xf numFmtId="166" fontId="0" fillId="0" borderId="8" xfId="0" applyNumberFormat="1" applyBorder="1"/>
    <xf numFmtId="166" fontId="0" fillId="0" borderId="7" xfId="0" applyNumberFormat="1" applyBorder="1"/>
    <xf numFmtId="166" fontId="0" fillId="0" borderId="9" xfId="0" applyNumberFormat="1" applyBorder="1"/>
    <xf numFmtId="0" fontId="0" fillId="0" borderId="2" xfId="0" applyBorder="1" applyAlignment="1">
      <alignment horizontal="left"/>
    </xf>
    <xf numFmtId="0" fontId="0" fillId="0" borderId="2" xfId="0" applyNumberFormat="1" applyBorder="1"/>
    <xf numFmtId="0" fontId="0" fillId="0" borderId="10" xfId="0" applyNumberFormat="1" applyBorder="1"/>
    <xf numFmtId="166" fontId="0" fillId="0" borderId="2" xfId="0" applyNumberFormat="1" applyBorder="1"/>
    <xf numFmtId="166" fontId="0" fillId="0" borderId="10" xfId="0" applyNumberFormat="1" applyBorder="1"/>
    <xf numFmtId="0" fontId="0" fillId="0" borderId="5" xfId="0" applyNumberFormat="1" applyBorder="1"/>
    <xf numFmtId="0" fontId="1" fillId="0" borderId="0" xfId="0" applyFont="1"/>
    <xf numFmtId="2" fontId="0" fillId="0" borderId="4" xfId="0" applyNumberFormat="1" applyBorder="1"/>
    <xf numFmtId="166" fontId="0" fillId="0" borderId="4" xfId="1" applyNumberFormat="1" applyFont="1" applyBorder="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0" fontId="7" fillId="0" borderId="0" xfId="0" applyFont="1"/>
    <xf numFmtId="0" fontId="8" fillId="0" borderId="0" xfId="0" applyFont="1"/>
    <xf numFmtId="0" fontId="8" fillId="0" borderId="0" xfId="0" applyFont="1" applyFill="1" applyBorder="1"/>
    <xf numFmtId="14" fontId="0" fillId="0" borderId="0" xfId="0" applyNumberFormat="1"/>
    <xf numFmtId="2" fontId="0" fillId="0" borderId="5" xfId="0" applyNumberFormat="1" applyBorder="1"/>
    <xf numFmtId="0" fontId="0" fillId="0" borderId="0" xfId="0" pivotButton="1"/>
    <xf numFmtId="0" fontId="0" fillId="0" borderId="0" xfId="0" applyAlignment="1">
      <alignment horizontal="left"/>
    </xf>
    <xf numFmtId="0" fontId="0" fillId="0" borderId="0" xfId="0" applyNumberFormat="1"/>
    <xf numFmtId="44" fontId="0" fillId="0" borderId="0" xfId="1" applyNumberFormat="1" applyFont="1"/>
    <xf numFmtId="171" fontId="0" fillId="0" borderId="0" xfId="1" applyNumberFormat="1" applyFont="1"/>
    <xf numFmtId="171" fontId="0" fillId="0" borderId="0" xfId="0" applyNumberFormat="1"/>
    <xf numFmtId="10" fontId="0" fillId="0" borderId="0" xfId="2" applyNumberFormat="1" applyFont="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0" fillId="0" borderId="0" xfId="0" applyNumberFormat="1" applyAlignment="1">
      <alignment horizontal="center"/>
    </xf>
  </cellXfs>
  <cellStyles count="3">
    <cellStyle name="Currency" xfId="1" builtinId="4"/>
    <cellStyle name="Normal" xfId="0" builtinId="0"/>
    <cellStyle name="Percent" xfId="2" builtinId="5"/>
  </cellStyles>
  <dxfs count="31">
    <dxf>
      <numFmt numFmtId="2" formatCode="0.00"/>
    </dxf>
    <dxf>
      <numFmt numFmtId="166" formatCode="&quot;$&quot;0.00,&quot;k&quot;"/>
    </dxf>
    <dxf>
      <numFmt numFmtId="2" formatCode="0.00"/>
    </dxf>
    <dxf>
      <numFmt numFmtId="166" formatCode="&quot;$&quot;0.00,&quot;k&quot;"/>
    </dxf>
    <dxf>
      <numFmt numFmtId="2" formatCode="0.00"/>
    </dxf>
    <dxf>
      <numFmt numFmtId="166" formatCode="&quot;$&quot;0.00,&quot;k&quot;"/>
    </dxf>
    <dxf>
      <numFmt numFmtId="2" formatCode="0.00"/>
    </dxf>
    <dxf>
      <numFmt numFmtId="166" formatCode="&quot;$&quot;0.00,&quot;k&quot;"/>
    </dxf>
    <dxf>
      <numFmt numFmtId="2" formatCode="0.00"/>
    </dxf>
    <dxf>
      <numFmt numFmtId="166" formatCode="&quot;$&quot;0.00,&quot;k&quot;"/>
    </dxf>
    <dxf>
      <numFmt numFmtId="2" formatCode="0.00"/>
    </dxf>
    <dxf>
      <numFmt numFmtId="166" formatCode="&quot;$&quot;0.00,&quot;k&quot;"/>
    </dxf>
    <dxf>
      <numFmt numFmtId="2" formatCode="0.00"/>
    </dxf>
    <dxf>
      <numFmt numFmtId="166" formatCode="&quot;$&quot;0.00,&quot;k&quot;"/>
    </dxf>
    <dxf>
      <numFmt numFmtId="2" formatCode="0.00"/>
    </dxf>
    <dxf>
      <numFmt numFmtId="166" formatCode="&quot;$&quot;0.00,&quot;k&quot;"/>
    </dxf>
    <dxf>
      <numFmt numFmtId="2" formatCode="0.00"/>
    </dxf>
    <dxf>
      <numFmt numFmtId="166" formatCode="&quot;$&quot;0.00,&quot;k&quot;"/>
    </dxf>
    <dxf>
      <numFmt numFmtId="2" formatCode="0.00"/>
    </dxf>
    <dxf>
      <numFmt numFmtId="166" formatCode="&quot;$&quot;0.00,&quot;k&quot;"/>
    </dxf>
    <dxf>
      <numFmt numFmtId="2" formatCode="0.00"/>
    </dxf>
    <dxf>
      <numFmt numFmtId="166" formatCode="&quot;$&quot;0.00,&quot;k&quot;"/>
    </dxf>
    <dxf>
      <font>
        <color theme="2"/>
      </font>
      <fill>
        <patternFill>
          <bgColor theme="1" tint="0.24994659260841701"/>
        </patternFill>
      </fill>
      <border diagonalUp="0" diagonalDown="0">
        <left/>
        <right/>
        <top/>
        <bottom/>
        <vertical/>
        <horizontal/>
      </border>
    </dxf>
    <dxf>
      <font>
        <color theme="1"/>
      </font>
      <fill>
        <patternFill>
          <bgColor theme="1" tint="0.14996795556505021"/>
        </patternFill>
      </fill>
      <border diagonalUp="0" diagonalDown="0">
        <left/>
        <right/>
        <top/>
        <bottom/>
        <vertical/>
        <horizontal/>
      </border>
    </dxf>
    <dxf>
      <numFmt numFmtId="19" formatCode="m/d/yyyy"/>
    </dxf>
    <dxf>
      <numFmt numFmtId="19" formatCode="m/d/yyyy"/>
    </dxf>
    <dxf>
      <numFmt numFmtId="2" formatCode="0.00"/>
    </dxf>
    <dxf>
      <numFmt numFmtId="166"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hishek" pivot="0" table="0" count="10" xr9:uid="{7660B067-FCFD-45BE-A2CF-E88092560A7A}">
      <tableStyleElement type="wholeTable" dxfId="23"/>
      <tableStyleElement type="headerRow" dxfId="22"/>
    </tableStyle>
    <tableStyle name="Data-style" pivot="0" count="3" xr9:uid="{00000000-0011-0000-FFFF-FFFF00000000}">
      <tableStyleElement type="headerRow" dxfId="30"/>
      <tableStyleElement type="firstRowStripe" dxfId="29"/>
      <tableStyleElement type="secondRowStripe" dxfId="28"/>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hishek">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169-4912-B917-32F199A0993C}"/>
            </c:ext>
          </c:extLst>
        </c:ser>
        <c:dLbls>
          <c:showLegendKey val="0"/>
          <c:showVal val="0"/>
          <c:showCatName val="0"/>
          <c:showSerName val="0"/>
          <c:showPercent val="0"/>
          <c:showBubbleSize val="0"/>
        </c:dLbls>
        <c:axId val="593757656"/>
        <c:axId val="59375621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169-4912-B917-32F199A0993C}"/>
            </c:ext>
          </c:extLst>
        </c:ser>
        <c:dLbls>
          <c:showLegendKey val="0"/>
          <c:showVal val="0"/>
          <c:showCatName val="0"/>
          <c:showSerName val="0"/>
          <c:showPercent val="0"/>
          <c:showBubbleSize val="0"/>
        </c:dLbls>
        <c:gapWidth val="219"/>
        <c:overlap val="-27"/>
        <c:axId val="537011512"/>
        <c:axId val="537011872"/>
      </c:barChart>
      <c:catAx>
        <c:axId val="537011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011872"/>
        <c:crosses val="autoZero"/>
        <c:auto val="1"/>
        <c:lblAlgn val="ctr"/>
        <c:lblOffset val="100"/>
        <c:noMultiLvlLbl val="0"/>
      </c:catAx>
      <c:valAx>
        <c:axId val="5370118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011512"/>
        <c:crosses val="autoZero"/>
        <c:crossBetween val="between"/>
      </c:valAx>
      <c:valAx>
        <c:axId val="593756216"/>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57656"/>
        <c:crosses val="max"/>
        <c:crossBetween val="between"/>
      </c:valAx>
      <c:catAx>
        <c:axId val="593757656"/>
        <c:scaling>
          <c:orientation val="minMax"/>
        </c:scaling>
        <c:delete val="1"/>
        <c:axPos val="b"/>
        <c:numFmt formatCode="General" sourceLinked="1"/>
        <c:majorTickMark val="out"/>
        <c:minorTickMark val="none"/>
        <c:tickLblPos val="nextTo"/>
        <c:crossAx val="59375621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2-5DDF-4007-B2A8-E565E7B0E1B3}"/>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DDF-4007-B2A8-E565E7B0E1B3}"/>
            </c:ext>
          </c:extLst>
        </c:ser>
        <c:dLbls>
          <c:showLegendKey val="0"/>
          <c:showVal val="1"/>
          <c:showCatName val="0"/>
          <c:showSerName val="0"/>
          <c:showPercent val="0"/>
          <c:showBubbleSize val="0"/>
          <c:showLeaderLines val="1"/>
        </c:dLbls>
        <c:firstSliceAng val="0"/>
        <c:holeSize val="6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categories'!$A$4:$A$9</c:f>
              <c:strCache>
                <c:ptCount val="5"/>
                <c:pt idx="0">
                  <c:v>Binders</c:v>
                </c:pt>
                <c:pt idx="1">
                  <c:v>Tables</c:v>
                </c:pt>
                <c:pt idx="2">
                  <c:v>Storage</c:v>
                </c:pt>
                <c:pt idx="3">
                  <c:v>Chairs</c:v>
                </c:pt>
                <c:pt idx="4">
                  <c:v>Phones</c:v>
                </c:pt>
              </c:strCache>
            </c:strRef>
          </c:cat>
          <c:val>
            <c:numRef>
              <c:f>'top 5 categories'!$B$4:$B$9</c:f>
              <c:numCache>
                <c:formatCode>0.00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1E1-4C69-986E-FE1AC7D1E7C3}"/>
            </c:ext>
          </c:extLst>
        </c:ser>
        <c:dLbls>
          <c:dLblPos val="outEnd"/>
          <c:showLegendKey val="0"/>
          <c:showVal val="1"/>
          <c:showCatName val="0"/>
          <c:showSerName val="0"/>
          <c:showPercent val="0"/>
          <c:showBubbleSize val="0"/>
        </c:dLbls>
        <c:gapWidth val="182"/>
        <c:axId val="350026032"/>
        <c:axId val="350026752"/>
      </c:barChart>
      <c:catAx>
        <c:axId val="3500260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026752"/>
        <c:crosses val="autoZero"/>
        <c:auto val="1"/>
        <c:lblAlgn val="ctr"/>
        <c:lblOffset val="100"/>
        <c:noMultiLvlLbl val="0"/>
      </c:catAx>
      <c:valAx>
        <c:axId val="350026752"/>
        <c:scaling>
          <c:orientation val="minMax"/>
        </c:scaling>
        <c:delete val="0"/>
        <c:axPos val="b"/>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02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C4E-4AE9-9ED0-35BE003D6F07}"/>
            </c:ext>
          </c:extLst>
        </c:ser>
        <c:dLbls>
          <c:showLegendKey val="0"/>
          <c:showVal val="0"/>
          <c:showCatName val="0"/>
          <c:showSerName val="0"/>
          <c:showPercent val="0"/>
          <c:showBubbleSize val="0"/>
        </c:dLbls>
        <c:smooth val="0"/>
        <c:axId val="432485936"/>
        <c:axId val="432483056"/>
      </c:lineChart>
      <c:catAx>
        <c:axId val="432485936"/>
        <c:scaling>
          <c:orientation val="minMax"/>
        </c:scaling>
        <c:delete val="1"/>
        <c:axPos val="b"/>
        <c:numFmt formatCode="General" sourceLinked="1"/>
        <c:majorTickMark val="none"/>
        <c:minorTickMark val="none"/>
        <c:tickLblPos val="nextTo"/>
        <c:crossAx val="432483056"/>
        <c:crosses val="autoZero"/>
        <c:auto val="1"/>
        <c:lblAlgn val="ctr"/>
        <c:lblOffset val="100"/>
        <c:noMultiLvlLbl val="0"/>
      </c:catAx>
      <c:valAx>
        <c:axId val="432483056"/>
        <c:scaling>
          <c:orientation val="minMax"/>
        </c:scaling>
        <c:delete val="1"/>
        <c:axPos val="l"/>
        <c:numFmt formatCode="General" sourceLinked="1"/>
        <c:majorTickMark val="none"/>
        <c:minorTickMark val="none"/>
        <c:tickLblPos val="nextTo"/>
        <c:crossAx val="432485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3234811165845"/>
          <c:y val="0.19184652278177458"/>
          <c:w val="0.819376026272578"/>
          <c:h val="0.7362110311750599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A8B-4856-9CF1-3D87C6AD748D}"/>
            </c:ext>
          </c:extLst>
        </c:ser>
        <c:dLbls>
          <c:showLegendKey val="0"/>
          <c:showVal val="0"/>
          <c:showCatName val="0"/>
          <c:showSerName val="0"/>
          <c:showPercent val="0"/>
          <c:showBubbleSize val="0"/>
        </c:dLbls>
        <c:smooth val="0"/>
        <c:axId val="537010072"/>
        <c:axId val="537005392"/>
      </c:lineChart>
      <c:catAx>
        <c:axId val="537010072"/>
        <c:scaling>
          <c:orientation val="minMax"/>
        </c:scaling>
        <c:delete val="1"/>
        <c:axPos val="b"/>
        <c:numFmt formatCode="General" sourceLinked="1"/>
        <c:majorTickMark val="none"/>
        <c:minorTickMark val="none"/>
        <c:tickLblPos val="nextTo"/>
        <c:crossAx val="537005392"/>
        <c:crosses val="autoZero"/>
        <c:auto val="1"/>
        <c:lblAlgn val="ctr"/>
        <c:lblOffset val="100"/>
        <c:noMultiLvlLbl val="0"/>
      </c:catAx>
      <c:valAx>
        <c:axId val="537005392"/>
        <c:scaling>
          <c:orientation val="minMax"/>
        </c:scaling>
        <c:delete val="1"/>
        <c:axPos val="l"/>
        <c:numFmt formatCode="General" sourceLinked="1"/>
        <c:majorTickMark val="none"/>
        <c:minorTickMark val="none"/>
        <c:tickLblPos val="nextTo"/>
        <c:crossAx val="537010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71E-496B-BB74-F20264649E25}"/>
            </c:ext>
          </c:extLst>
        </c:ser>
        <c:dLbls>
          <c:showLegendKey val="0"/>
          <c:showVal val="0"/>
          <c:showCatName val="0"/>
          <c:showSerName val="0"/>
          <c:showPercent val="0"/>
          <c:showBubbleSize val="0"/>
        </c:dLbls>
        <c:smooth val="0"/>
        <c:axId val="596440312"/>
        <c:axId val="596438872"/>
      </c:lineChart>
      <c:catAx>
        <c:axId val="596440312"/>
        <c:scaling>
          <c:orientation val="minMax"/>
        </c:scaling>
        <c:delete val="1"/>
        <c:axPos val="b"/>
        <c:numFmt formatCode="General" sourceLinked="1"/>
        <c:majorTickMark val="none"/>
        <c:minorTickMark val="none"/>
        <c:tickLblPos val="nextTo"/>
        <c:crossAx val="596438872"/>
        <c:crosses val="autoZero"/>
        <c:auto val="1"/>
        <c:lblAlgn val="ctr"/>
        <c:lblOffset val="100"/>
        <c:noMultiLvlLbl val="0"/>
      </c:catAx>
      <c:valAx>
        <c:axId val="596438872"/>
        <c:scaling>
          <c:orientation val="minMax"/>
        </c:scaling>
        <c:delete val="1"/>
        <c:axPos val="l"/>
        <c:numFmt formatCode="General" sourceLinked="1"/>
        <c:majorTickMark val="none"/>
        <c:minorTickMark val="none"/>
        <c:tickLblPos val="nextTo"/>
        <c:crossAx val="5964403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3089430894309E-2"/>
          <c:y val="0.1545253863134658"/>
          <c:w val="0.82113821138211385"/>
          <c:h val="0.7571743929359823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D0A-495C-AB48-FCAD4040D6ED}"/>
            </c:ext>
          </c:extLst>
        </c:ser>
        <c:dLbls>
          <c:showLegendKey val="0"/>
          <c:showVal val="0"/>
          <c:showCatName val="0"/>
          <c:showSerName val="0"/>
          <c:showPercent val="0"/>
          <c:showBubbleSize val="0"/>
        </c:dLbls>
        <c:smooth val="0"/>
        <c:axId val="604036496"/>
        <c:axId val="604037216"/>
      </c:lineChart>
      <c:catAx>
        <c:axId val="604036496"/>
        <c:scaling>
          <c:orientation val="minMax"/>
        </c:scaling>
        <c:delete val="1"/>
        <c:axPos val="b"/>
        <c:numFmt formatCode="General" sourceLinked="1"/>
        <c:majorTickMark val="none"/>
        <c:minorTickMark val="none"/>
        <c:tickLblPos val="nextTo"/>
        <c:crossAx val="604037216"/>
        <c:crosses val="autoZero"/>
        <c:auto val="1"/>
        <c:lblAlgn val="ctr"/>
        <c:lblOffset val="100"/>
        <c:noMultiLvlLbl val="0"/>
      </c:catAx>
      <c:valAx>
        <c:axId val="604037216"/>
        <c:scaling>
          <c:orientation val="minMax"/>
        </c:scaling>
        <c:delete val="1"/>
        <c:axPos val="l"/>
        <c:numFmt formatCode="General" sourceLinked="1"/>
        <c:majorTickMark val="none"/>
        <c:minorTickMark val="none"/>
        <c:tickLblPos val="nextTo"/>
        <c:crossAx val="6040364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767242497729639E-3"/>
          <c:y val="2.2486772486772489E-2"/>
          <c:w val="0.93888888888888888"/>
          <c:h val="0.89814814814814814"/>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F14-4861-BAA8-3E640AD4D540}"/>
            </c:ext>
          </c:extLst>
        </c:ser>
        <c:dLbls>
          <c:showLegendKey val="0"/>
          <c:showVal val="0"/>
          <c:showCatName val="0"/>
          <c:showSerName val="0"/>
          <c:showPercent val="0"/>
          <c:showBubbleSize val="0"/>
        </c:dLbls>
        <c:smooth val="0"/>
        <c:axId val="636161120"/>
        <c:axId val="636161840"/>
      </c:lineChart>
      <c:catAx>
        <c:axId val="636161120"/>
        <c:scaling>
          <c:orientation val="minMax"/>
        </c:scaling>
        <c:delete val="1"/>
        <c:axPos val="b"/>
        <c:numFmt formatCode="General" sourceLinked="1"/>
        <c:majorTickMark val="none"/>
        <c:minorTickMark val="none"/>
        <c:tickLblPos val="nextTo"/>
        <c:crossAx val="636161840"/>
        <c:crosses val="autoZero"/>
        <c:auto val="1"/>
        <c:lblAlgn val="ctr"/>
        <c:lblOffset val="100"/>
        <c:noMultiLvlLbl val="0"/>
      </c:catAx>
      <c:valAx>
        <c:axId val="636161840"/>
        <c:scaling>
          <c:orientation val="minMax"/>
        </c:scaling>
        <c:delete val="1"/>
        <c:axPos val="l"/>
        <c:numFmt formatCode="General" sourceLinked="1"/>
        <c:majorTickMark val="none"/>
        <c:minorTickMark val="none"/>
        <c:tickLblPos val="nextTo"/>
        <c:crossAx val="636161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00813008130079E-2"/>
          <c:y val="0.18518518518518517"/>
          <c:w val="0.85094850948509482"/>
          <c:h val="0.62962962962962965"/>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CDB-4E19-909D-27527A461122}"/>
            </c:ext>
          </c:extLst>
        </c:ser>
        <c:dLbls>
          <c:showLegendKey val="0"/>
          <c:showVal val="0"/>
          <c:showCatName val="0"/>
          <c:showSerName val="0"/>
          <c:showPercent val="0"/>
          <c:showBubbleSize val="0"/>
        </c:dLbls>
        <c:smooth val="0"/>
        <c:axId val="432485936"/>
        <c:axId val="432483056"/>
      </c:lineChart>
      <c:catAx>
        <c:axId val="432485936"/>
        <c:scaling>
          <c:orientation val="minMax"/>
        </c:scaling>
        <c:delete val="1"/>
        <c:axPos val="b"/>
        <c:numFmt formatCode="General" sourceLinked="1"/>
        <c:majorTickMark val="none"/>
        <c:minorTickMark val="none"/>
        <c:tickLblPos val="nextTo"/>
        <c:crossAx val="432483056"/>
        <c:crosses val="autoZero"/>
        <c:auto val="1"/>
        <c:lblAlgn val="ctr"/>
        <c:lblOffset val="100"/>
        <c:noMultiLvlLbl val="0"/>
      </c:catAx>
      <c:valAx>
        <c:axId val="432483056"/>
        <c:scaling>
          <c:orientation val="minMax"/>
        </c:scaling>
        <c:delete val="1"/>
        <c:axPos val="l"/>
        <c:numFmt formatCode="General" sourceLinked="1"/>
        <c:majorTickMark val="none"/>
        <c:minorTickMark val="none"/>
        <c:tickLblPos val="nextTo"/>
        <c:crossAx val="432485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522167487684734E-2"/>
          <c:y val="0.154808982210557"/>
          <c:w val="0.819376026272578"/>
          <c:h val="0.73621103117505993"/>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71C-4F8F-B8F7-396C3291F6A6}"/>
            </c:ext>
          </c:extLst>
        </c:ser>
        <c:dLbls>
          <c:showLegendKey val="0"/>
          <c:showVal val="0"/>
          <c:showCatName val="0"/>
          <c:showSerName val="0"/>
          <c:showPercent val="0"/>
          <c:showBubbleSize val="0"/>
        </c:dLbls>
        <c:smooth val="0"/>
        <c:axId val="537010072"/>
        <c:axId val="537005392"/>
      </c:lineChart>
      <c:catAx>
        <c:axId val="537010072"/>
        <c:scaling>
          <c:orientation val="minMax"/>
        </c:scaling>
        <c:delete val="1"/>
        <c:axPos val="b"/>
        <c:numFmt formatCode="General" sourceLinked="1"/>
        <c:majorTickMark val="none"/>
        <c:minorTickMark val="none"/>
        <c:tickLblPos val="nextTo"/>
        <c:crossAx val="537005392"/>
        <c:crosses val="autoZero"/>
        <c:auto val="1"/>
        <c:lblAlgn val="ctr"/>
        <c:lblOffset val="100"/>
        <c:noMultiLvlLbl val="0"/>
      </c:catAx>
      <c:valAx>
        <c:axId val="537005392"/>
        <c:scaling>
          <c:orientation val="minMax"/>
        </c:scaling>
        <c:delete val="1"/>
        <c:axPos val="l"/>
        <c:numFmt formatCode="General" sourceLinked="1"/>
        <c:majorTickMark val="none"/>
        <c:minorTickMark val="none"/>
        <c:tickLblPos val="nextTo"/>
        <c:crossAx val="537010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C10-46DA-9DF7-022513A3C13F}"/>
            </c:ext>
          </c:extLst>
        </c:ser>
        <c:dLbls>
          <c:showLegendKey val="0"/>
          <c:showVal val="0"/>
          <c:showCatName val="0"/>
          <c:showSerName val="0"/>
          <c:showPercent val="0"/>
          <c:showBubbleSize val="0"/>
        </c:dLbls>
        <c:smooth val="0"/>
        <c:axId val="596440312"/>
        <c:axId val="596438872"/>
      </c:lineChart>
      <c:catAx>
        <c:axId val="596440312"/>
        <c:scaling>
          <c:orientation val="minMax"/>
        </c:scaling>
        <c:delete val="1"/>
        <c:axPos val="b"/>
        <c:numFmt formatCode="General" sourceLinked="1"/>
        <c:majorTickMark val="none"/>
        <c:minorTickMark val="none"/>
        <c:tickLblPos val="nextTo"/>
        <c:crossAx val="596438872"/>
        <c:crosses val="autoZero"/>
        <c:auto val="1"/>
        <c:lblAlgn val="ctr"/>
        <c:lblOffset val="100"/>
        <c:noMultiLvlLbl val="0"/>
      </c:catAx>
      <c:valAx>
        <c:axId val="596438872"/>
        <c:scaling>
          <c:orientation val="minMax"/>
        </c:scaling>
        <c:delete val="1"/>
        <c:axPos val="l"/>
        <c:numFmt formatCode="General" sourceLinked="1"/>
        <c:majorTickMark val="none"/>
        <c:minorTickMark val="none"/>
        <c:tickLblPos val="nextTo"/>
        <c:crossAx val="5964403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3089430894309E-2"/>
          <c:y val="0.1545253863134658"/>
          <c:w val="0.82113821138211385"/>
          <c:h val="0.75717439293598232"/>
        </c:manualLayout>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449-4409-8641-2CF749E6F359}"/>
            </c:ext>
          </c:extLst>
        </c:ser>
        <c:dLbls>
          <c:showLegendKey val="0"/>
          <c:showVal val="0"/>
          <c:showCatName val="0"/>
          <c:showSerName val="0"/>
          <c:showPercent val="0"/>
          <c:showBubbleSize val="0"/>
        </c:dLbls>
        <c:smooth val="0"/>
        <c:axId val="604036496"/>
        <c:axId val="604037216"/>
      </c:lineChart>
      <c:catAx>
        <c:axId val="604036496"/>
        <c:scaling>
          <c:orientation val="minMax"/>
        </c:scaling>
        <c:delete val="1"/>
        <c:axPos val="b"/>
        <c:numFmt formatCode="General" sourceLinked="1"/>
        <c:majorTickMark val="none"/>
        <c:minorTickMark val="none"/>
        <c:tickLblPos val="nextTo"/>
        <c:crossAx val="604037216"/>
        <c:crosses val="autoZero"/>
        <c:auto val="1"/>
        <c:lblAlgn val="ctr"/>
        <c:lblOffset val="100"/>
        <c:noMultiLvlLbl val="0"/>
      </c:catAx>
      <c:valAx>
        <c:axId val="604037216"/>
        <c:scaling>
          <c:orientation val="minMax"/>
        </c:scaling>
        <c:delete val="1"/>
        <c:axPos val="l"/>
        <c:numFmt formatCode="General" sourceLinked="1"/>
        <c:majorTickMark val="none"/>
        <c:minorTickMark val="none"/>
        <c:tickLblPos val="nextTo"/>
        <c:crossAx val="6040364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648106486689166E-2"/>
          <c:y val="0.10185185185185186"/>
          <c:w val="0.93888888888888888"/>
          <c:h val="0.89814814814814814"/>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077-40E2-8146-31F2F77E4AF9}"/>
            </c:ext>
          </c:extLst>
        </c:ser>
        <c:dLbls>
          <c:showLegendKey val="0"/>
          <c:showVal val="0"/>
          <c:showCatName val="0"/>
          <c:showSerName val="0"/>
          <c:showPercent val="0"/>
          <c:showBubbleSize val="0"/>
        </c:dLbls>
        <c:smooth val="0"/>
        <c:axId val="636161120"/>
        <c:axId val="636161840"/>
      </c:lineChart>
      <c:catAx>
        <c:axId val="636161120"/>
        <c:scaling>
          <c:orientation val="minMax"/>
        </c:scaling>
        <c:delete val="1"/>
        <c:axPos val="b"/>
        <c:numFmt formatCode="General" sourceLinked="1"/>
        <c:majorTickMark val="none"/>
        <c:minorTickMark val="none"/>
        <c:tickLblPos val="nextTo"/>
        <c:crossAx val="636161840"/>
        <c:crosses val="autoZero"/>
        <c:auto val="1"/>
        <c:lblAlgn val="ctr"/>
        <c:lblOffset val="100"/>
        <c:noMultiLvlLbl val="0"/>
      </c:catAx>
      <c:valAx>
        <c:axId val="636161840"/>
        <c:scaling>
          <c:orientation val="minMax"/>
        </c:scaling>
        <c:delete val="1"/>
        <c:axPos val="l"/>
        <c:numFmt formatCode="General" sourceLinked="1"/>
        <c:majorTickMark val="none"/>
        <c:minorTickMark val="none"/>
        <c:tickLblPos val="nextTo"/>
        <c:crossAx val="636161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300-4736-8C4B-4E64557BE712}"/>
            </c:ext>
          </c:extLst>
        </c:ser>
        <c:dLbls>
          <c:showLegendKey val="0"/>
          <c:showVal val="0"/>
          <c:showCatName val="0"/>
          <c:showSerName val="0"/>
          <c:showPercent val="0"/>
          <c:showBubbleSize val="0"/>
        </c:dLbls>
        <c:axId val="786161184"/>
        <c:axId val="78616730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300-4736-8C4B-4E64557BE712}"/>
            </c:ext>
          </c:extLst>
        </c:ser>
        <c:dLbls>
          <c:showLegendKey val="0"/>
          <c:showVal val="0"/>
          <c:showCatName val="0"/>
          <c:showSerName val="0"/>
          <c:showPercent val="0"/>
          <c:showBubbleSize val="0"/>
        </c:dLbls>
        <c:gapWidth val="59"/>
        <c:overlap val="-27"/>
        <c:axId val="537011512"/>
        <c:axId val="537011872"/>
      </c:barChart>
      <c:catAx>
        <c:axId val="53701151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7011872"/>
        <c:crosses val="autoZero"/>
        <c:auto val="1"/>
        <c:lblAlgn val="ctr"/>
        <c:lblOffset val="100"/>
        <c:noMultiLvlLbl val="0"/>
      </c:catAx>
      <c:valAx>
        <c:axId val="5370118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7011512"/>
        <c:crosses val="autoZero"/>
        <c:crossBetween val="between"/>
      </c:valAx>
      <c:valAx>
        <c:axId val="7861673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6161184"/>
        <c:crosses val="max"/>
        <c:crossBetween val="between"/>
      </c:valAx>
      <c:catAx>
        <c:axId val="786161184"/>
        <c:scaling>
          <c:orientation val="minMax"/>
        </c:scaling>
        <c:delete val="1"/>
        <c:axPos val="b"/>
        <c:numFmt formatCode="General" sourceLinked="1"/>
        <c:majorTickMark val="out"/>
        <c:minorTickMark val="none"/>
        <c:tickLblPos val="nextTo"/>
        <c:crossAx val="786167304"/>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3332938417420046"/>
          <c:y val="0.14902106831240688"/>
          <c:w val="0.53225065616797895"/>
          <c:h val="0.82523890594756732"/>
        </c:manualLayout>
      </c:layout>
      <c:doughnutChart>
        <c:varyColors val="1"/>
        <c:ser>
          <c:idx val="0"/>
          <c:order val="0"/>
          <c:tx>
            <c:strRef>
              <c:f>'pie chart'!$B$3</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1-3CAA-49F7-B2AA-7831E2ECBC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AA-49F7-B2AA-7831E2ECBC4D}"/>
              </c:ext>
            </c:extLst>
          </c:dPt>
          <c:dPt>
            <c:idx val="2"/>
            <c:bubble3D val="0"/>
            <c:explosion val="2"/>
            <c:spPr>
              <a:solidFill>
                <a:schemeClr val="accent3"/>
              </a:solidFill>
              <a:ln w="19050">
                <a:solidFill>
                  <a:schemeClr val="lt1"/>
                </a:solidFill>
              </a:ln>
              <a:effectLst/>
            </c:spPr>
            <c:extLst>
              <c:ext xmlns:c16="http://schemas.microsoft.com/office/drawing/2014/chart" uri="{C3380CC4-5D6E-409C-BE32-E72D297353CC}">
                <c16:uniqueId val="{00000005-3CAA-49F7-B2AA-7831E2ECBC4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CAA-49F7-B2AA-7831E2ECBC4D}"/>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0.00,\ &quot;K&quot;"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layout>
            <c:manualLayout>
              <c:x val="1.5782828282828284E-2"/>
              <c:y val="0"/>
            </c:manualLayout>
          </c:layout>
          <c:numFmt formatCode="&quot;$&quot;0.00,\ &quot;K&quot;"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dLbl>
          <c:idx val="0"/>
          <c:layout>
            <c:manualLayout>
              <c:x val="1.893939393939394E-2"/>
              <c:y val="0"/>
            </c:manualLayout>
          </c:layout>
          <c:numFmt formatCode="&quot;$&quot;0.00,\ &quot;K&quot;"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dLbl>
          <c:idx val="0"/>
          <c:layout>
            <c:manualLayout>
              <c:x val="1.5782828282828284E-2"/>
              <c:y val="6.6137566137566134E-3"/>
            </c:manualLayout>
          </c:layout>
          <c:numFmt formatCode="&quot;$&quot;0.00,\ &quot;K&quot;"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solidFill>
          <a:ln>
            <a:noFill/>
          </a:ln>
          <a:effectLst/>
        </c:spPr>
        <c:dLbl>
          <c:idx val="0"/>
          <c:layout>
            <c:manualLayout>
              <c:x val="4.4191919191919192E-2"/>
              <c:y val="0"/>
            </c:manualLayout>
          </c:layout>
          <c:numFmt formatCode="&quot;$&quot;0.00,\ &quot;K&quot;"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dLbl>
          <c:idx val="0"/>
          <c:layout>
            <c:manualLayout>
              <c:x val="4.7348484848484848E-2"/>
              <c:y val="6.6137566137566134E-3"/>
            </c:manualLayout>
          </c:layout>
          <c:numFmt formatCode="&quot;$&quot;0.00,\ &quot;K&quot;"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81973276067765"/>
          <c:y val="8.5978835978835974E-2"/>
          <c:w val="0.73513481269386782"/>
          <c:h val="0.85449735449735453"/>
        </c:manualLayout>
      </c:layout>
      <c:barChart>
        <c:barDir val="bar"/>
        <c:grouping val="clustered"/>
        <c:varyColors val="0"/>
        <c:ser>
          <c:idx val="0"/>
          <c:order val="0"/>
          <c:tx>
            <c:strRef>
              <c:f>'top 5 categories'!$B$3</c:f>
              <c:strCache>
                <c:ptCount val="1"/>
                <c:pt idx="0">
                  <c:v>Total</c:v>
                </c:pt>
              </c:strCache>
            </c:strRef>
          </c:tx>
          <c:spPr>
            <a:solidFill>
              <a:schemeClr val="bg1"/>
            </a:solidFill>
            <a:ln>
              <a:noFill/>
            </a:ln>
            <a:effectLst/>
          </c:spPr>
          <c:invertIfNegative val="0"/>
          <c:dLbls>
            <c:dLbl>
              <c:idx val="0"/>
              <c:layout>
                <c:manualLayout>
                  <c:x val="4.7348484848484848E-2"/>
                  <c:y val="6.613756613756613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AA-4F57-AD4C-C319414B6363}"/>
                </c:ext>
              </c:extLst>
            </c:dLbl>
            <c:dLbl>
              <c:idx val="1"/>
              <c:layout>
                <c:manualLayout>
                  <c:x val="4.419191919191919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AA-4F57-AD4C-C319414B6363}"/>
                </c:ext>
              </c:extLst>
            </c:dLbl>
            <c:dLbl>
              <c:idx val="2"/>
              <c:layout>
                <c:manualLayout>
                  <c:x val="1.5782828282828284E-2"/>
                  <c:y val="6.613756613756613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AA-4F57-AD4C-C319414B6363}"/>
                </c:ext>
              </c:extLst>
            </c:dLbl>
            <c:dLbl>
              <c:idx val="3"/>
              <c:layout>
                <c:manualLayout>
                  <c:x val="1.89393939393939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AA-4F57-AD4C-C319414B6363}"/>
                </c:ext>
              </c:extLst>
            </c:dLbl>
            <c:dLbl>
              <c:idx val="4"/>
              <c:layout>
                <c:manualLayout>
                  <c:x val="1.578282828282828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AA-4F57-AD4C-C319414B6363}"/>
                </c:ext>
              </c:extLst>
            </c:dLbl>
            <c:numFmt formatCode="&quot;$&quot;0.00,\ &quot;K&quot;"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categories'!$A$4:$A$9</c:f>
              <c:strCache>
                <c:ptCount val="5"/>
                <c:pt idx="0">
                  <c:v>Binders</c:v>
                </c:pt>
                <c:pt idx="1">
                  <c:v>Tables</c:v>
                </c:pt>
                <c:pt idx="2">
                  <c:v>Storage</c:v>
                </c:pt>
                <c:pt idx="3">
                  <c:v>Chairs</c:v>
                </c:pt>
                <c:pt idx="4">
                  <c:v>Phones</c:v>
                </c:pt>
              </c:strCache>
            </c:strRef>
          </c:cat>
          <c:val>
            <c:numRef>
              <c:f>'top 5 categories'!$B$4:$B$9</c:f>
              <c:numCache>
                <c:formatCode>0.00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8AA-4F57-AD4C-C319414B6363}"/>
            </c:ext>
          </c:extLst>
        </c:ser>
        <c:dLbls>
          <c:dLblPos val="outEnd"/>
          <c:showLegendKey val="0"/>
          <c:showVal val="1"/>
          <c:showCatName val="0"/>
          <c:showSerName val="0"/>
          <c:showPercent val="0"/>
          <c:showBubbleSize val="0"/>
        </c:dLbls>
        <c:gapWidth val="98"/>
        <c:axId val="350026032"/>
        <c:axId val="350026752"/>
      </c:barChart>
      <c:catAx>
        <c:axId val="3500260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0026752"/>
        <c:crosses val="autoZero"/>
        <c:auto val="1"/>
        <c:lblAlgn val="ctr"/>
        <c:lblOffset val="100"/>
        <c:noMultiLvlLbl val="0"/>
      </c:catAx>
      <c:valAx>
        <c:axId val="350026752"/>
        <c:scaling>
          <c:orientation val="minMax"/>
        </c:scaling>
        <c:delete val="1"/>
        <c:axPos val="b"/>
        <c:numFmt formatCode="0" sourceLinked="0"/>
        <c:majorTickMark val="out"/>
        <c:minorTickMark val="none"/>
        <c:tickLblPos val="nextTo"/>
        <c:crossAx val="3500260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5EC28AF-7FE6-4AD1-A618-32CC42CF1BA7}">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8EC6EC22-5A4D-419F-B77F-36154C06BB92}">
          <cx:tx>
            <cx:txData>
              <cx:f>_xlchart.v5.6</cx:f>
              <cx:v>sales</cx:v>
            </cx:txData>
          </cx:tx>
          <cx:dataId val="0"/>
          <cx:layoutPr>
            <cx:geography cultureLanguage="en-US" cultureRegion="US" attribution="Powered by Bing">
              <cx:geoCache provider="{E9337A44-BEBE-4D9F-B70C-5C5E7DAFC167}">
                <cx:binary>7H3ZTuRI1+2rlOr6mI7JQ3z6+pfazoEZCihquLGygPI8hWc//VmGhErcSUGrOTpK6adbTYOJ9Has
2GuPEf7vTfefm/hupT50SZyW/7np/vzoV1X+nz/+KG/8u2RV7iXBjcrK7Ge1d5Mlf2Q/fwY3d3/c
qlUbpN4fjFDxx42/UtVd9/F//otP8+6y4+xmVQVZ+qm+U/3FXVnHVfmba1svfVjdJkE6C8pKBTcV
/fPjdaC8IA1WHz/cpVVQ9Vd9fvfnx2d/9fHDH9PP+tt9P8QQrapvMZabezplluSGKe+/rI8f4iz1
1pc109ozpEV0SdbX+eO9T1cJxr9Font5Vre36q4s8Uj33zdHPpMfF/76+OEmq9NqnDcPU/jnx89p
UN3dfrisVtVd+fFDUGbOwx842fgQny/vn/qP5zP/P/+d/ALzMPnNBjjTSXvt0t+wcbI0vbupgpu6
epyifw+PoHu6qVOdc53cf9EJPGzP5BazKNMfb/qAyxul2Q7Ns8ETdJyrHUUnztTqNnucpX8PDbf2
pLR0nQi2FRpK9D1dmBY3JirjZK+L8hIujyOnoJztJCinmar8D7NVlFXvSGnC3BPC4MSi/IHS5HOd
oYTsCUNyxujT9Qc6fVCdt0q1HaPnoyc4nc52Eqe/4tWPVfKOEHHQlmEIxpj5HBvL2LME4ZwRthWb
N0iyHZangRNE/jreSUQefYIP2c8P4JM6+fGuTgGojYC6KBfP4THNPUINJg1uPcCD65uq80/F2o7V
9k+ZADdzdhK4kyytVuk7qhLYDvqiU2mKBzMEa7PpwFEi9wwBH88YwdwE6w2ibMfnaeAEkpOrnYTE
WcXBz0y9t1vNdGEYksrtzgEFKtRkJhVrI/Qcm7fJtB2ezbEThJy/dhKhv1S0SstV+ThH7+C8iT0w
mEU41R+IbBL2SLYnuKS6rlsP+E3c67dItB2dXyMn2Px1saPYBEP2noTGxR4bnTOLigdoJi4CpXQP
voMuDd24x4Y+LosH9+0v9apALyGzHjgF5vtOAnN+l6ZlHzerdyU2QaA44LW1WhCC2d80N/AQLG5Z
0jTJk2JtGp23SrUdouejJzid7ya5ze7iVbtSd4+r+B3ITe4RYpkG42tymwRApo74xzIEp2svbkJu
b5FoOz6/Rk6wmc13Uoe+BOVNlpZB+n7gCLFnIC7VubFWkAk4lkRGh0ldl/zJn9tUoDeJtB2djaET
eL4c7CQ8V3fduzoFFHrBLWFRpAjGrwm3SbnHEZqC29bBKZyGTWheFWc7LOthE0iuvu4kJAtkqILb
1ePE/HsyY9aeDm2gYq0OU1AseGqWyQWztuvLGwTaDsvTwAkwi93MGFz4SJV/OCjjVXr7fuggP20w
C3S1tiRy4kebyF9TyyKjv3b/NcmFvlWq7RA9Hz3B6WI3OW15l6HG844KhFybIVAiEHI7q1kc6VLB
kT5Y+3QTiN4g0HZ0ngZOgFnupp92cLvy37F8AD8ASTRisscEwERzKIWjACfARPHtUV8fApxXBdkO
x3rYBIyD2U6amYM4DtIseMeMAAIbCixQrlmHnX/3y6iwDK5bv5zqTeP/FoleAObpWabY7KalOUhv
g3dNcXK5hzyaFNZjMgYMtRlzomiAbAHq0ygb3H9NFeZ1gV5A5nHgFJjT3VSarH1HuyLYHjGFoZti
e+JZ8r2xZm1Qsr5uTGjsFWlegOR+1BSP3bQoR++d1LTgCgsEJ0i+3H/R53oiLZgcQpH1XFMYMmub
FPa6PNsxeRw3QeXocie15AhTUt9E/ePc/PsQZuyxYSazDP1X3PiMv3Twl2manK5DmAl/vUWiF5B5
epYpNt92EpvjrA7KdzYuZE9a8IwN41c3wCY4kiLhSS3ko9f5mkkV7U0ibUdnY+gEnuPdJLSTVZDe
vZ/eCH2Po4Ym9A2+2oTGkHuMGlTADD0ElxNoXhVnOyzrYRNITuY7qTEnK9W/b8g/9j2BzoDJc+ti
GnsmoSjdyDUakzjyLZK8BMjjM0wx2c3g5WRVlqsbvy7vquo9Ixi2h4oyAnlzbUYm5h+5GIPoaBaw
Jnb/zfK8BM+zx5litKNUFtz4gbd638S/BWwk2mqeKmObbGbpSPwTiTBmfX3iL5+8QaIXAHoaOcXm
YDc5LUCnbfm+PYMGTI1EkvmxsDnRHSn2qESGGXXpR/v2kIw5eYssL8Hy9BhTXHYzvjwJynL8N8+D
x0l6B+cZrYIM1cyntMvE7KBehkYAhi7cdfD/N7V5k1AvQbQxeArSboY3Z1GMPOa7NnOiz9niaLld
t6hPKzQS4Q8ZqzPmegsBENwMO98i0XZ4fo2cYHN2tKPEVpZZrd5TexDyGybyZmKd/Ad9bRqdsc8J
gadJH3uhJ6HnqNKvSbQdm18jJ9ic7Giv+t0PtSqj1ePa/ffMNu7tQAMgN82HPiYyxUbuITAda83b
e9BO3yDRdmx+jZxgc7qbQc7pXbN6z5ozEs5cNwQCz19NTJtaQ6kBo6PDkUZpc/yCt7DJaK/L8xIu
D88xReV6J9nsTN152Xs60HxPcguNS9x4cKAnngBlZA/9mth3IyYBzuuSbMfjcdwEj7Pd7NQ8vWs/
7K+SvPSD9+w2E3zPsHRkzx63qCHu31SWsQUAFMckWbdCTzzoN4u1HaPJ8AlUp/s7qTrjQ33LVPRI
K+9gbBiURzIxbq25/5qipKORgxDguM7eTNzot0j0MkAPzzLF5tvOYnN4p8q7/h3RQfGZQ0F0vt1N
M9ELgAgIG43XzDfJdI7ovC7Ty/g8jp0idLizCJ3cdcHNO7ZroCtdMPhqVKydtYn+UGLsUUQ5EtsO
H9fFejshsHldmpexeRw7xeZkN7G53/LprFSGBo53dKY5glCObpknl22ya8CUe9SCx2YYa/ym/PZm
uV5AajJ+ipazk2id+cE76hBabAS21GCr2na3Gq2cuMLRzLmuX0PHNt3q16TZjszDqAkeZ7vpF1xm
NTZM/z/QHrjWBIUb9tj5PGE3a9z1gQZB7L15MEAT7Xm7XNsxmo6foHW5m9rz8FTvvr0dlojDTYNT
/YDFhOngQewxTpDNNiZewlvl+R1Gj08zRWg3KnE3vz1W5IFrHnztZ3/5T89UkUh4cjRG8V88thkR
YR8BunBwLsRjpXSC0+S0k5fF2g7UZPizJ9mNo1SusHUNZ8XcvWMvAfwDSyCVRtYZm2myDT2EXHA2
7sl9iI8mXtybRNqOx8bQidZc7Wad53O18h8t87+PTMdkG6rWyBCs6weTNOj9fk8TDTjMmFid1+TY
DsfDqAkSn6920j+7vlMJDhR4PzDQlU5MneGfiQdgYheBwQxpIMS5/5oUCt4gyXY4ngZOELneTUS+
rJBeS73qXROfONCGUhgU6wWLf5/4xCaPxyrPhLveJtN2eDbHThD68tdO6syXu7L68JZjy/7hQWo4
KE0wYIQWqPuviVsGF9pA/gAJgnWKZxLcvFmsF3B6/lRTqK53E6o+w/l33jvSG7KgUoLHXjj2AeU2
lBAoKj9kHaI+3vshl/PldYFegOdx4BSY/0850JfPwXs6LHC2qlbz+1MGN47C+/3V+2fH2YeToesg
fqur8ODcHtz++ZFy9HFseNrjhzwL//exTT4IHgHZGHK3Kqs/P2pUx6EexCRQMnSMUjSFfPzQQi3G
SwZiImEInLZiIXDCsR8fP6RjxubPj4whWoLXJ3W0kQpsZpQfP5RjmA2JxmOQsLWRIJxChRxtwE+n
O55ncY/i1tN0rH/+kNbJeRakVfnnRx0buvKHPxtlFWgfsnQhIZYBJ1RgNwuu36wusMDx1/T/EEPG
Q6h77LIs87y28yEpe7uhkNMZ4kQe58JTn/wgVje5GbEr34+0CyaLfpkKrc+dOLB0Jy47I7WJG7cz
zaBOJbV8rndN/q0kBJ9jaB7zbK3JgvNQdXlka7nODzK/ixY1GmjmOQ3lMdNId+7LtJ0FYdQvM9ZH
F0PIh33pmaXtU62+SwdtULYvWnGmdYF/1qVxENt+WbUr6eX9yuR+H8w8H9Pm+F6jBbaK1LAwY1Ic
6r2W/6iZH64qr+3PtainM2aF/bdeDcqRuReZDu+H6q5RHrVZHosDD4nvT55vfKKVFgR2Fpfsc827
IZptrJctEHCsgCkEhgErOpai0PU9pmo3IUgGIULNLY3LQXF5oPNan+esU4Yts06LbM6KyrQDlsjz
zMzZcdoyPFpuWJnuBBFploMf9nPT1LMDOdTNyeDq/imrRXZLg0j7khZ6eeH3WjfXgzA8qfWK+rbl
V/F1HLvW0vNVvqhLnp1ZlvpcxVzf1/P22PRadsV8tjR9eRsWRvHj9w8tYXiePzQapMcFPEY+YDYx
rsuNdZejpOq5JE8vRZa43+iIvpdl9Cu2w3XnmknUQR1ydZCEbTUXfpowO9GqYVHycDjp6o78yCOK
aZB62515qYgO24zrl26P/yvQL3fH8oweeRprz/zaoMfcK7pz3XKvPdGxpQyC+DpK28YxopjsB2mb
Ln1Nacuo4cash47OB5JgTfOKNEdk4LepUR+3itH9qnb1/d5SZWULl8+Cro/mnd6yOcmlv9CDb3Eu
w0MhsvYm8DNuxxVvb3Ll8gOzj9W+qmhju77fOHlTL6qg7S6glNGp2WhQpjIK9iN+S5IgVLbhKqOc
ReGgH1nCS5zAtbp6FgRlYWdmKJdkUMxhQW3NzDTtLroUKNlVGoQnic+L496K2Ze+SvM7Ky4SZaet
Kg0bJzwU+91g0kXql+W+7PLgKK4qcuL6fXdupbQ50aMCD8d4HSfzwh/C/V75oXQG4bELLai6s7Ki
mFAWeItgsIb9Vh91U4uGT0nTll+EXxY/pBd5x0Io6RCv6xBwPh0Pu0VhJpwFK4i93djBxbE1ZTyT
R8Jp2Vw7zGtc12tM7cKvyPCpknW61GgZX/dda82UWUtHyHHtqGy4aZk1OGVV5r0j2t6/DfOsO80N
5h4WFSm+mIXIZ7Efk2Vh5V87KaJZURvJ56TAp0SN0mM7bHi6jIH9cea6vk0qb5iXutfN+yRjFx1R
kbDNHo/a11p/Inw3cEBX/aIROhsJNYsOlZ5XdK5XGpsHpC7wmV3TnaooGz7dL9s8LKQTBEZ/ogqd
HtM8c39msUW+WlpSfpEhLb+k2lCcYhuKCu0k9xN/xnka/EhJtCwypSVO3cnat3ldG0vRD5E5jyzf
OrNIkfVor/nd9DPyTHXH6eewOyZB2YKhtcEcVXtDdduClpo3KPeCqdzQZhU1qd2rQrsMB4knoCEj
jlGU2lXYB41v610u85NOpX63tEgA88Khg7XN4sI9tKImX0WNoXpbFm3uOTlV7jclejwMYTE9KIJa
W/zzBxCjecWhgbDL91Hl5gOkQ1Qq6nvmRWwM1bwLaXda5J63KAw3VnaZgmfcogVfMAMUk/q6Njes
NF8Rl+hHtDXcn9A9DmLusxXvTHpstF106LO8dhdFbLlXsVkkru2nXmzZv5f93h7/stf3ky/QsE0p
TqlE5XyMiDdlbxMVqEG0+kVW63pqt2Xp/sRqdq19Var4mg7BcBJ2ZXcWm026rBILT8DS1Diw8qA5
zBIrcFrJ1EGst+ogMwvtqjISuZStqAJHFXV6NlhlcGwyPH+byJjZVdmWPxuYCUAUiB+l29YHZBis
xomKoTuvRRulS7MxlZOH+mB3TIGG6tr9wnwa7muWZh2WQcHmLg4HWsQl9xZ57HfflJEOS9U27kHQ
+2o+pGZqORVj3R31SvAVS4TWOGXO6HzguVzwLPpBE7Vf+jwtbB7l+UEsGvdbakLV4RN05/eq50rN
u1Wu5jdzI8Iv6zRyD4dOsYuYlX09S0LeOJIV/i3Jy2EREt/9hpXX3Ik4GRlknJrQdA/rIB1OBBkw
fSIB8+WBInbPkuiK5GzwbFEYwVczCW94lmQHhed3B1HLSkcp1jiaiNmx37XlTDfj7jSkA2zJ7xcC
nMSpGko0hxPsAgNnj+7gxG0AVyd1GTXFhR/TynR6AgWz77k5brti2buF75i+iwfwB99bwBXLVwar
hk8DBSfNvaQ88LXCnPlxGB8WQVy2dp+QIHIaLQwS2/PSRVVEo7pSk/zoWxJ/Bv1XP1grmrs6MIU2
w2loiTkrfSsLlincsZMmrfR5YpIe60CkPLZjHrvxIqZuRmw5JPW+5WndrB9y86ATyeeuzSiHlDgy
zNFYsJSFoX1Ct0jfzsqa1LeFDrOC9eXPVFZk+x0dyqWA1u6bcTC6nCOueRtUX8ou2te1qOlnHQuG
ueT9F5rn6YxnFrchj5/YZQiFkJ7AYg1ZKRzDsswbbFxJZqpposOMhmR/kHGv2QYfiuVQMD87YZ0r
pJPXkX8NOxBcl1oYx/aQt9yysyAJv5Q44mKw46gwvH0ffkvnJBxsYJd+7t9q0qQXWtOODo7qskNi
dTBVZWLM1NBEns39uppXnZ8QPG4Eyotx3Duxy1bh/92qhhr0PhtcxzJKIWbxQNMrz6vKA5cIWJ2B
hvyHz92gdzxq5NGRVlWj+yP7Tx5Ogdfmg1eQH0mcgVerIrFmPZidOFo60GNPb6PDHgvBsr02y440
0fuZo1POv9JsCCysp3r4FKbSrW1qht2Fgm+5X2mp9OyyHIafzIisA6setDkOgo0M2zJc6tlEDe1c
NI10rNIIfMdQrmm3SsMqDAp4mXbnqVkl9Uiz9dwls4AP8U/TbC+qrIgDR4fb6tptZKZO3EbJqWkm
/jlLzNaBMZCYGdkPn+4VaR1Lrt2Jh5DoJst7FXj++sz7px//5ypL8O/9Oey/fjkemf/rJ2x0eThr
/7d/hdNFxpi8nP7RKM3TZ0GYtXRjNPnsh7+Fti8Erw9H979w8W2RrQWsNyjnb4Htr1PTfkXDD2PW
kS0ObEM9DycgYXc3xUH9BmLUdWSLS0gLGrqFo0YFgZfwFNgir44aEzJSIK/7kBfB0DqwxRY+gYyi
jk2vOs5Ngmn+J4EtOv2e8yO4EX1jiKxR1ZI408QY3ZgNNyUKGx/EC3e3N3r/axXCFZ4ZOW9ruxuS
zOlMlVSLvOjP44wNrRPDJ8duAemkCEsWYROkoT3wgX51gzrx7TSNDCeQpL3rKjg9Fj7csVwe2bFX
naeWptmqjr8LTVkzXgf5IvVkuew58eaqk0ZvYxKDfTfR9cuwatPjrquG0zjUq9a2agI+K0pXOG6Y
qEN4vtGsztzO1szYtysf9pRLQx11BZw/IwGrap0eLlsIx2yujPzAHAL3INNUdQH1FIeqDL6HMO1f
gzjRrrwiNWCuwDy1ZN4893Ju51aZnw1dac2SrvzUWN4tyBMP6eJJqc8+CYTfCykjf9brXLNDL62W
xIt+5ooHrU1klc1SAt9Jz4Nhgfg0XxQD7u437JPBO2IHZnUCjeZ2zdingFpXblOfUFemtt+ll20B
AuraPARvpo3NrHb8T3Kc9cmxgBvuJhVzBlp1h1HvfZeGe2AUWQNbwj9FffS90JvQNrPssgu14VsU
p2SWc9+fRVZeL2rSN3ClUwdL8Krj7tw1Q8OOXGMUobANHR8ti44vzcEkZzzStEXVRNmlV8r4Outr
cU07+Ps8jXOn8Fy+MKjV2WlVFbZPkp/lkJ/jXKlh3xXaYSX6YpUJqq5yWTW2H7iMOzyP563F8vO4
1fdda7BsS6+Ksx4e1FcRWVdGGWTLrFPBkpa9d2y48NUHU9J92D5rrmLrczzkWmEL3n72hOsdiiQr
TceEU/SJgY1vNFKo1DELwj9VLOanSVD4dNYyv4NJ8othHvvpJddoN+cqVf6MZfyijCu5KC0XBpH7
huNCc+wwaAIYfzhZTdIVcqkKnkcHXk6p7QV9ZodUt+zKaozslNGuPvI8raoX4HL9syna4EgkBvku
8OCzsofviJiVBTMdc5ktqKVcZfOuJ0dtX+jVQRYSHbFnWPU/tVQftKWlMsQ4vTTbk5gp7ttjDD+P
zYArm8YIA5KQXv4v0b/8vpVfpI3G9PFA+6cQ729MP8kfj3nB9ZjHHCZBAU7nDFtCEDFR5CWfmH6s
gxKoksWxSRGtBb+YHvvkUVRgaG5DvIJjJTkyPGumR8sVEt4mSg73G7BQnPgnTC+e8zwOCNPxqhsu
cZo4jgxDw/dznnfrlgY64rXTOrn1yhhL+sfGbGzJNzxPVWGX2OQGyAdvGhLV8TjJO9zAApP4VmLX
chU0p4F0/OT297fSMZMbaTHcCwkx9NsyDt9eHxP+z+/V05LGeizoSajHPQlzZL2QB4b9kBaLCv17
GXaedeNnrlWRJSKRUhtwEr/eB+kh4aTwklv4yZbpnXm18LGvd+kqjyx7K63vAotYQXJcK1Fq4ogY
+XAQlzJ01ZUVkv7IEFrmXvVFtYAe64dlFdLzsMjCwO5Dt0grh6XI4lpc6UgONYbWlnbbcFnN9Dgp
/OiygHFpkOwVaWNmMwiRVDYyGqy005odKpoHn/suro9it6hNZ2j6uF0kTRDz5Mis9HCmd8ZwatFI
b79rGQFla14S2FbFlIPisOBnQjPz4SispK9dtkQLRDrnjYd4L3eqKKw6d2nGKiiX/8saG6zxrA9n
s4oBXdpYun/jjEk7zy+2uR+35g3D2JMmRwVlfN/MvSf4yBugkPENT2h8gb7iSHoL5LAufWBnBsde
GTQirV8gtFH34Ax9mpJif5rEKfX/hDT4c+9wvCN25iCLOLIauIlN8s8xDVVK20i/sygCLTlnuci1
2CF5EwzXul7n0QrOnF4u0qIvezGrWKf7nQMdIT+8VIlUczLWReah9HWkFSKppcV+K5O4PIn1JNd6
O4s6Pf+hR1XYZaiLGHHIHc80Bb0zOzgaF0iCmPEKdJC7NzzhhXHqGUEB5yyhQQlRRK6r5MynBP7i
zIt1FeV21upJckzNHulJRPAJ7Y9YwtPwp1Y2GcZsQPoq8eFtNAQZJtSGxHi2NqZrZN4ND9qkSVD7
hm/duW2WhsV+lYhY7CPrUipzfygRY7bOEOR4kUFM3IC5r+TpYAY2yRD3HzeBcmwPQXsHvF45Xt+4
P8o/CCKJEdyGNOJR4FRI8cNVkJJpRbhQXeupaqb8yhO+rQltyNPzVvC+ZA4Vg9Hyw8rw0zKyM3ii
ip4ii1Lg2u/naCT/X/k49ATj8F2cwIdXlWGPyrgsn8vY+YHGfMW1W0NTDWEzbzA9s1jElqg4sVNV
Gcb3SCdudfD7+z43Svf3RfBlMvQnMVjf6X3zus/MTOPWrddjzRl2Q/K4/OoLl6We3YZBHZylLt4n
V9m+n6GLyf797RHbTR7bxInEOMFTCh1dUObEJnp6E6Bk4/NbxChmwR29JYa+giJpcPaGwIxPA41m
9IRHRV9fRigEDj5yIqB78ooko3l/BgCysChbItZEERO53AkAlRGQsI9S98aVQ6qrZVbkidvPNTdB
sgCWT3VA5Z8+PPZYGthajtOXxgbliZH2kVWLw56oW2G00PJFT42BRgtdtXUp5oHlCuO7qjHrhV0a
6DH7niEoUXLeBBnJ21cWAp0wmTm+Bg9NgqOi4uxOnKX2fAV6EvVbmVfaD+ywMxNtv6v8USGSLvPx
xrq6DcUgnABlXZbbnWQoJ9p6QPz6MsmNsHdSjar0UiZ+otJZoWfIqMEsp+WP38/ZyKebMKFVCHU+
gne+4M1x0JYJl9StaymCfPGPTlUKi4DUEcFkka7lumZ3ijfaZQ4XZ1SaCkURfAtyr/6nk4VNsvBG
4TGN3qoAtT2fLKtgZdWXRvYjjXUNHB6CvYbWbnpS9foRd3XwfunVePVHEuopGFXliaL6vqWFWhPZ
hQ+2HZm/9zEqDYa4ORJdlGfJK7RCpwqGnnbskWfYYMWAMOrDzwXteJvmMh048u2oQiTzECWsuD4v
hirIU6ct+gLCaWbS4FrWF0nWz6xo6OEa5bl7UEoVh56TDAM8u8SH++baKXIkbuXUOtHiC+T8vSFx
GJcdKJFpYU/hQSL9iU+NArctilfUlD5PV4OpECgjR2QQ9IzhCNmxq2KTzLEy06JJm/w7CtV6qDs5
wdaywnbdWkrl0MHUQO1u/8CeMRoDCru+p5OcuhYudW3FjWJRt8gvvKbQYsrieA8RnBFdoqyCgOVv
yyLqojJx/Sz/nitoUTHnZWSJE0Z93h/xsu4xHdJt4uE68bu+N+3aVy3S6yD81rjwisHV9lUiwuFa
aXVpnFoB3GDN6USTxHIZ1foIT1ZyiSXUN6beXOQqjIbrITaiNrJJHI9GK8DsA6AslT5+yZHKHK6t
BJki1+Z62ONbORCvsma5XvJyYZj1iF3UeQEcjOL+9hLp9R4ppawL8REZnAdIHmjp6BtUuZ5Eq640
0iJfyEbR5lLwbKiOlYoQrcdxoljiaJ6bdPuokrfet9RKXXHdkIZikZmWBz+jKdIMLsrvuWFK4Zh9
E+dwoPtcIGnI6WRpcLdPPSrz+PtAk1J5KCERM0d4kYVZfMDrogVR/P6OUzZi4/mgjN7nJ2G7p3cs
FSn9Fon6b3yox8XY1mKkP1aaEYy30RS68d1F9wkWYcvqqvRO7lOg6hUtHxOhz1iR44VzzIThwi5K
JuAlP1eKgSMnpUkjuU5EmlTcrlDV0+6ywi/ARn5UpnSOBDoaZ5rS8sA4ua9n3txDVNRkNiqzbdzY
FfMKRFWWcdlxpI96lA+o0VxUlkYCp9CHLjvCIiK+HRLhBjnaFpA2hbL7BOswa3x4FwduGFWj5qNm
zc/GF+Sh2McjxbvmIZx6eMfp+QPhb/YbTXkNeQKUqtA0ze7fQYns8PMnjgzXT9uiND83dUrgxOoo
mMGJbYZx3Qo4WWLfp6hfFXYXSY5vXnXv2WpGPi5pXoctcy/dzhiXNCuCASXBIGd8pMhiKAlFBbbJ
y2A56H0ErXPbZPSpaW8l0E6TFlCj36+l+0LbhmlD75ZlwWyC1YAg9ipNqLrgaTJkYco+WxUaL/JF
hRQrBKg0Xo+qe6/H6O/vIZvrd6OKgytHSlF5AUOj+RRuPO308VcZKm7RKpahKfaDNh7noejbzDh1
iw5/Ffh8fMTeS4xyEWmm4ovcUg0vnR72Ao/7yqNNvEw8msTr9hgOYkESBI1qk0eruoiacZ31n7nX
jExVqQJLa4iHILupiBWx1O6R5x2uTZaO9jHRsrFG2xlJ7PXzITFo5S0k1+r2M7xUhelozZBj9fFm
AJukgSaxxEQb5yO71aDN/YDlLWitgkeCGwaVS/ATYiyKqUg8gamoKtPXKkeP6xAq4UsW4qeH+Rmp
cDwt5SkZtmXJTnTUgrsA7wptAhbCTvI3V5e2gzB6A4XyJjFRMF88uLfMt7omchBZ+l76Gi1MzNF4
S4GDCxiBWUI2eRp4kTCDC5l35lVZU6yQqseRfcESth/zI8JcZPrcbbWsK20j5j0mPG7cFC4LSA+z
1Kours5NA/necOFWwgIZQCGbC4X9QLAAiQbFr7oUhmoNm1e0Kaayi9HlwG1o0QiHF6GAzRwUgym+
yT6UzQVBsRuS6FEE2xQZ1Rin/n62kbB7zol4+NEIgCRw2Dy8oGlkA3cQ7SWk69Fr2Buxi16CiOeO
2xI3PDXYIFSPtiRUPSxbojco9G2liqA4JDGa83Q7h7ejHSkv0cQJqhkmd4o267wbEqDRq3VrYcxQ
XcziWxHGg7pIMiPBC7UHGrdnoqGkG2YWip46kv/wH0vku1vdak5V4btdhuILSdD6RBSVszRVkjph
V9XKtbPOKoYQHR+NEp3jdREqynYzqLaP7U7TQxEuJKO1uDTiqheeQzpat/Uyl61PXfhvrlcdVL4J
z8wxh7gdBoS1WIr5QRf1KMAWZR4ai0aaHp/pidYNV62RseC6FrHnzrioGHV6xKdZbxsoD8uZDFgb
OZ4ee/s4nLFCOo60wxHqL4QsaYsKz8LTSssn8zzKEvG51xsv0j7LjHTdVVd1vDrRyirVLmAxzPpW
V4ahPg9m46WZnaNLzy8/yW6Io6UbILuxGDJhJZkto4wz9Bz8X/K+bUlOXdvyi4gAxE2PDWRmVdbd
5apl+0Xhsr0BCdAFJBBf3wNn7X2WvaPXOvv0S0f0izOclZmAkKbmHHOMgdkmXYCrwYvxO0gx0q01
porXP6idlyWsRL9MYIbMDNTEokYdkPbZiQ2ByO5plAdCnFwGZLNvf7TFSGaM8hqRwiR3G5EOU3qL
zKTaJzzLaM7CwzgmCmwCS1nX9rdjugrdHLhr5sXdLilruu7IkmGx6Qc2xkRfZzxpm+KIuZKhe6fc
FiL97KeiW2jZBEmm57plZuP+emmmoO1OSzdgt6kEKDIIsE51Nv0kA5ul0zUmxxKwaiFIW6J7q5B1
0XL2pFizhz7Oc7zMlzfBIO3xN8DkCQ63ySnRb5sFZurOPDOqia+iNQhy0Dh4Kmx+WkceDX2ZJm7f
F8M06HA5DQGFjHxdmQfeXvG0pWnz4Be1qPyRs4Av/TEXJIjVtbCeFu4h4yTtaKkpSLT6mJs5bcVr
3jAWbDdJ0k8YqcBrhOw7RG3dpjcBYSbvb6NOd1H/yPnCC3ZYOAJBc5Ad6HgAeEm8n5J3QR+C9diA
c6vrUAmOzuc4h0E6foqbeMTxBt5T+mKbQuvKoA7GyMaF7bCDVFHW7j+C80fKUmpN95wezEFcfaXa
aCTZkbfLPmKknwVe5NTOwfM45HvIT9zcFHlFl1liAmwj8o3TTM2Az6nLpbZzumH4NIfBdY69ZGI4
Wt9GKDLHqNtvT6SSNk7/iPp1H+cxoRxYUmADg1sRjCDPJT+0RkGjj6brkGlVSxH5XFdd0aY2wB1M
rLavMx9BFMJ4Be0mT63dkmi9K3i+n3KHO6225wwzC0cg+JN+Y8G6T7DMBPudBykZ7/V02IfGuQgf
xRZb6AXn4PAAMFzj+/UYQ4h+A+DW4j0Q6mT2LNKEUQJSIwUAVKq8jTAW77OHbRPFT+Y82C+Ozf7n
YFjMGlO957g03dL9f2RKxR0JOxM8vw91cPn4Pwf58jkgBbG4y2M14ASiEfSqN9FlIEWdupF4XLSO
txXHamLSdOEzCvBG0jK93Ci5uRlTDZW3Nc31GFHP0jISrfPZAx2sxCi5eOjxkVgBYzMVYA7maClC
vye9zQALc6zRvAnBLL2MoFRYQYhrl2tqQYP1ulJyzJboyttir87Dy629TA+0WXuMT5Z0+MYBrKz9
4lcQAzBPm8jsh2mTNsObXuowb19A/ErsfMaVkn14LxNps97iLHGR+69EnZnwPUikCGbXNLf7qV8G
NNiWDf+RPZFJfgjCdBT8egMtYlWnJgSiFR6WzkqsacrBVH9W04L727k81m9R1oyYPlOKjBUXbxyS
3YcJWPb+g+i84CVxTYEXdL735TBs6X7+o82adnmxfdM3HfgHBX631SRqyBVYXHk035DLXOn4ROf8
9D7klDuD01k7IvAj2AEkDs5VJ7DPu0hvWfiCzI0XrlY6AL24Cic0XUyV8haPr63nXgHb7AEYALLB
bWrtdS6bfTlb7K94T3ib8eIokCyu/kzo1K/yak5kOAxVT8G6Ax96Qmv5OqKRxefbGTwhkMVIkPb3
oOHiXz8sANHScIkAFWlg+f29EzMDKLAYjqODyyndazayFVUA8+B8zPVCEcr5cSU6RoQpTNvb4tCD
moaPrMHI6HSdUmxV6+cwWzniTdNLKcTVO5zM5741/GjbHvXuN59MCSFXircYjhP5uWbQ4eoxYKBD
Cra9EnDglvlFk6Vdsqv5cukrbSYMEVEQDeCKRLNM6SHbwghRbjbJPnzRqvZZA7xqn+IX/LSYxIIR
iGy8X+/cdTFeDCY4Pq+ht8D/un4DrkyTWIy0BGThs+GOgDqLT2Q+2mtYl9oJ8+oCsmxR2ht2tKM2
LL5umN7wG9sFemMoy4Ea6jQRwEsZGnDZl2FA7TRWcw9gIr0Bu2tfTzOa/gDhG1HMCJUkYx573uQR
afgRle0+eLYjO1QQ20IAi+f92ODrsNHGVX5ekJ6x4LywyZjunhK+g5TSYru7ywUj2fwENsXg2WFl
PPDtMVtU2k81oAtYCpQ5QKDsS9KgdapLbIYUN38LErCQj9k47NvGkLJ9upnYoCtdX0aSzxJINOnC
jrjzsqUDy5/EZpfg2SCZBqqwKU2zL4i3mF/BosBfPnEQivZppMYAwR/l5Y5S9R3yVWTWdJCL+pJR
3+roLVn7rL/PMq08OyaxnObgH0sX8ZUdsKORPi2nHvh3UBV9lJtXIJKLmD+GjeZNAwqGJ+36YcmR
2+jv1HVOx58nVgCaOBlh3UBBiNwm8bolNk5kabE7rCj2o0gip4Tag9rIYpYPnMaVw5tB7sp8QWdq
rd+v5HIvteIAiCsYB/r9sn6Gm753e/yjvtmjCbL/ffF207B/YvyJ3jMe7++lURjgE77x+wcZpCn4
BCr3vbfR9UxhKTfIFtn9NvtIHTgW6r4qKfrl8up9yiKnRCSicI7Any54+B5Og6YyqzckL6PYhMWj
baE5keUSjkDPQWFnNL5e9Liv8ibYdjhwQp8ILwnSsvlabyHmdxKi/3AP3HI/c9Gh0/jl/UCpodjS
NKZK8Hyp2KCM2HJR8lHZ5ElcApa4AI0a/n2YDUGvdxByMpkB23JoBg0yYqszGzzbLlW45nlBF8+d
u7jZ07g2WXGM3PX7admfCy6QAvtIyVK7L3IV723GelzWfU7mbItFV6btNA7DoeU9VuPxMiDAgfeg
JwrYMyC8T1HAb9qY9HnxN8DXbwU9sBzEB8zgGMEti/4NVm5n9BCAV8fPrZQZzjpvmhWrYZEIszpI
9hXUOwAvbek6vZ/731R3v9Z2++Hx6AR48u4PT8Txf4PfjV0liAM5oKpLaOTAgHEWqAOwkv76UL8B
6FhNUN2FOBYgK/yb7WX9n5qHSyF0wZBK/nOOhGKVstKKJckD/ND32U2zdr+ptuO4wzIxCW7Ze3D8
63P5FUIAiwPzp4h2oye0wzHP41/PhTkwmmcsvWeKrlr2pUujPR+fJjxC8gAK7t+P878fEHpfAAdZ
QWOAi/Q3XFG0Joz6IWQfQPvDRtEI7PgQIAmEufeV/dcXGO2w3X9hYPsV7v5IaQ5hSIxnK/0OZK49
T8AR7LMP7xFjabcdtPcZ8Wl6XJOpcEeu2Gae7EI8rwc77vGcGISGYNoS7Ed/c0a/znScEUqp/Rkp
JAeRBhDdb0Cjp2Gw5J7oD/1lUS3I67DGVwsuoD52hetwC9rEeqxMSrA5ILUI2v1EuCLabpXTqOyP
6UBkGpYrQouHqkVpfBzrg0X3nSeoJ6vl0s9SlzD71xfx+23EjUtA24FwFJBsBEbtr/MG+66e4zVw
9+0k9si0/UyE1JSO9skHhU3wrLb/PtSVogGC55qE70ZXuynZr8fLV2QjeOSMvX/f9tam1bwMJSKr
LMEqbf4jaA3aVogdIQDEwiBYqv8WDsjCgES7jt9ftiUkyfvdyEWPdTFOet8w/voC9/jyp2mKCYH2
0+4tDT5KAkTzNzxz8dsK+UwqrvIxMCKt8mHIyZfMYMH8Z6EOP40DwIs3zuDwgiLz91A3sHjwtoEq
4JKKuBToCOZRrAe8/PVV/dZbw6+DoYEn0cUYRdQBiKy/3rcxnFvGIbP6FnLA1O/LCgT9PVU0BPKV
K7cUbhyqcEhMnJe56dHpKHukolM1k3HNX/gSIgj+zXldKCJ/GnBgmBiCn8/Ag5KigKjz1zMLQ/SL
8q6dTmaLw3Y6xNAF4xZbOOdbCTbtiEZ7JacGmC8tB7ahii3ntJmj4QZZBKhBTSWFAiJ1GyfARMLH
gaVNI688cpZU3rO1E9HqKxajFfZ50npAeWZ4nIz6MPR2i+cqBJlsGurCpIAAb8kaSZI90kufUWQo
ksgDG4dIr3eiaR0Flce6rIuA1XBQSK5QAOXdUPcBV5gi74lTHuBrbSku6Q4qhwKbWPYzvF5KIPFz
NJd2iLGloGTd05PFxQESbRkXqF/G2GK4kfplNr8nU78nmcEl51Jo2uK+haqAmKsU0zxEWzlOho5d
nam85xbKkwsUo7GdQyd3SbB+Znbo+C0Y300Xe3KRawfECzWPyCCzLiQOOQhUO+4coovSNVW/DnjW
wAl9BoiAXgjScUruMz/TRF3zLAx2kGJyBvivv9SHdPET0XUr7AA4GMhQju5Hydu5kKwKrGyWcCg1
AaspfqSaqnw5NBpBR39MPXWb/Ig+yN5pQ24axtm9hLhMZh87BRS8qTHPQXM4tkZHEa+GCMnwPzxK
4qk4p9m6xF+idPVzcQ84j6mnkVIu4gMfpyBEhR6ijpsrqOvR4z+M0uPe1ssab1AWhgEQE1chZQSl
ufKJZ8utoBCFbiXa5EuHKp8WBv3arg2hLwr7eXnLwkH4tmYJCoGxHPJxMJ9GIEKBLYtdDQEQ71Ia
aPTpm+y2GLCfcKhq+yy2yO5/5n8A5Pf81Y/zvhlepkb/M0sd816glDQUTB1VOhNmQ4QI28gcpxEL
EUMEEzj6EZuLLJ7VSIP+OHRpk5Zt0yzPIHyCMum7hZ26xJGrLiQb9K6ruwLCIj/kJourlUIHnndz
HwLLduYjw6S+SppUTiVWX/vGjeo/NWEn65VGDDVyT+YTinBAXfEIzbEKv0iB5TguKoPCsVN1nrTQ
UekwMEeer8mBy84+bLyfwwOqhflQ+BDiBDFlw7dW2ec4StSNSYLmZnATtAIToHEQZJorJy2tW7oU
T7lqNfgGqvsOWTODEFc1pU/GsU4Z1edii4ejZyO606NKE/x04ccq4WN+XPCT1wXqxDfoquwJfAz2
XVPRn8Qa9VvpKU+PLQ/ls4K7AvRZgI6mMiCyeVnWrfjag4UOiMEOH0HV7w5hPIfnJKQtZP5BQG4T
wIdHM0/wA4MW8AmgZgce1Uzo9wgtKNRZkYo+uJi33VH5MThE0zB/mFwCIAShAHz41Z7JZLwo02Ep
KpZT1hafOhdTfw1mhP02xQmPDtKqGeVXN7SwXMAzXn8Uc5oPdcACcx4oaBJ1Es38aXVEoH4b5E0K
eZ+uWNHKryGf1O2K5yffTFm0z1CW7r3dxi3nFWn2XZgLdw1UPjh3grRxDeVt/z1aFjKW0G7CAmAG
3/HzovTyQwfBCiF5tH2dJi5jMB0UaI3bNmHmtr2C3CSSxtZqW8R6zmyjIfMCnffeRzkCMUq9yi2k
J2dYAfXqbFZtjpDCxjcgBq8lEOjXdPHfQsvYfQIbh9JNdq4BeYZd2ayDy+vUS3JI8nm8V21iPnu1
IlcM0XZvptIKcDNElXdNqsrAkuQrOuayJHE/QkSxkDIOh/lpjUbxNLV+FpWY5+ZFt15/gtUEXAM0
zAIqFhmITTjOD51gCNUEFt7ablWyFssjjae2r8bN8a98UFuJ5tPwisf86lIpFz1RNDeuVWyKypqQ
nZNuTL5ORbbecvQhHNohicVB2VwyG2hUyhaajiKQXdlHgn41kASGdYG8kZcpn/RjtmQCDGudZRXt
tvxqjmT7CP4QOCdLa15iOaqTs2t04splXw1hLwvq95dND1tx0irxJddD88NjQE7tnFt7QHrqn2dD
U1aaRKOTLJq5DFvnrjMq1EkjP4aiI5/oCx1n+kZWRT5yw+Sb29z2w2KC12Bsx3cJCA+nEDtFrVc9
PyPvhUZvGd1tYCbxZQslVDEQcoIxBpj7vvVhgr1sRUQKeVcAp0pFdpWjYVSpaeQnkVrzAs4Zwfm7
+ByFIznyjEzwR2D6kY6tuYp8T5+HwWw3zcT1Yc0RclGeD939mITz2UBZ/DhO4KcbOJd8I8IhOMTa
u/vED1g8wNoeIjLbm9XkyzWcFKAulLYYTywbkhplO5ifgGPo9RYYdgvpvnna4qJ9KRC3P+utmD9i
w2+usNjyuy0KZnCrsu7YU5beovMOWeoM+XNdbH4kmO9mPG5NIB8FWgOPzSqVhmtIHx7NwvVnNduk
QdG/bbeGJvYGBCoB1GKQHxuy0QExe4AaJxfFVYReZOXUljwUriHoGJjge8BicONufZps0BT4YUUO
XucWUHtxK1Li8vkAGxXRz2VPFbtdAtU8Av3p76HZHF/72XzFd6DKnLvodRqQwXCb8/uV8t3vQUXd
mUoVf7EBlBJQuS3hHShI9qWLndOnFgqipKJtlN8kTJriSMNhpOehLVSN/nKylQ59+LqAdjcv+TZT
Vw6EjfcyAA/hxkM/jLHOwmU2t5o6NKCi1UTL9Zjo4YGsSfCUj7RTVbaaVh5aqswH3nRugM5J+vZm
6ITs6sCMKZiajEUBdOQQl36AXgEK2NOeeoQ11Fqyl5AlK7k04iyAFZi+inJkLlU6WObugOLwqSI2
aj4u+SZ9JcM+uwWNkEEXFSFFvJkBEMyvaYeq1CCOGDWnGRKnZgTd6crNWX5O4zUc+ceNeBa70q86
pPYcI9iF10WCTsVJ9340deum1D5DYy44mEFNT01pAtb0ogoSuj53BGyeMm6T/kn6KNhOCwpgDgGD
jsPbhfJ1rCCPD/O7vEc4rUHc22oJxO3MY0io4AMpznPg14k/QIec0Y1g+MdwHWrgR4PY2WMqToeH
eU54Mdc+4xkE+qOdJNZDgbZrZSNo1A9JZPv2VrToGpfDCPi52uZVw85k8GhI5ZaLq7FLUnlolnS5
Ex3g25qv3XpFGngV1VkRtjmgOm6ia9EYOPYom+a+hCeA/5jN8XwfpHTNq4GzZCrzRBBAhMASXyMV
mO+OIjUhsAuIT9B4ReTQuDa2cYUUrg1kBc4AKHJLmbfZBx8kMkdiZgvf9RUi6YwPSGg7YKOOIKSL
7NCqXpVpo6OVHsSQR3m7m+PINL2LApfZFzSZB3bFdZF8bZz7skHq/tK06ktDVcpLlAnD8wLOCdwH
mDmF2DxCBInMoC2Xbze9j/t7SBrtEeo8yLy12lSZgz4K3c2QDs9m7CHVNpDf2KJLEF/dPHybGwZT
IQkZuG5WdofOZxFW0Totut6w2SSPFBYFzzmITabuHDAozAdMGCifu+V7JJV4UnqcisOU583tJEf5
bGG40hzsCl+Ta6DZTV4Gw0qvB8l1HY+6PwrN0udRhNGBzq28ESwN7mKxJjexQjNVNhOa6hRlUR3H
zH0dbW5P2xrHfQnlTD/UIXV6gs0SlHzgNS7ztTILK+m0QK2uRcOrJJucKmk0MHBbQdS011OGizt4
gO/PGzPdd4Z+vD5x9P2gljfhUm5emHvs8tj8O5jowLUJ+QVOgX3ArtMdLfTClR0VZPNdE30BIrge
QSaiJxnS4ZirnD8GPDSQHmbtp3AcXno4MaB7mIzHPGb8s1ziWZYpkfIzCZk525hAEMvMyouqA2h7
ZgouI6IJgbx3q6tQhJMHjrLk7CAH+yZakn8RrIk+iYgst/CzAnFCaXlNAGW/oikQiz2mraokPNR3
GWMEeSuC4z4Jk2+J2It0Pw77rr3G05t08NE49FmHBi1Abpldj+nYyWoy3TqjB7ZJgJj5wqOK9Igj
JXxDeHrXqyl+a9t2FjA7wTmUvM/bohL43QqwHOZE61V6PWQ2zmuU8A7uIwG27/Og5PyHQtXWVkIR
En7BxruYkgZQyl4Fs8jqWfHgqtNp/LLzGY4R7ARs2cHk6iFNV/5mXaGwPaDyPErLwNKSLCW3aCma
G+VBdilNg5Tmdp2sehPxvHbVBPjTlZ3r12/z7LFWsChRp1kFdPW7QzfNlegUusPIHTkDPG9A5erW
Dck86Kw/IM9z7Djk7XwDHwGDWhbpyFxD6xWkh0AP4CKHm0tf56nvP+fKrZWYyFT3YaDDe7vk0TO6
fgUFWwk5XJnNS9ufFiRVZ0S/cTmsum05UjmK1BPskkDek3aJgsqynSEI14pUHYxyUD6AKYNJVCVw
yOGJcMfGZWjxDKLiAkmaOexlrKuY112MnJqMbPs0TvAIeYhlBLsOVBVMIKTRTG6qMpFten8KwpiP
yUNmCStKEemOfO1BZw3GygXFytkRjTyxhneilZmE41GAlalKu7XDZOFtsYSpr1v01Yq+tGCZJ74e
nWeDuPEFBMNhNcG7J4Je2AG1IuUK+jm1R2OV7j41jUhkUy9YKmjvQCVERlO6VctsPjbI1cZr29oA
smQ9rS49tOBlDeMh1egBPrMwRk/opEDgmsfa+CQI+SO3SuA+QOs3dZaDYY3ehAP9Hpf/Y4BdRYhx
nPjoa6raNf2UmjRuny8gcqD2Rsjc0x2yjSO2qhuoPHdKAXgMe38G63DLv0OzHK7ZCXzvDesNXkG0
+2zV0gaQlxcA4AJUtowvGbYIhOP51bYAFIrbGQnleh9yGvqkss1ktTht6LrhbmHL45K/kcKOboDc
cLZ+vCEWl7eVnQT7Y6pAxiEDeyYzBOnZIQOBtiPn0FrtJfhR3YwcB7VDo49KFRzxOICAXYAddReD
ZIbUXVFETE87JFFFcurmfPBeAR12QHi7ClQv2y/JoRnXpOsPagETCKYfZpTF7YbUrziwoM8YunOO
UZjoRYmmySH3G0lO6EcOr6qwME8B6wfSSQlRXJlYrJ0DWDDD93AUyLLAym+NOMhsom3tDPgza7lB
WP8EIZP1P9n/Z9o17hEgrrsCPt3dypCRSsSZveOR98NBkQEkMkfRoFZB/8zpuuTXGilcXpJR+aRc
x92px8wh2JVroZYRoiEnvqstZAKhNYFlUYZ91NYz2fyHqQuWFQlC0B+QgaJCZFyl6clkyTzUbCjW
t2Bjq1dl1MAR6kMhOpHWCx5M+s1AdwobJe5QGsCzz6EaMTxqD0gnzHRl21S473CB2REXZNTxWG0C
/jTQjzkWHAcbFSANxZqOFVxOpDwkPpyuoknmn3sHZexU5SxuZAVAsUtRoeZ+uh+KLLR1HKZ2/gRK
Bugc4NaC/VeBa6IdEqQoBt8J4NZ9g8p7KBONPPxuRSNwLRcCAX4usv4cNJMExd6mEH2A86cGUEpi
b6e6GOGaVubB3J6gp8CNydcmKAk4f1da9ZpXFoDZ2wYiBeYGo082CCWuc1MwD1Dro8fNrhPKCnrg
4Hz8CECqAnjIVXMbIAxPX1BcLu1TzgezZ11wVrtCBpOdTZKn3RtCJPEn4hL+QS6E3YG+2XxvTISR
L5ZtBY2OWSAj29atperC5aVYU/u4GPhZ3CvI69C1zgeJaAorFXCqU/ohAnyY15TL5ToCaNHVCzg7
fywkgb4xFVNyNSacgzZp0mfNGnmc4zH8lJkpKmkOfmRr+g3KgWnzJXRZ/h5aTwj/Yzs5iM36EcR9
2jnqrpvMgDU3jbCZKBu2rDhdCj+LxaAartSY+/iIzhX6vzDG7Ka6ccQh9AbQYXTlrHLQHkkz6d0Z
wE93xCp728SRK+owbVR+BEFDfVzWfAYbeh5xlWAp5F8S0xZNOSABf9DBnvFORVKMJXJq35WZYBQ0
GaG7tsaGzsEIA1zyuA1AAMotUyo7CAfiX01gwHfY9IrvNClofqCzDKp2RP1jmdrxELNprZY59Z9z
RAt3s86jgYmcdsWHKTWzxeHSVKMg6IACDbG8gwdSfFO0vchBX2J+KA2sMG6CoI3ffN+J8xqo6REc
Ql6BmxZ/hVrHjuh/5NRXXTpxU+VL0vnaLp5PZW+KmR1s2xU94q8h/Q2PYp8e52xJXwPWKhjLzZMg
AAPk4MteDdHnjoKJAd+4yNxLMF/CQ76kHkUBjaG20HA1Gw5DxNuPIl3NUmHfRFaH/LxuidHFPm7Z
w0IWwNAkluy+6AfySYP90ZTO9p/JNMhPZpayhAc1sEcwPUHgahymfG8+N8ESNsit1qAKkHncGQvZ
0QTc5cvY2ODacCzq2nQif5jtLM9zqqFBMbm4BS6QXwUsLF6BGHc5pkGTvcF6ixzWJJw+OOPja4Hn
MccVd8WyZ2vhAErPCIgnn6biaiLtmNUbDZA4DR1dT2Mau/4DVLwd3Je2qTaY6kmlSWoPSF+im9HL
FpzFJfrUMr9+omyOSjXZEJLOVByGomf/AN05rGFmOb8USPdPUcKiNwlm/Ce4iPkUtiwYOEgRPkEL
VNytIB+clJux6gr7FcTp+VHZ0DNo2mUYYR1sj7QJ4AJlomQ4YT8wI8qMidRFDtIMvn276Nj8wQF2
1MWKQkXD4xW+Wm0kX4OiT555S5KhSoDqXys1RmjRgQEqCPnmLdB/cxAKeJB5wwYlBlejNw911SdU
tHJQH0wyySR9mHmrEeWnotg5U0ZDlw3ywur5oNFrQCNUPiQeFB9/WmJoSGL4aYXr3F6Hth34dg2C
uZ9fWLcu6bd0TKS44rvuH0Y2iQnn3SUnTRaD4CXAskGvDbwNTqMuC2sQAqMNaWMRetjOicyE67X1
K1DMMovX9Jgk41J8yUYYr8ylVqJfe8SxtA3TGnke+BN14LOmAdEmAfcLNGmk8WB7eWi0sWhAr09S
UFRbJX+EOvD5VKPRCgLhYVKLFy06qV0jwGJSDdvJ7ZiDGm2QhjdbqJ8cKWaUMB1ZM2NeZbEwx2s0
iAvUfZAydSu/51xOVtbTggdDRrD+JHbSb1ZsLvIlfkXBkWuRCVKyclMtIgPsYlAVwxQr8PuVJFkT
0v7UNqvL9R8WbopxWsLfU+Bv4Ojn2QorrwkF8w33E+uzaoVxbO6Of92e+7VDjq4hGCAhWoe7khcN
2F3w/2eGBKCyYg6hXvgxSLU3NNyF40LS0aBRPuVtYkFJc+EaQIDRcbTo/uYEfm1v7ycAogDEuxQN
YNDQdxOAP59Al3poo5ou/y4uJzBcmCeDoD1mXCDRF7t0Sv8js6//k0fXny26/q8cwf4fNPsCZoGe
8L+oAP9m5wAmqjRfv//rsVq7B8zlO/+ygInh9kUKinu1mybsJsX/tLEO8eQYSCbRd8atBIcVt/Hd
ywEPEwbViIBWgL7RuxEYera7jTWBNwQ8BSgoMaCewQuG/id2Dj9lY3/qM++PYi/25xBALgv3CPTC
f51K4dCqEKz24Aabo+b0CBuJwttPxtFkNGceDjnwfEGLouWnfIJoPL0ltB/QnRygcM/nMpU+Uc15
T9MEuRvfXVeQ8jW7C0vx01nEXmxGRNGlXXebNotDerLhXWavwKnEsV6QncPdqikbO9i1vY3cgI0W
OHSRB7COCZYKoBUQqzO65QR9A7L0nccOzFz4OR7Nrv7MZkBnz9CyQVF9gPHvkj8V7Wpb+tB182FB
pole3VCgl1yldkQ7p7cG4rky9wHbJR8SRrb/g1Xz/6NFXhTCg+4vVs3/6r++ff2vh9b/NH//+ZX3
RVPA+h08tAiyRRBdsMNgDb4vmgJmdyBLYeIXMWBdsGD+tWjwUCD4zO2eSiGIa2glI27/c9HAMB52
GFiEIOfgaU7/mff772QY/MrO2oogPYXM7N/CL49UnEwkCa5oECS87LjfrixNpo9/GpO/1c/9NJfH
0gQNC0cL4RXx29Lcosl4tJqCK9C8oo/QGyHBtmHxMCzQrv8NEwYD+gu/B5cEDTccOSBcB+Xmd3dc
3Atw2x1hVz6S9CHMjLtD2EJrcoO/uMqG7u8IRST6dRPbLw+Pz8iiNET0w6M09qdu/3kTW8WUatB7
2VXnDUMTSMv5Fu3SBs0oNIBSpMILfYWXMomPoUWRAwAD5hGnDAjn/2bvTJbjRrKs/SptvUcZBse0
6EUDgRgZwSBFUaQ2MIoSMTvm8en/D8zMLkmZrfxr3VVWlpWlJDMiEA749XvP+Y7c1WbU++YwiNHr
J0m5mCbNfsW+Q11yG/WLRK7EYKV1d5zE3N24gI0rgCoBKZzkkRK8uMszLOY57L+PWmfJI8buagv8
IrmEUNkuIgJjsDEiGe/mmgI5iVrsc11b3Omop78hP1ge40w0j3YVndV+ToLRzqXfM9raL7qRnYVA
4eTHqdHf6W1fvIFELG8XY0w/6mqSehLq/9asY8nRpRj8vpTjXi1D/OhLre+cQUU3hoE10GJ6rbDQ
25OtdeWFAzaCcorVFzWPlH1urc3zRhn39UyV5onJDS2KJb18bR2AN9ZSTAxil7j31HrkhNc4Yqu2
evMM4d4ds80UN3bLEX0e0dg/u6Zuzu1NLKt0a0ubTsIYss59NYa/wXGzkF/6xq6eU7xJn1I30+9d
6rHYH9UW2D1oxNRDlG8zVIfwTFxBmkzbZnA4xyCDjL9kcU7oAXPg/FbNabTCvIrKGxtD32mmn/bo
zAtW6jBpaMevY/F0YZAtaAjfIo+/j6dE9cMpne9jtOdBq6nNM8bSYVtOarcFt6eY3oQr8WtTFPEu
lvHr3KTVJkLYe4pcB7WItphxEbRcnFiG+bnOi+UTgBDAuQApbtQFEbnXTlrGLGFQlU2WpKHqKSVq
aba9Q4jdFDmYbANjTrIbNY16sGlW9yXT5jQHGQurOFC6xD1yCVq8cNZr3eX+SAP6InOVZqGdf1WN
aeRcKE6h0k1elkUf3ZbTTh1W+U6pHHZFJhgc80aJZUWoPuY8y7Or7pQqjaDH2UWIKVUnfUG3GfLD
9mcj7I0NDdSZObBV34cjBGUrbq/mNI6ax+YvWNrcPROnOKgyAuGPNnybClvZmo3SnbEiL186wEo+
36z5pUI1cMuxF7Hm0nX3MAgVHxXOPcL8JOjN5UnpG+OiL7Ee6PPSXhR7WYLRtcYPUro9OF132M6F
uJNj8ck2wlLfJ0xOBuF1TLPmV2klSHQgSnIIsHokVbk3O5UOMZS21yaLigyjh97PmT/ntbXcOGM+
TwcIttB6/JihouqFCmX/Y9aOmHmQBfbtGHEhynrTz0ObPggsN1GXe9gJnGF8sOcuDlyttSPkEnQK
fTb7BKRiDSnN7Rwpd+OAUu1pUgTmRpS+OnMFZ2wh7ObK7GzbFAa3wErV4XTJxiW6HzJztUFCBY8u
Vs241SsRZo3XiLmEAyHUqtv45IZrbMdqcjGf9YppNWpQCVw7wGPs6o8pVgpzS1/etL/aEy15RDL4
9MB2gm5pPmQFyjqOyW6bPStmlX1whyLZNarkMVwWtrkfVGIo7HBWVm+BHs7e2FvGEYkgEORxGUC1
mkrs7szOYOagh/WNNk3mXi8U1aaVNdMTKRZXI6eijFKvrdc/tkMr/DDP/fhq6ZJ+vdRktWVCSeBI
jr7L6wXN7awn36NqVXnk6OoGXdEv0i8ow7jZnbE81UIwS4Vprm01qy03VH901YF8+rKF4eyhO6JL
EYbuZ+bahV+DRf6wtBiUPVMqPa2iYSzuJkNU3wTHnxveCGEJGTYOpi9usWxwauVx0GDsP6BJcW9z
M7FewOjx/gwGRduwtYs7BQwyehZcYNKHfsA/M5WueEMrkD8aajdd8yy1sCsDs/0QFTHqn5YyQuPh
kVk9922+ed/H/6Wz0//FKpBEU0qWX52dyIV87ZLXvvseoPfbr/1eCQK1s1ftscUxl53eWVFnv1eC
tvEPm0MTdaNNeUKVhJHhj+MTZy4TWS+sKconIBO8j98rwRWhifvUdMDnraL7f7ESfD/rf3d+EjgN
DJdCkBrGRjv/nvnwnVvC1GfQPWUy7EtQLBsdUFcQL9L1za57mq3si6PC3K2gxQSSaZXPymu9ieyT
I8TGylc758EZnOyo4NYlniW/GZxVGaBYF70mKYE5n/TsFCo4gF0awb1ctsKAel6vMGIUm+62cpXE
dy1SN4g9uKs4EG1oqjEyJR0l0GrGIRG34irOGvyUe9pHWqxu0qx9GnL3oTeTkjZRqTMJSr9YSqVu
chAZTOsW5uOD3RyqoXnSnLjyF3MwULKQ6YAb7JHu5D1Aii9Dw8tbZvWUl8lbGXXsUeiWffIh77SY
/VSXfB6QDEhxmvrJIrEIFgYVwqjw8chSQm7JqHIzKPahaZwDXoguCFsuzeCGQdQVUBXS7E3PlMmz
LC5l6TTtRq35l0IrMTzBDspH4DKozqFI2nYTNvzUoPIehkooQcwA3utjvdynggKvxOS5sYgg8IdM
3I0OGPn1N1PBEy9xGewtOnj8aOYSVMg6iR7RlruozO/cOR+CvOUlc9qaJ1PAaJajoQd9zRsyKivb
qEv0Eb8I03abbBm3lG+zhL1fG8TNmOGcbcZshgTq5tFrmCsa18F9INmoC96Zya3K7GBtDm5F5wAk
Vgfdb1K3fUCAkVHKWujDlHzZMnUiOsbh6hktLzqa9sHRlIf3RZLUM6x6UbebymYdaLNBtAzBFQyW
0Gtqg69n/IWp792Q8KaiNBMHQ2k49adMa0rEVkfb7fRgqNZV1PGzTKQIT9EIdylbPbBXeLcVWkxy
dBZWD97Vh8x9YT2/TS6tcw4xjpePyReOT3z3C/8vDc2JXCxFbsbOYQY1lPxOwVVqtcrZ6KBJz0hM
Xb9pm6f377uIGDwMOcsK09iyjWKWDF02vvqarkFvOflR1aI3bnJWNT0BMplYnY7NUinXeyGqu/lj
Dm/MsxyGnxpvhDvP8YYqSy7IcQ6khDzMC9/8WHOfwAIKjyObxTm2uTtcu32yEQD5Fk4nbjgWk8Pd
+H4xZMVNMSr8aJUVX3A0ks2BQulIQIYZiJBFm2dteJylq90zlKh8iCyonTjF+UZXVXgiCe0ivEbd
FM2al6MOvIcobk9Oq0y7yCIpx6hJwam7RQ8ypIXAaQw0dalkEleyytgOfUrD7AwmW12nLSgkhzgP
oH3ngcp9Qlmd3A2xeXm/vYh8WvYqdlg6/znAiJIdGKV66akEYEANcLMjoV9yN6lGFiCz4DbMnNJ/
/26Vgo+vhPLGwkbNI4QlIBEE+IgtK4ZTfH94ApdtWTXuro1AUGOmd7eo6vMNk8/Kf18A6wrnFr9L
xIIGcuYx5jLrCsTiLvv3r7nD1MR9wDKaUFMEQ6qFL1ViKntzTQNaFF6LGaSyx7DP04uhHt4hvgIt
e4sy3p/Ldh6oCndzAe4C0K4WHtWmlzd2wkzcnMydM6ZfFKjcnoLF8ybM9JWVzR3RL6qyj0zu03Ih
OGgmrWtrWywyCafuRmH27i+SxxezxReklA5nB8mcXuzcOEcGrkz8yzRisOgDWL7dqQZqJ7P1oOQ1
h9ECD29LJm5TUqic6kwDh2TEQzHSeLiNfHWKnbm7sNfvYujQu0WT867qeJhUYhh8ToVgWwbewthr
3EV2Ve7pW/EXmxnN+7NJdyc9eL9pERERmxJBq9e6+Ar4VN00prjT5/WoHCqOZ3ZIK7J0ZDHVU4Vt
ElVhVjKOiWsVnL4lpktvZ28087g0M3fA+7W2SJrYZAX/SvSS7lZIKwvE1LUbBQqzlwuTMyPQtauu
LcUG2UC+c8L6rbb546JPA276Chg6zxOh5MlWa5pXBzF4ADMRX0ptPxalKINMia/K2F/ssks9g+Pp
cU4mClIlb3ON48GMPD4bKWnlpFCZQU+CCLr63oH/CSsgEq7Fjb006Rc9LaeNVqUux0tVfzAjhFWt
Ayj/PKOIOCYwcBwPPRTiG7RNog/WqYcXl0l3hflo0X6wgKfb2wY1SOrPGcL8iT5CGywirjTsa7Vy
rML+BflD+ZVGyatI1LL3ImPK3pzaUBZiPBRmYz43xrhnrFlu0c5MboXIEchnlSLHLFIxKKTs6ajN
NCc8u2O5KNvckGN7yaAi2QdJD6nYQ5HolKcZubwf0/fIb8LYNTqvaXLN8uuZKezFHCx9hqbAieJe
4hk/xrb1N82ntbn0U10jLOxl9NFWM+TPzsvcxUSN0b7f28k8Y0KK35KMzcWQzkPfEM9m0gr2RcJK
/64E/Ium18+NKOopSnuoWXRHVILufnLSubPQZ7er+r02vj/suAeNJPsqRwL9iEB8+/Wr/dyDen+1
1c+rCxBVNA5/7EEtI+CaZJH9Pp9ZIGsl4GahEsD4Uf99CPiNXf0wV9/+6z9/CEL9vpoHALA6+P73
U8B9XH799h+HNn+RX//iF/95DljbrRrjGAJfORH8syPMEQHLoCDQae2Ufg/S5xSwsrAwz733kFeI
4B+nAO0fGoZNjaEMju5/ZYDy24r84U5xSHdhxMN74H39CShcN5zYC9ct94rdUnaTBvSBzliXBJHj
FgEMiic8N8M5V6rEQ0X2lEemclBH+6KXPfLnYomzDVCW4o5DvrzmvfpohmpEUCUCmW0pSOZbesU4
NADlfAGtYJvO9JCc1r5UOM49fQI3P43Ni2sUZ2vMz4Yy7sKuCjddY7pgbAuTUrmn/mmSt17tk0vB
dfRru2JqLpFfqorDcNzURy9RlxMqq6ulteytzfiCUWTyzAz1n8CS03TJW5un2aYwYNTZpXOxjQnK
k40qJZJvbibPozbchygF6Nr1kB2ycz8vV5HOJzXip5oUYG2cvMwVKjLgd68mqUsc219L20IX0VKd
h4BjSWH8FNYA7RrHAmvQukHZhjj5FOeidcZTNuQvtrpoWzUa7wkRJGpKu9KJcDYiy99S8BM+hO10
a+RzuTEKDAV9ZGPLHwdMBeO9Iyc6pLoVHZrcfR1DNmItFvsomk9Zr5eHJSdOSRlpiqqq6gszOeox
Iuwpmx6seL4fK/EUGxROU/7S1OkL5cPFRu5heZZoA8EHQnLyVnbzVeR8V7PRbXHzoesU2XERfUgL
DysYiQCo6UouFAxs9iTUL0DZ1DhIMnolPb2jU8csnAfRei3j4gV5OmCedSIG45cWIK9VIW1BIrpc
aVZdO33cIZw6aQ6Bl8qgniq7VDjjxG8Gg7LA1JIzhqCTzpezd0qk9im+Ma8U8+MSgqzLOwslMuiY
TdbyQkPipPjMBK4MMz2WMwBIUUN0MKcHDg+baZajjxGl24Rl8iIHOkG5Pr065XIadOqcNAZUktX2
U0LcKNvjrYudxLdGFEd6t18wuOzraXhYanOfJBUy4MbYR2hgPUV1aAB3CN/6fjlZOB2CceT7BERq
HKnM3WCiKUmVRXFPF+qRI/era4ydV5CSSIcxP2r28EBP7gHEyFsB3xpATNlt+mJ6wHmOdiwhcSdH
ShgslhL7mpZwdl6vuyZhqLniqaxlumU+csE2Z2+79ff4nB7EeZaiYT0ldjPvrYnlSE7MpdKV6jMA
Mc7eaTxvMDQM0NVYdvkUhdRbwvTZzIZ9bc/DsS7N4UCEmXMA66HcZvGcB/VSFbdSqeatGucD7pG6
9XUlN147rf08wxe60SDCULVM2KoEyhucCRuX0hyv9zK+QDhtFA8pHBy4VNSSaNbwsfitWBLUsPTh
OTDE+Mdk9rmhAAd6mwdTjCN/MZJN1c1NUAuEMZuGuRmTrKmJjs5ajXH6ueSUZ3Kt00ZFPCJojxDc
miYUE/NlknPzKvHiclemMfru2nPsmUbH4lrYLQs0hQhIr1pH5kXEuYFDvP5aouGn2VhUXjwQdDnp
2tawS7435j+oflmGdaip5NAJ5xZGRb/D8x16mIOf1n4IysbxEA7NG7qkk7Cy43ebzv9P3cEEnlYR
XUWQIXSG1rrkuz5OklrIHMes3FOkrbTUGjKmM10SsyYXGDPnr1/tT3UHr7YGAzByx76PyPLHV3PF
2EtrtuU+4lbfSC07MvCIPQvBz9+80p/qOGo3w4TACShVR4b80yuNtj0ZacgJQu+yF3e1V62P41Qb
Z99g2lEe+Dt1++tP9yNBhMbb+prgt6kfNeJVfqYvRAYgZqcN5X6GmxeY7fAA5hHotiH2tL2xDPJ5
83w5NS1Pt1+/tPEjBPP316a/h45cA5n+s56hghWFEtGR+7ZojE1Kbud1DrEs8bg4IYbO9qo7vY6U
+dtsHGAIDi33rYtTrWE6EVvQO+Vyouxm1yXR2XULUOd9E+jOeBotHt+OpXN+wtJCwstZWs22gAk6
FdGjymxpY03i0js5VuSypP1ultVzZJqWLxweD7/+pH+xhAyBewlogaYCe/npi9XzBKYSto99rLdb
qGBX1V2uxYKF4G9e56+uqNCMtbQC/Q6y96e1OpLjxT9krbo0/9sJXa6WiEBFzOhJy005aGXnLlon
qsN85Sxc3MURe6hYord64Lm8liop+WPwiiaSpVscNGP/gN/rAsVkFzs87lGfF34UxdaunvTpKaKt
uoO+UEFXm5NTrzbtPU6Bx6lh2+/1RBy7xAEMYHXlScjkLUxM7NYZp+NmcsrdpKRvYQkDPOq3S7e2
GCtjH8/mPo7BsEXFAly4mk6ZvZKQ++VKKsjauuLf7TrK58bMZt/WqLF+fSHXJ8iPdSJgFZrZSHYQ
bf2JqwKnvayFYsj9MgLmpJyYeLKZlW55CriEX78WFfafXsvE+s+3RTvd1Nd//t3TrNFnkiQwOe6R
jN+LNjkWhCn/zUv8xZOFk5MuQI8jR9Kdn14jiesMi7wq96U70FdIJt0X4fK6PukT3IC7rgmPjG4Q
SegXxN1xYEuk4lP4qU3TL441SE8vhgaFUGrsB9LKARLzdKpmmJq09xYYEoEdJtk+N6zFS02DSb+6
tDfklwbMjj86HX9MpyU6COZZPlFOo4fCofNrF5S03uiMhFxG6f1UoaPXkzdTsgTrJDsPZA4zw5t9
xyLWfdbg95oajSYZ0xVWu3ucETHK1uX0NxfsL+5YvgskVjRNEQ2+R1h996VIvVrHrIXcazkHhSEu
Ej+B0evpSsZnjrkCCeXWJp+dS2FaNGLaRvUguyM2ZS2HGdNlSwLWDVemnKWVmz5Wn0a0pnjU7cXL
BmDXvY17LDQvMXDnjdnwJML8WQK0nB9B7r8yayNiMPmA5ZeqCrOH39B5zGL1caYQ8ypU0HiVx51b
jfcRfnsvbVifgnxm9PUD3FH0LpsiRDihm8sjrtTh/OuL9Bc3CXvG+h9AHJze9B8X7hjVNhCJQdLh
lkygOX7YI29HqD1ek+hvvhFQQH++Txx2YR5rGrOgP92TNaE3hi56uW/0VmIrYWSJNPeI6GGPqY8e
YMmSXGYOSIPOYypNqQCj/IywG+dJGVpeKd2KjJChDly0FqDdcKrI2fnSZtqNMji3MEpbP3ap9idZ
GswJ2lda/PdTTrqEvW7GLLPIyF7Cca1SadKli3omTBpXKe1fytVg6IBAdnyl78fLRUzGJjH5QbfJ
jpayqrircdjSnMJDsKAwnpzp+n4ICiXpBmOXlUfZjw9Jx0HSyVDNoC8ZPXMZQWREqL+FSxt1eGAy
cEV3fTQMqjXN7jeJzObN+jdKwZ+E2MH8sOqHrSZoi623UTuZl9IeHwAnc4AgmJb7qVL8vKZaYqKL
jDujDVrx0yQfPtUpaGjSNOob15xemw7QZM8FTvPknBicWdyJUpyUpKc0Hu5HekQ++ChgrsVRGdLj
UmBXayJu4K7LjxyKd0XIzoKvh4XJ3WGN3TnXzM9xO8pjppmXoR02ht7M/nowQiEOjbhuyhPc9kve
iSe9YQT+Nyv3L25vah2TUBkAyALF1o9LN5+NtNaFWexbG51DO9y3KvvewDErJMBxs9Zf70ftEjDz
Fj84++F6z8u4284jGdJ1yq8BOdpknUwDN3Pp7TeGvcm7CDuN7sjAnfp5n69NzyHJCgj/IglqyTiJ
SBP3TCc+3iwR+2K3xO4NqG6qfButhsIzJu3mR0gZWLcbmOCWmvT+FOEYhPF16SMOhuyHsVHyhQA1
PNhp/9ANPEEbvbtvHI6kbk9Gdd/fC7NPdmVuTUHSZMamBo6Nzf0hxde0KfBtr3LQV6vFwdNU3T2w
qHQP7vYysIlwyOwfDGu6rtV8Z/+xv/57zP53HTbT0n+ptrx+k5IccPzLCZix7xLnfvvFPzps4h+w
UpliU8u9j8z/KVR2VDLnkAeuSDwa/7TMvp+080e0apFCEryDYvl/emwkFlOCc5pCwonQT1Ag/JG7
/Pt57Ldw6ehb+RfnM/39TPRD/WQLAQSQkhfpJdDOn+oNys12KSp13pv2+mjqVzcWmsCRFQ5i3g3Y
8WBPFEXSFNuxs2rXYxjTHIRTaup2qeFN+DHzdNfHNJ6btDdMS/FanojU/6/YTcLb0bJ4LM+cQWlf
TRrUOAcCSKG0LZopouwWoAFAEAwok4G90MWiexNqjPTA2+4UTS8fm3ZujnNaxxcNzGJgMxP4GOqK
kXgCB3PQuGqVBjHQkg+4KCa5VylWnI02qfYLoW2W9DOoJkw6aYPS7qlcem39FLLRy31CVvE3hdLo
dQSxfMZUQvU4l2m/cRVX3MRFjoqGYSc7JbpLDAC9GekB1EjzSrhNfhoMN71Nyrg7D2Or7LQwXfAJ
hsCBym6YAswa4FXsKGX+xEXxpwkRkdIwY83fp7UANFSmsqbx0Wm4zBoTLF5Cj9WjtKI+wHoh9rq+
kqihV9H+ExrcWLe4wl23sFgtxZ265CU2Wqe5jUNc58zoM3k0bY5TqUNSezbG9pY6U4VF5RRnaWsR
WG7bGnkKZdWS+tJUP2m23d30pXhqQZ190NpWOiTihuBGSGKKgA8wDNlhOjUepzzTt2lvOLuiilJs
WUsYnjHaJJvZUOm6Ao84m+bQ3ttW6aSBZYXmkc6pilUJGZ8otHt7uMIxkXhVRL0TkXoVfb8610vd
uGhK2z/jJIw+NoUx3aI7g1ZWWAHZAORrFIS04+gudgDi8iNmrvDGrVJ5Z6qdOKPA+5SMa5pCSVz1
zJSLpMQI6VVv1gEaxmI/qvDmSq3zsyxN78O+Vm97pbU34SRGzIHlLiPfLyjEODIgUstNuJQEfrpD
Cc4BCMu2twrmeeP4illOoYMMnwR5Wa7ds8ihnUxTfWgpK70ld41Ac8xxk1EEbSxp3pWsNggh7gmP
LEloTm1tlLh9WiBogT1GMhgjyvZMMmH2OPqAfvb0prQeVEo+xMoTAMHoUOVxfW/mVXWeSUk52k5b
b+AfzEGjwRvIcRpejKFm3bBsKb0R5e4qKFQ0ozGYpXBwMh/DtBnABZ3uZ+yC3hAlmLl3lijmSPvo
hOjRtq2rjQaAC20RjAbTMY5i5360IAtX/gyVrP+g60SifjBbC6kQer8s1h7hakVpoJppcsI4Zd91
ThzGnyaxELkKdyw3ttItkRDDK5h5/QHcsjPrn1yjYgiZp2CL/AYuWQMnpKSmmVwSJA9jqcdIdMsl
5dOk6iKwCpdKM3wYkkSMH3BE9eswNFJS45IZyIGecdQ3i9yAHpDU7bHJCXWugJZshhbU94ZlFkXP
hFlGOa1ULeH7UcqC5Unnd51LLlpE2Hgy8fHxhSNszFPpOAGlQ5dF9Fwc8bzKibtXhsxaZj1zjdye
FPDVJoij3UCPIcOsM/gfiE4HYF8kunmxSujOg8x6moNqbeiWr3eNHnJjEYj9Xir9e6f+m52acROb
6v8+CvtvImlk+9J+v0n/9jt/+CLcf3CmJ7mTVvRPUzCX7VtjJ2aSSQ3qcMz8nz0axxC9ANqbghMV
lek6Ivt9DmYY+Iy4xZHE/SGU+xf2aNNZj2ff7dFkOPFfuKts0KbJO/1pjyZORheV3ouDmTtwv0wI
rI3sht1CftMxj2j4o9SlK1+O4/wVoJ59Y2YCNoWjaeN9WfYwhdtKecntHCoEFoLLAsf6wUphoSAi
s4hzbYV9oVXe3s/pkDwUrQm5rh+SQxFZ2ueyCmHVp3Z6pMsbkFdYf+HRnO4nxWkSfBrjhL2+r5ZX
YjcUPwmR3KAoz/QPIFqzIxZYeQptI9/1tEYN3Mnn0qSB7uYhrsm0iI/a0IJoSoqi8AvFMrg3IvsI
ah/UGw+l27Jy8l2VO+7N3EYIh7Aj6neT0rvQBDP1rM0JCClo4oM3lEa91W0t32mlHj1pbuKyp2RX
bYJKEOraA3b5cqNZeLllDY0E9X5lvBnzjA28mJlfaYNEHlY0HUROTSB2BvxqCHNqATMm/c7M1err
OPIiRkNYS500+Q4JUfaxFim9+ikX6a4qpnQPzJGTmBhh3diz5nea3n8qnSTEVByPd12ZLK/uPM5P
6556F4ER3INlai6WkU53lJeEGuBh30LZ6U8qCR1fCqOfNvBE7G015MPO1jI+RjRNCPVkznFuBCyX
if6r4hprt4MmtFudSF49CBI+gp6sIcIrSjZdMzwXWVUcFEc54P/ONthvUesPTb2r68F8i7Dhc/Tr
EhBVHAdJ6AgPehEXVwIRF33rKimqCDygSmAsaX+qxJw+RnPiPtu1ReJZYlWQcFCtV9jOHtxQJOdF
tdQzszSwHkjck08EQLU3aa/mH0Qpqh3OZN31RgKB9uaU26lHu9G4W2Y7OUeRWLazbUM2QsNv3xPA
qQFP6CjtktYYVgakenUb1goCSXR86SLy1x5m8CUk3XgP9NA4WR0OgKKyYH44dvJUE+ZykVFl3uGf
XvZTPMP4UAbjpI/mCogvo1uiINqHdDFcFJRtfiiU/lDJcKS7Kk0H+WilPyNEs8416qwDqTTVPk1z
GA4FvJ7tKGLzNq/Gkx6PguVYN3sFLVUfR91L3GMuhuSVaYFehfYLvLhvZj0Vh2iuoJjNhXko61Bs
bQcBH0MM/dEQ2StStSpCiST0Z9uRD+VgLI9tW82QH6R6V8YWukpGUcqRmCqIRWse6yUe6OGjqLPq
F3B16dVG1YXJF8XtK6beeCeHVYy5JPlHJ6EoGtAqBuqQFac04kscDSM5WD2kKYc0jA+20XawTlx6
il2mPXSlPET6aB1LDOcSaLaPzL+gZ8AE+87QtPzeDPO9RYFxtMJFHvB640uuOCv3PCyfUU0lB5vg
gy3km3qD9RFdp5zSewYJ4tsCScY3sjT2l5imBICP7Ala7PQRCaFyV+lF6fOF2qQqxBlYQGgWV6WZ
tiODslONIyb1XXdrdmmxC1u4cgxUcjhpdwN+xieF0GhynwztLlWJIJFoZVo/H9XhItWheTW6mXci
1A0QKnsHfGcKhlzrUbrahvPU0cuuELIseYLtey5JJZij26Uts50ydWBx59m0/WaYrNVTTWxAROQv
quIWkEPZr7JVd/gYLTO2tjxzgTM0ESgtpU1yj26feoqqmrpOhoS4aMpTqmeNQ2kDWyDJXawFVo1l
pZGWj3zzE74P9ZCrUBNKNa09Pc3KLzmJGKewjN07E/bIoW3NiUKUFJO7pFMyQLbSNyFhvFipPe1S
1XSuamsVnV/BlboMTqn6TlgsuUeUiRVAWnQfXXaNCzKt+BPepuSmWIbP7tJZe3bExYf7MFyQJyYs
pTG9aVOOWB3l4U3Ri+bapWF9TtWxBv+Q5CC+iiootTbCBAs7aKGsY3hVG5+ysdD3VsenbEKn3MZT
qn9b7Kg/j+QHvwijXjcX2I5PHMKSj2SKDbmHz8XdGqkb7eAZwaeZIyysWhhfmTmvQQ/Y7Ieonj6o
PZdexuaymeeuCtpJd+hSrSS4KS/jW8NORxaaNgJDXkV3ldovuzky+p0EoHXI3KX6mPfAbBG/IQMN
l2s2GCKoBmKtSRhUOTf1iqT+jaatVZfDRRsi/ehqUfYZSALyYWRYqHPZbpl0Ticyc6s9B3oi27K6
cZ8zy0o2hRzVpzzEqceTKT6Enb6Zdcu8Ln2qvFZA0Y9V5wCgAZV5qyUyP5hCIV1ERO1dPo/Ox2h0
wq2G6vxDPCQwfAY7VMDeKdbWiO3m0sz1FwkU5VVdeh7/fdMtHDonEe3I8tUYw2Gq0VvlZEp17cHK
JpkIjShH8tw8TfbQUIssUe/Q6DTs/WkaIWqnEEFrA3nQl4bb3dVRne/LmFsaDZmd0dJtGyg+dujU
by6YvsOQx7pHdKtyk0ABZHxYXIdBZvvO7J/NxsRYV65EFacf+y9ZR0mdxC9q2L/Z+fJMZuy9RAbp
k11Ei9Ooi0MDpCVo6uSBA3F1rGLbfkB9rD8iw5Sv9EqmT03ILw7SUljqydzRy60iPkV/rOq2Hrod
HTaommdKLegdqK3JekNKVHYCRlMS30wYI8CaTL1zrbt6tp5aK3zrEcc6+3wY+eIw2ujYGbGP+mGp
7ohfqpYdXu/ynFS1Uj5XPECpvdyB5gMH/xoFcXF0lKzhuJvqG4q87KRFszz2TWI/m7NZf1btMEqv
4RTnJzs2teYBvUkc7vIlyzHaTO0IponQUTP9iu26VT6aNWIT/IskLOLoBFh5qO3E2EhFRU+IOn47
WO0nfFkjQztE+cR8gq+JxCeoCeMelSqRbkXXX/jJaesi2vX7PD4mjbjpaWPhKFRK08vAhD4C61L2
1CIf5YIWOrZ0my62S4aTkkSQfnPNj6Q2XwbsY5eGb/O4dAxQ4mR8WZN7jo279oGE0u80Oc0orddy
iwTbnpQ1ozklySELtwRAEGFXht0e2rPwichIdu3/Y+88tuNWsiz6K/0DqAUTQADT9Jn0ntQEi3oU
4W0g4L6+N/SquiVKLa6qcQ9K9RyZmchA4Ma95+zDFHo9heIGCZfapI0RHWcRdUeAveGpRXpx6kyY
tlaew7G06nMcgaAnCbD4oh0vX4MbmvZJ0ycgeVC2YNAIt22SI7cIRY1QO854kIU1rE6+5oM2axvj
p13sXTM031ESUUbXWQ3xcQWhxHpDCe/5T7R/Sqn+0kI2mfuAioqKY500eUIW1/8f4sou6aZPDnH4
kJYx0v99irusYKX/1/q1rfKk/Lnh+veP/qvh6v6DGaCHRMGjy8WGySzsXyZ38Q8HraMw8UYvjVOH
WcI/rU3LYc6noboMqxybH+On/vcwx38K5QsP99/axn+n4UoIyc+HORFYuMGxg1PHE8PiyEUY8MO8
UmZjU5B3wPGJPgnu2SCL5WZWDAg2dg8Hetv1NTZlho+xdwxtFMvH0i4Df+3NkAHX1F5EXDqk2/H4
I325ORg55Uq7gkNTkGMfO+qNvpJ/PoUxpsKqsy4J0xHHTkAdW0122rzktecc+2SBrA8pCevU3IwN
sC7650EcVi/QQOsXih34hD0+zXo1UC2dk9IpXsu2ty4L5BsYadlCPZ4Ytl/vbdqw7ZZQkOVHnJCD
XJYm07XddMGjpioEH1+DUV11yh9vo9ENHovEGm9JRiDrOSsgvaEckO0V2msGa5XbVv7JQ5n2pnzT
us/LAiyRFSNZs8pFA8GxA7lEPi7ICoI2oe0HAqmgbUftgcAN6x51kPsqQQRdV0RjHpw+dh7mgRFe
6VTtQTkme6pXKOsyshnykFYYhY+wa/nVTZPUC3AxVWpfB7N6S8lbrFfAhOz7ROX1ixNiMFmNAGUx
UY8WYdaV675OET+HIpI34FoD73bIeTXTiWyGOHSmwf1Roq28YORTi4zXBOtRv0AZ5bMHuTtzOhpM
55JAwOKsjCXNvMxIz/0+BMM/JONFGib9kcIs46As+RlpLNcTyVwKXwwGm7dhXfNP/v5Cc5NG+CZK
wuDR1ss33E8a4ACDfvWMkG4az4c6nKwNh/SUM6rKs+TGYGutV9WU8ltq2o4JChPkRGtyjbkuQ2rw
HuPRIAF3gN1IVokhIyzWHUqdA8ad2HyirS2cHfZvo0IXOr/HoeZKmH0ZPE75cEsB4u6mMvbEOg+T
8HG2VXoje+gp1CXEktVWYd+XtFVfFusuq7ZgocOu1BwWeIxjRw5t/pScdhLeCYsIg8h4HXsDfy+7
ntVgt4pvFl0/5/Zgcp0jFkctLnL628QxRorFZ9g5MQpM4SDrDnX3RntniLZmV1uX8dBwE0rCP/sV
TQfTXsENA1oNGq+cTmUKSBauLcH0254l6iG8KYPzqmZIc5Bp6BwNyOLOYi7ifSezTmZKqHC8deA6
h7jaClZMaGn1NtJxjjhC0Fun9886mYKxfqGYGK99p3OOhavrF1wY/LIOLP0eJUqwlShy9lPfByhU
rfoFgHz4+H0JJ4bk+oIeO6uWmz1dFmno9SPjXs0lgQo9XY/0ClAx2eh64rTMwEaJ4NGx8XWtugqi
65r2CgtGS7M6yymfWAHLLaHzOtkvhRQg+ZgJZWOycSSksb7MskVt6pJujKHEs+7FUIWPRmr2xgpe
Zwz6q2H6nLeSmxPBKcJQm0d7HrtDD6e14OOYiTgmauQLbYCQcT+YJgsMIQ8646zn+kCAtO57FN/7
CVkydaRtOkdJtXk+VHlwPjekZa26ZOI3VLWVEqpAO4pyRoI7vk6bPpKQvIk+2HbRHGzMvJYHz23N
nZmnwTlVubHBdGW0iz+Zz+ug0Rx2s5o0vnZuinAFKJM3RJ083gLNG+LbSY31RZTqYJvAa8V4xb0M
5lgc/RLqA8Q6TmegtApxzDKEboT92femGXJmdmvNFSzEeFuz0BPmW1nzkplhgxxCRcjKY/teUpVf
Qi4ewh1QoHa+U2BXxGGENHx0mCmcQxBgRRHUyheV0z6+D815rk9EdLjA3MuCMq4I04Tj3ZzsNSpx
IqMGvqU8CUkIAGfZbqHls6YYE7HAJ2/ma22Jenk1ASEiaC0t675BuHOfIvrBlM4MBuQEbaNsZ6kO
uXjJKh2Cnjui8BoCpyq87kVh8X4IKojCbU/Jx51owVKHMtHy6+0oVG8RUPV9gsr5Gtuwxayatdcm
rpWeoYBpD9qSJuG8y5oXtuCHzI7PvCZmhT8R3hBkDL/x0XUtyec0l22vH6ymu+kbNxt3ZgIFb9Wq
zieuw1nWYzApH3a2HzwazswX+feWliqIIBg4B5aSG/qtPkLWaAjZAnYCJ9MyrGvhcXflHNA53Q1c
Xicfd9/vONye4nEouxGFWeO28e77zlpVseXtB+zCj1bilOXjgNo9e3IheCYMZJZdyuqHZC/izn0N
CA8Gt9kU+HfRvftR+VbGQLXbGvvpym/M5eFMOjTY63y2LsG7sZHl1A967Vd+jY0elZ0VX5EsMhFY
4qLApwOoKSFWEcxudODVHJwVJbGvWNvCESaJSoL8hjiUbylZGxT6eWdEjzxK20PZuQVf0RLXusoY
yV5W3JPA5NliKmRz8G3XnL69t6osHqvIak9BOGog25M/jNQhTnuPmPhYBcuDSHllfp9MUX3GM8a/
tkpJwY1b2Nm1DQNaonO6S9BB1ZkiCXbd+1H8kMjGBVBRhl+IE9tCVWnOFQl967aTlPQp98BKF1YB
fgX081HFuj6TadAW4bUZi4oeT/dUNnpX16rZGQCLrvH3rdJC3oYIRcwnUtprWNayKrzwSD5lwa6a
cocDN+LYa2p7U5t1sWEqzwGLDhTnUI8GLpIuuzhYVsMYKBG1DzAzc3ZZaZP8K5N5Z+pxOJEyS/wH
rsepx4Ndx9Nu8kDEHAKWJdEpSjMFsnE9noH4na/8sZMnlQY85jhdHxLAmojqB+tBWH11YZheeZXM
mX8CMc7qtRZLd+xDwffTGklJPdqrNJP6jBwd80I6kemslOGOr7mo0odJFg8ilU1+DitQ3DCIWzAp
ingXUkiDnd87/Ttj8+Br7IPtUENgr2YW2bZxZUL61NTuJiMNDmbf9Jtp7CBu+vUYr4VIadU5Kr3w
2zidOCpr7y2F6LGb9RDyHE/MLeD4B8KO6l2Gbn8vw+ELZta1m6TyK72X6TZ2J5Jk88bewbLFkNG5
7Y0imZvyp/S2tKbGv1Jt3xtEfaygXKsLnyAEjnuTu66kLnaEh4p9GPTyvA6QxEaNum8CbaSr1qMy
2ipyMC+6OWSLygrqE6yzoJBFeNJFa51QJ+BzDSpFF4dAusqZzTUXrdz2WePekZxerRaS/9YIcH2k
yyGVFZJdiybd4L05GXNmXfEQ4MQq+nIX4VI+5mj8cas7awe+2YG2Xbv3lyeEQ+N2M0aBRg/KF6bg
nROZOjKXRTR0QcrpjU4Ksl/L0rzN4KecE5XaPdijbZwTU5PjXvEJHFoN1K5fO7AB1CXIZU/dWIK2
T7rqOaV8p7zTRY/HqbCze5tO2UEOjnFpLj1Bnrxyk8Ee0tKddmmVFccBBfcrysfn0WiQEuBuosHb
tmpHMCmxrZMcEKfNnd4DWY7XLqmUDGIS2nLQp/dhFHfHvnTfauybW7ujP2bVJmdqTvpHBhTOa9ia
dYM/RY3PVMRbquuWSjAxy82Umdm2a4R3HzbsKOz8LTatykqIx7XlwVSjQ6cknzbKnia+NAjy57E2
JFBTBxKyZiPxW65d55q3/ZDl1jYiJHiiFm9m+sNJaI2QrNNC5Ac5qz56Y/OPyFSyITX5Vr2BDIPL
NorJdFxVkRPuOy822JjaxDv4mR4ejUzZPo+90PZoK1rxZpFSoTFptjiUaeAo7ovE6YbHGi/8cSaL
G7PWlO3muZvp4C/N9VQmO8/OzYchGhFSWg5+WwKN3KXwYyMF6/oX2XPRedQUNOE79QQtRp8VrY+0
sSQRhGrgrtC2+RwMymtx4wB1PWVNMyVPyqu1eQQaHHQnAxaprQ/sWvQ6SYVqBoQyBpVTxMEtvAq7
YKCa7SuOIUAa/JewydnUwzQdahzZGA+CkAl+Ozt7CRh0dtd2LgxzRU6tOUQg+UztvPhxwVPX1uky
9iJwI9ph2HeLs8Zs+eeIKGYLsnHR+awegsK2rqYGjem7R1SyikLE6xdiYAJwejqZ1oymwB6se2rR
HHLNQFkeYDP/uzkC6fL3aqWP2miOzi4He5sDNFM88RHdpoHIoKdN0kNYIf/YFFXljE+zmLV6FtM8
NztRBFQjVemSZgbXnYfvDy2H38ilvgtlf5jELod3uj7L/0nCfdFv/Hx4H2IEwrPdRQyrkP8wulBR
stHkldmLeCWOKDbDep84SRxhNWMAsq09FV5GZWfdE2RpXaKVoar887v6zWVhruO4JmW7hxhkGR//
0FEoHU3rn8DTQ2lQ+jUjT38U/hU1KbSPfN0lNpWPLmaKI6OP6pc/v/p3D8+Ha8LLe8v/KMHhan54
+UlmkPCJXnCnnKNQajUTk1vV+EXKF4JBADe5M/jOfUaH+mgt5TesMpGe9YJp2hVBpn02r8ysi+JD
t5yg6yYq03cF4eJ2KOHof3K5fvMlEu5suei1cO9IeOA/v+E+iBLDAVl8KMO+IMaCSSFqYg9H2Apv
J6jssia1wBtV81qIbLptOnoVTcxZPqnG9rYom/Unl3Dp+fx8CRd8ooDFA9GYaf+Hd2S4jTETuhEf
8HJSNnqGN952tKQeFS0ehQl+Of4Otq3ehCUd4DGcL8qhYvxsEWdOWoaqlzMYV/bPb+wX3w+TTOQG
LgII30LR89G/Be6kZhzexIfai6hQI1TvOR3cYWgBldB3VuUdQGFfHKeKsnWDAF5lp17Y/a0WfaCw
pA3Bo2lOnJbF97rY6jjGGgmHKKa7lO9JRJM2D6ulhl96PWVgcmcv1HVKU9mO+mKiMfj296E0KYbx
VtO2ZxMilu0WmgUS8D6dx+uljntFXM3amnHOkHQna05Af74c9s+IYpQRCzFJws+kbyC8X7CusWU0
CWlVxt6JXfZAu5rL+OQzW2HNjLx7Nn5UCrZPJEVpA1ZghhzztibGWHcjZJXyLnIsTifujEeGsTF/
ycXiT/rpU7T93h5ybNxW4E3wI58zGImSQxXRAVtjCO6jbdQzU54hkKMJtjOaN14Gn20FPqJ4+/5h
/19O9EknepHacP/9353oHWzi5O2nFvQ/f+ZfeiLzH/wK7hYwmoKR0Q9wYl/+w0Pk5S6sYRjD30VD
/2pBAyfGOi9w3aL1sQE2/E8L2hb/cGmQox82PfldLPzvtKB/eVx4+CMxucE5Djznl80mGkZz9utK
IyzVjDE479KvJYEzOBcaieuKqKjyHGZbUm6CmI3mh2v1m0foh/Y3Dyke4HTabexatMA/PsNJ6pkJ
Xh27/aDtnlAS5J1WYucoHpLi8B+8VODDD0PjzKVbLsQPz8XWSXvLKtxuLyycCrmNJclRHBbwVzb/
wafiUgbOosv22Mh/fqnZGjMiTQQTxnFMmLDOzQYzRrbuRqmPf/5UH2yg3y8gz3pTYHMFLv3RODj2
mJtylwsY0N6lsWvfoCLy3sfe29BnTNeycuhqwA5c1+SVfLIDsgZ/fFD988V5Si2rGBHdh8/ZITUJ
nbrroKELGqDpGG9LSzSfPHZ+XSOuzbqEoY0eDxb7h1dRAB9V34SagabwWtYmbQ2CrxrZb1MezcUn
H+rDrs6Hcm2IxyZae5tl8hE87za0bWOLMxEQIPxyWftNOva7H1XFitT6M4+kmU9KkF8vI9ZSVNcY
ay1hoYD6ebmEMSNr3yEoFi2GCzyXork2g2r755WyXKYfqorvn4taGbS4NFE+OMtl/mH90zgnh7TJ
9N5J+mnlGMY5NtGrybKxbprwK/78ar+7ij++2ocvjbEbSawMC/Y+7bkVCINV1CMArtOMqQI9G/Tm
2dc/v6TNhPCXT+gTye0u9ScLkn37x084xaQqDwO3ncVU4QpBWf4Ykex6pBnGbLeKso1uUJxP/rrh
YfvmdaZ/ql3noKO22vc66Em5w7bVDrL+axwd4zjRnFzZYdfcLUHNTLWitZU18ycbk/Wb798xkXBQ
XWFa/WXF+QqJZNVxGyWDFtjVFrYm/EK33xL3i5dQEatb+9Wwcbh6WxvZxhdzluM1YUT1pUQys47q
KLiyOLd9ci+4v31r7M/LHY7j6uMJJw1yL6MZ0O0hahAtE7ubpCWIp/G9bquaSD2MiUOC5ODhDqDm
K0/EoLfnKiQsYVOMHSJM8uYyochHIwJl5VggU8LShzbFIOIs0nZ7aXuzcZxBUG3QZKCTlHjYGqBm
j3pIjMeOjELQFAnNaQHqwyF/aNU7rb/V1XjqslatIKHpNd69AMWlexaL7EEPvrrMxOSsJmfOdq2j
SREyuitalPOhweOBIQ8b8xjm4blJsteT0Tb9nkmIQTT29J5Nzm1HyAaBQhHqFC/urvjN5e7Pq/XX
G8R3qfJt7noReL8c0whSc7U7LF+6ii+NTMfrxDePKM7v9RzWW03P89++JXlFiBocLpZZePDh9gho
HJIqmHX7NqQTSohGjs8lKMV565SoLQLv+c+f8Nd921848RJXU8DU66N5XkVBX/LddPt0IiXTprN+
5MRAbACWwc2fX+rXZcqonhYtejPoQMwMfr7zI+1ibu4rnoJ+755VtEyO1aDlJxfwt68iPJ8yxcGF
9fGkWJDhUHQDF9DA2NASqRgYB91E/vWfP4z16z7Gp0GN7VMtch796GHOEmO2vDpQ+5GJ8gaxHLQU
6AcbTgzVSoDfpaRg4Zs0gU+t/9Ta0b4SWfLZtuT8sp36JFwBj8cEwlT+40m+aSoif3tJ5jxSXDiO
Qb4Lh7TbiQEwAOzBWRwR8wTb1qy+5dUgb7MuHfY0lPqLYp6dk5tVnx3WF8/dhy2e9yQRWSK3CahZ
PzxWImEYpEg5ak8+U3k0W3cbmJq8T3TAlyHC0nUsmRx9N8rmROtc6SXsxgNXR8JQiUW7zL/lOGQu
M3/czPPwBXWdvW4A1txNpWbO2SXuwY3i4VROJBib3WfFxe8/AIMtTHZIxWmQ/LxSyfoOCgYnXFQ4
RxE08J0eRPQQs4sxpZLpJoS5vi6k1/HEaovTFM+vfiLvVesFR12H4Zpoun4bm1VwU82yuvcB5c9u
WJ4cH7ziUEcTCNSUcSYZZLuWjtwnjwRrqUZ+riP4Cn74BB+2kaEjbDCqJrVnYhCdwjkoycUaMVMb
5qZLWjZ53C24uE0ECsBwVI0c+s83yMc+BKXM8haYAbvcjJgpP9zu/sReMrlaLZGvHUILiPdfKauu
pcDzD8f8rcr78UnaVvyXIiRI99Ga6PgYC1YMEyBSO9vEhN7SPWP8bA3FStq6Xse84H50IcSKNLK+
TUxA2Solmuds65opLHUjeCKhsT1YvWueG66VH+aqeqUtcudNvFCEvGBdD4FyP7nmv5Zu0GuQKYml
/4Jk5cMld21fkkrJhtCk+VMZ7mWf5htjpglNP9f5pE78zbbtUQNz8hSSX/zRYo36wwOtaCF4WXhj
ic9kw8JnIcY5+OSVlhPXh5XEKy2UHiEgIH4s7AmN0CTpuaykNrrPLCd6SvOZ4X8xcZpwpwypv+kZ
/in0oEr9eQn95unrmQJhmOPwYKLw/vk27CJMNGFqqr2W00vY+dejbG6xxb3nsvvKkdfb/Pn1PnYZ
lyVLx4xEIYsQLtf7uKcTS6ow37NkOYaXt9qh7plCZ4MABm4tSfdmWNxXST5uoqmmuBHgU3sVtThG
5k8++m8XE208nizk+PwC005017txz/07AKHamDWmcYFDj8FMFa3dOH3/8yf/zUMTLxVU8QALlMkh
/+crDbuGwAE98iVPLfzd2grXs/bjT86Iv72+Fp0MVhKXFznfzy/DPD+qcB6qPWfkdu33I0GlaHQA
KeNtGRQZ4FFPeKgxNTnaT9QodAOgdPXG2Uy44if366+Hcp9ZG9UyXVxJs+3D/TpMZDjEKuPN9EBO
40hGO9XOJNtPDFxw8K9rVZT7WHb2qsq0+clt9TH05ftaoxriYlO3Q1v48PKEQIS2U5rtfrJE/LWW
oCHoIEbdlUost1gNXuV5a3LGCSQwpkX103sNZm2ipIiNKBoZZ9hFpuECnRzOU7vrtLV2I1e9/Xll
/Gaj8WklY4VnCmn9QgOLDT+Z3NJr9ujW2p0Wc78l2IDAg9BNPrkkv3kp+PZCBjT4TR9W5c+rI0kt
VTetbPYMiot3gCTyhl4t3X7DM/+Dj0UNCnPMW1pqv+xqNQDrrvaxM2Nra29wK3qMsGV4hgSGLuL/
NBqv/94p/6vUxTXRiZ0i84x3/WH/5JVoi1Aiklb3sVNhz2jFK80rJYjKNmFX1ndF1JAZYiomKGMh
UNQzuv7zi/72UnK+pu3tMYALPtzPUWSWXRC7zX7CgrEuSEDB88dcuzVt9clLIfX+zSekm0pyWsCE
7ZfZjE++tI5miyUilkGkh32jXSexGOYNrqEyX3utsjceNXm+bpx+MHacHPW4nUfpFLi6XG4uyCdz
cAyBNzza+OWY9JaZrzd1jgEZ7XcTv2JzMC4y1MAKEHrODEGVi3+k5CM5QPYrH8dO70JWHBzTmc6+
p34wSpbztsJona4ibM/3noZttcnF6GKJt4rR2+K6i22GuyiNvnkpzZJoVXOCic/GuHXCDbGibfyg
kOtOx7yku7aPE6sQW8OsrVMxj6OxVzrr1aVbgB++EARLhzeesvJyx98bw64YWpUBiBdAQTdl1ovo
AoLY4lkgmT7dYdDI73oIYOjkS6M6WC3gwtUUtTZDrjh5LBTzp9WokY8cMQhE4N11VWW7KUO/sy3q
qWzP04UpQvQAqKJ8r5CNEGbUu9NIQu0UmmdQG0KTvkNRo6Ip3KW4SgiKeJUYzSacH924nn0Ax3e1
iy5xX3Uqna6HUPZ3ZSLabjsZTSBvTfhx0ZZgmUgfKWLHXeOPQQIOO/LqFWbyeWailQYgB3hEMR1a
2n+mYQdYLpXrPzCzz9djXqDIUAKzG0ax2oXlrW/o8+5079ZPIfDGZwSB5m1XwnwIkZIejCVPyGmC
K50vcAC1G2NZ3oaSJqpgcpvNTKZskeELD7JiF+n+5PTTsLbxTaWZh9lH49vW6ejsyD1/E2ANtj1Z
wLyHVu49DGfbQCTeXgRzBayfEO20DKIzhevgK/LTYSM0KMdS9q9IF2HwOCP4I5wRbpIzISMlHL/e
tRsUyPRIpLkmi29eY8OxznykfRfOwPfBaYHwG6SzIxS9vWtYN0nCkB0XY3gMA5GtxzTTFBVKrpnJ
uRul5HyDuPvYdAIMFgIb/siuyIyHdy/aUzaO9mY2s2Y7dm2+SuMQlKXECDg48Sbhm71GK3hbGPG4
tQY/RgrRYv4yOo1QBb7ATOl6G0Z5/QWmu3mObBnjYgfcYDS79t0zGoJiELNvfBrWe1lV7sKGnVeS
sLCjYyb2UU3S39KkONkWk0C3tnaZOz0Xpm6eyyQ8SFfcJXp6dsew3A5mQKNOh88FgUAtd2DhH3st
8bsYTYh8xbgnTjE8qRACpxdVPuB+YfA9NPNKpEAAYs4Nt0lr9NdN1JKMrHHIDY4676ZQoj9ePHxG
+U01Q43woksOiSqKQ1n4/btQZChPCQFAsNv7pJsncsWacnY4mttmi/CxSoKOJDmfmaXN4nkqmJOP
G9lwjuBhyiZBqNXwUnPtL5uBVZZOmHf8zDqSwDZtjaqrSOae/TP+otqO3BDb8O/IMP/vADESlqRq
EO+HgnCxWdnti2E5O7Ky0CAYEDzrvVzCyUY5Z/XByXJbbwq/lag8K0v654bhAR/NpE+8cj71rnGi
PWuiRq6a5NC2XCm8nWWOkKbo72O6+td2ntr3YVFmyXFIPeQfQdJcWoPt7whlGQAbNzTj4kSZXz0z
pJ6kv1sDbzHzs5qH7F/o/CMP7j256OngJs75OCrvTvRZ+B7Q3CdjriT8DjAagRhwwMYH5kzFe1u3
GFMndPlfStwAZHjX7lUA4O2F5Kxho2IF/o6K5d7HSPnSK37PZOTjturs5jQzQl4nYymOtnDUE104
xiCpiudd12tWApEAzXMc+c1fTS0ydOVG8ywbss1TYi7zI770bJcQ7f7kVg2R2BIv/QZ6SQFADFsb
Obg2mvfMJGAC24O7Tim4jhoF6kbSQt5yKg3aXca5qTgUNYN5lMlR/9iEQzRvfTex/FUQLej1yhTE
PRSMBrEVx/myBo3hhO06viM0FGqMbLUNhqOrjUfA9XxE5thBfBbZM2/Vy/rH3h71cBGFYXSV+Hih
yZCbLyrCTc5FLPitRGjthZl4d30HTQ71q2xOXh3HV+mg6i+07uwtjTP3KmJq7W3LqpiR9o3ZbqhG
cp8lrJGrPK97ua7d2L3iJmq4qfh2acI3p4x40itJMsjXto/aG6SG1r1CBvCUgKLczxOJC37MRTVa
MZ0ZLM2b2m3rr+5ywlyX3oxgLmsQKXNlkwNKQH6tgezdakVzQsSNrLtX9dduqtvnPua6zlI2EG4j
+JuzJul91ZRFeIroRux10Kk3hFTulZgbA7pyFURXI1Go+FW8opjeQP8IojlqG+5ZvkJeHU7nFo/l
ejMEKZ5qhLvAvkoE8exQOiRmghzs+9qaCMZzq/Ch9uLo0nN19cWLiITpFmMeVEG4tSvC99Sbq4mW
iDq/IfjQDDeRofuzxZ92IOJ4fPCNlH0xCpODs6TYYH+JrnRA+Br5Qi4VeGn6TCycJj+2WYjGBVFX
lm6SjNiUuOj4D4iqWEzAQ95t0rmu9GrmPqeNVaon3MbTOwHM6k1GwJDDcMqPVtstq1zHtWbmYrt3
SRH3j6LqtCT7mTeZu2Z263dt/eqksXeH/hFTeF0O8dXkFaW1UiTTPueI7a59T+lH5KfZLUp9cbWI
Ds9dMkRuG9HzQpkx7ejYYY+gyIivhOKq+YCar83ImN7NGbW3MQq3XNG0D29tAhqOjRkTeeIM/MZq
zm4p2ceHwGQiMw89Crq5pSW+NdAKvUuS2sp1iNQLJbJrqRaaikFsn2dUxBuJdIYcmxheeCtijlyr
WqtmOgKCh0Uba1bSbDQtW68nWGnsWfEVqWSoowtrrq4NJ6WJ208537Wp/Lg/ek7ll2toDe+Vb3Bm
6s0iXTfF0LzD07AeRVQPG7hO1jcykrRec+s1N+wW83tlo/FcE+lGpF6buvqb7evZ5TuTrP265rJ4
PMnV3hwyq0X3iu59tnPjNuhMdjPpERVY+81NF5Y0/hu7vuz6qX4ZcU7fWJ0fXYUeDoMuwDlOFoRz
ZB9DgzfhUzuWRtQ9NUmC+781YMBiVckWdMBUcfF8R15wJg53oCVbNjFMm/RNO0czEHb8LyhjussQ
rf6+z/P+8N2r0PDYPHfwJBFuh6HnGgZ6vauJl3poazCAS0RFF1X8I1XXqCz72vnqBhGJ6DXyFoxY
xG44I/by3vH2FtdrxURTANtruQ87p5huraIdr787zEqBZ8XOI/w/RnVHcvAFnmWMB6aZcJZp282g
g/Syof9DnjsQ4aJuednMuzKHAneOJKzPc1C4jWZiXIykal2VkxveoeisjoAOdcSmW8y4lxk2NiSk
Ht2kO/XTBIOde/MCsH17DkOjJJ6nnFaU+pSAAeM/WqivgRs3x0yWWDpgLLz1uTg1iWmxpfn84ahm
W3rQTMdOnI1jKp6otxHSmmP1NRiWOVPVoUU17GMTVpJpWUxB2qfV9OSPQ3RrlvGwk2N98Kq82QT4
laJVQoaVP8yv9P+Kl6yQM1mBBAOwwSDkSz1OOGs5TSJep1mGltlA/N2HhnmVFQIsrNYMvqwl2m8a
hmsyycy9k6bqTjeGx1YXRLda8SLaDeW1NoNyRWMa+ITECgIUxXv0gLVBiZePoJWKPe1SGIfkuNCJ
SyaSYpMhvkh8GjeVZR9DZ7a+xmY47HrfMPcY8Un5S4jHHHpuRlXHHVJLWoXRNHlnFBfiKRXuvnTH
asftxAZcpZxOI9Bx+yAPgvc+0/bTiIvpMiiCGdVCIe5r3P/rkRp257J3nRWhyh9R8MmbqedbAig2
NjtJXUhaQosICsjHt5lRk42pi1RZKJjhHRZ54h2IEEJ8WIO+WokiVTCK05ZoRMS7M1BPDfhsbRNC
+4q6irSBoTx0sDHISRQG6mzoK7NpP3WJUey4FXcJkBMKNReDTSj1ZSHc8CHPKsoMAeiaLRA0u98l
t77ZzpuscPwzNSXsXpDvYySoq8xp3auidqtqHQ8B5Lsyn4/TVC0pwAaPnQJrODccMbl1NKZXIHtx
TjXpjMeubUuOpTlZr0CuqqG/QCqcPhe28PZABUseOSPCwAV0j444McbrIHSa84lm9hLaBchyRTgm
8B0YKbdoak9tKsdD2Hc4MFR2kfMtn6lykOz6FVYMBjyLrLcjIDydVh7mVGs0gueAmSnnHDy5pV6j
ZJvXTU0uUirLGN5A31nP4yTaY2XLr9bsfQvbqvlCxZp/yVVRsWlhV5e5a+ycXqOMRdp/M3lULPnU
Wgy9g25eRyNsXMqh8dCDLU5OhlMNYtNLU8mDzBbjaCm86soYFgFkOcnqivYN1DDbT0k01vliUKws
N/1SFJDgbDSnN/jVEL5/t2ilkEDfcmUTXIwp7a3BMUV6mMEvbFABnNw2re5IxvGH55aKh+8t4ZBT
xF7OUwIQ0TGvMefNizmPpyW9szkH5EPTn39VhYl9T33MyRTvozhF2YjvNqu6N6UX4xJGsuI9w1CD
LwAG/xdTpRZJvZhYlniI8Voh0/2ClYtDuAgT8In1jFWKVFIyqO25D+R2ztzyLm9GNgYVj0O1k1HX
VzsRDHQ09BizPGJbL9ljZV7dxZ7OXGrMKvziWi4/E9QjQkp8M5m7wenDMiqdqcs2veJdblPQVkhI
UWlJDjEjL5omolRnyex2nBvNsrfIH64HckIpXvnNswG94igG2o/4hILJ2BvTUgJ0TEiBzI3oHtPY
FOXGwzamMXh6fEvIkQEn56MOv/T/zd6ZLMmNZFn2V0p6jxDMw6IXZbDRB/OJTie5gZB0J0bFpAAU
wNf3USMji8HozKjYx6YkS4JuEwBVfe/de24/ZViVxlwH+aUeuaHjyLuOnYMNVRED8+n7j+lNRjpu
HMaTYIKliTItQFyOHVoT+jBopziTfAlp8NIUQI1cP3nox+pDlRe0e1AW4EADal4eW4su0J3deTNc
WI9wwaUfmidPoajgEjJvJYW50zmogUc/pG/NsriWqBimg8DRk92SqTZ9m3x6o5vR9trs1jes7B1q
SxvmU12/CCsKHsog6kgQxCz6DhuKXI4zbfjkzh350kd7Mrk9OJXzqXO0xlR5y1wbzP9wZMdcE55d
ev8w7OnL8CtO+HcGFglkvjnVS77hw2ro1STf8kIW1SEa+44BRiTy4mCWuT3HFUBBzrtczvVY0/+7
UtjhgD01Ayc6L3Pb4mT6PU2UntkKaKcu98jdqF0KbjZh9q9YjDhBNjUZmCK213mt7rLJMeNOHyEr
KETwj9EGPluFiXeoaswrZtL9UYmREMQ0nInRKvP365qpZ2WTrXVpPf6jQf0rDSpyrZ+atNvPw+cf
hNnzZ0Eu1H/3+dr8kYKAcpQ/+aFApYH6GwJBz6HU4BlA+/UvCAJj/d8QnTGaIrxCJz4xK/hdgRqg
QOWvQo6Jl//CC/4OQbBAJyCR4+XQBjDY+TsCVJQnf+zyEgmG+p4QCyjhfJ4/ySWZOEisv766sfIW
7zcxb2oQld5qWTaum3YKbeY1HUqn8VDaohLmyxAiXNiVSPPlO1u4AzYf5E/clFVf9ARCxsFUd234
lPuAjnzSfoo6vwxnZ7feu47i9iZKezkWhlJk1NQI9MR06gnb5Pna4Iiqh/a2rha25YnOFy7ysK1v
vKSYrxpDTOYJuNkCezNJ3hVO18LZ9D8YspkOijzXNDbnaAteqL0phMwPHHtGnj+PXkXmk4RGB3tU
xiYiNgkqX4/NVDnaa171K9uYD5bmcS0nnLitrR/GQU63OXGzBGRkgxo3/aTN5DiLTHhz81Qd5qkn
eRKXG6QuBgABITsDCXsS2MuhMww8bn67DAcAOBO4WQAARKC6LIlJr/bFSh8bfkDNC+sTOUvAlEx3
NoqCj4NarEflZ/VE67YYtpnEaYXtaGGpkemyAvbFJ1qgmPwwUOG/h5HKAg/Mqp1PMzmY5SbpPb6o
m5ij/SGpiu5GMTQ/SJsekmuV084HdUWtafW4uBtsW4EbqB3TRFYxal/v5CN2eR9p7bs9MFc/5IXb
cbSG2Q/EgFt9azgEGD50BCfaxFwDgx2qBPOrp7upxRCgnSsKg3JETMEGpW7fbM0RKhTnFnHsmiTD
sEds195WSu3UUDQxgRhTqiOUQPyyHbdebMlKfaMyMT+vnsUG4fE07sskh5JWu8tnFv4IFF4vvAOS
tPbJqvvsuvSH6gNALn+TmBO+ORyoA9CgLDW3dh/c0Y/AXg/XeNdnTYC4L0OKFZvWbE27NK06fMbp
DGusj+5mr2tJru/HeOzc9CrDextsGkeUT37lgDz1spHA+8JoTkNS2KdBBJgAvCD5pFFN8PEKK/qC
Gg/j3SKHqTykQ0crD3zhSfUCFnA1BZyG60Q+he701WQSQhERrls80fS9eALyUxO0joiXdCZaNMUZ
ciN86qEy88KPIYPfwyR1pIsnVwtUNNlUG0kGurOVSffOc6v+3IXm+qUaBO3yLl3ej3krjslK+Hps
GGbEodkA+jW1WozazPW5Q4EBOqiBR7mxpzyJPQnj3qIF8OynHdWFEdWkOObpy9BVgrzmIakeS4iY
saTfeZhAAg8NJDpoAy5VrFuaD1RzNAeH2Yn2DbsdwW5eYiXXbNQFRdHQ3nEQi/ZAbKs3YnOWUxfJ
hkgn0itpyUeAXIevuKbdrUN5FXthjq2J0iVuXPvzrJYXnInIdss0mpkT2UFP6qzjcR3VpqX0G33C
w4wk5W1LDxJx/31K9s+u+Be7IuEVSJP+NS/9065IL4S2wtfhv5pv/xXjQxJf/khm//73v3OC/N+I
psRTASiIrU3nFf7OCQqC3yza4sSJICzE6qdTEX/fIsPfgMSiRMKlwRg2+JkTFP7G/gg0g7irC3nI
/zt75K/yBqCypkf8Iah3dm/f0d/8D9JmpNsWgx3zWM56jfpWpcbdvCRQC7T1qz6K3LySWO2jZPxA
S25TOPIvFCw6Vv7nafPlI5BUinKN70yw1i8z9Mbz/TYMU/PY9It5TtwPS9TeyKnc1YzHSpjt5tDB
SUc1BIc9uW2hQB8CspN2yv7okrO9ZoQbG+mtuRobfKqkMxBEE1jnTq8erjdtoOtpR6L2un91mcfA
Ude86o1RfirIxdb/E1MF2PPlWa7NIRdEaxm7xYuO9DUBx6WlfwONh2bOag50SOF9OM7WLHn0nfr9
EhKuyD3BmTzcEK5IoeMgQKbozYv1wR0koOeKfPLQAFleEGQ7OHInyxvXGB+qrB53c53SjgF050cf
LcfYyRSePEXtThTWBmtNjMYpFnDZzSxDnVxtp1nE/Vg+zgaHhA6sRClhxQztJ9hq5iGvxvtUBqSE
1V9WEkOGoow7oiUP/srHUERwbKBIfBWza8IiD2nXmOpr7aYMHEZ5U0tF4qRJKKQvebN1n5fOXSpo
ZP9z5P7fAMg89IX/aXGJP1cETPa/hD18/6vfT90crUGIIfLE13ShRf9rSbGwcHGyZo7rYgpjTUEF
+mNJcclTZbUh7MHVBweWlf85ddu/eUS+oShCwqLP5NbfWlJ+URmbSDdwnfkhGjhkSqwrf1xSsA00
bUeT/FwrJ9pNSpeOjVMEJUNfNT1AyV+uihlA487EjQur1Z2eUfLDhZRR3b389Ov9f6Qs1i9aFv1p
SJdFxoIkDUuY/4su1sXByWBrnGDq1oC4GL/TRwgaP4uxODUM5ZU7fgw4JeSbXoQ4LLui5/ScrDJw
Yxbv+jUaBvqhUZaRi1hV1jNDYJq1i+8lb9YCX33/nz/xxfrwk/rm8onx32n5oodK8ld5u5sHGdd2
Gc7OzGZPKt1aPU8uuuX9ABOW6cEyW4xw4F+S4u4vHMBKE+jB1NPi6NGqvwJwlBbji5YWy5Dj3x/A
Zk2bgGw0mppNkd2DM7sSMgJ8GJgm9t+suwaHQv+Rst6/xYkxicN//lZ/vgwBqToBF8LXOcC/+j2C
xUiV0VbyTIpQBO2FnXLjlhqP1dbMU2B7R09tYlUf/vPb6nvt598S+RdOOW3B5l7k/+iP9ZM3yTPn
FO1eWp/rENyNVWbjuUZQi/g0e/+f3+mXXUwbvFGB0chio6clo82YP78To4xl7Th1n0P8cJ+7i2sa
/ecCsaHNdmY30kJ0zCVkVO14SvzVTfOLeJq350ZBroXjUm+lv759EGgWQC3ys0ZHfhYFMZ8lBtPq
4K1C7iBPAOUwufQHVXUXjHcTvA1VJE+K0G6C5J3ejB0F20O3XcUz3Dnb2Wbhsry1BtoK01hFEFMJ
upDniHQb/0KR9au0UH9+GEs2SYURDHxoaH/8+UwyI2rPS4xba0zE57wfJCg+gzAlF/7JUqdXKsvL
L2nI0WBeu2zvN+6cxyjFgm9DsK4N5LA0iJEcTW957wSvqHOy4K9C87w/XWTM89xEmEFYW3k6tazs
p9vJ7yFZ99ng3FIutkkUblGsrViYdAHA/H+M+7kzHyaBhnyTZRmsZqumKu3bQ6XriLLqxGNbeRQX
QaXSF1XQv6Z8wr5GNfZMwzHcJl2dIPzQRUo+OBQsSSHrs9JVDO59hzLOorRhPKwbacTQHT1Kwke7
SO8BvpIKUY2Ev6I+ezdciiVf101WjqZu27vjinxPhcUNhDR4HlSsV5muu9ZLCabAHgkOvFRmxqVI
U7pes3TlthbzVzBIw9NoGpR1SgzBPpHdCPjdtt91GSzCQxIYFIPgkpMv0aVEzOvO+DTquhGEkn0q
m7o9WZg9XvOpRYBF7Vc+5Zeyc9IVaK9rUVC17QEkR3TXKTHvYGZ1e+tSvlY0mgA7KaQVDEipcAXa
2+3YRgTSQF/dQmAajmw1NuHGuj4Oh6D6MAszu7b7qH3ynIE6OmJ2RjkmsD74DSRJcy7W/VSG6d4g
kuezrStyeSnOoW9QqNeXon3W9TvKKLVbLkV9r+v7iqnjsaaO54imy38Kf1oB9E9pC8Aq0mM23Sxw
dd/AubQQepoJKeos80HpDkN+aTYUl8YDPBiaELMTzDfY4hjMPIwK5KFAD1Qhl3tFRg2y56NUxhwI
yuqepbz5ai+iGBwGM8M4tuZ5KAdRzleMo9fDFJEHchIXqGRh07g3A4P57uLQNB+5Buj1OrJUuVxC
H/QTQlbjoSoVITalSs24rwb6yxkkvqA5luB8MuhNVTTcMNFzuKNUgpBfxQyjjb1vZEVyN2nuRIqB
r0UsZDkcSfd1lffRpgJ9FiUoonOfCRmWLg8CGR2OmFxw+u6ga2DRKUIjxE4mnAr2QJPhLYW4A9e4
tktXz4R6DZeUSyrvJVMzsWvSPPzGtBUm0NZsbMxubjiGZ49yOLmqnWAIgIvVoDXW5Sjp+/TZrk0Z
7e4SOQFwiXpZ53s4ImIBGSRFG5NZCuAigOpbHTC35AQs4jx7MVqBror6rdQIBGEaTM9MQ/KT05ov
yFYSJ6ePhmpXZoP/uI6D4+zpmdjWdaYyiZQgyOitHQCVtfUTm7FzVaSAJfZjyydAUVRp3Y6FAyIO
i6VVtyIkTAepVt3228Syxqve8bxqmyYOSVdBPTFfyQMSnjY1spP1rSrx3m+JeKsEPQQCqE8W7YRj
mgclCTBlSdR03uTo1saE4Yqh+ja6L/BauTHGR6hsoi1W49pMKnePgTL1+LhR0O4szEHNCdUofMQy
cjP6Dfy7jQ66qLl9UkcL+zCTbYY5J3K1RhRA6cVzBJ4GeSMitxC9hfMOHKc9nnGcMb6vo2649caa
LYnqpOQPIvSNzj7JM6v+uKI+za5QRMHCowJZ82trSId3LuOBz+jymFqEFjfvfkSx5eykv9KoFCOc
pm3ldKWMCcDaXYiRldLkvYIkrCfp+epL22cElAYK+VxYInBnBJHwOl7VQM+8YGZX8mXdB7ge1jtr
MPgXCq53SJjGAgiQcWGBdm22baJDglTadxcOZm12+uYsCuYkQYVi7J4JJRAjs9Od10zVfLBGsuhe
s4OBwAzJ290JVsl+S4AmEy6Y0Yl9X1DFlY+EA0buaXYLNd4O6MM4fFKR35PJSFBfowRv3TQrOJ/Z
FsPKRAZM3Eb0EHIV6xOfq0W2gBCGb4FSjJ8qK6H/xFE58ei0FWRyrPuBHvYyzv+c8t9YU+2hzu46
y10IYnRaXF+nTGkMCipM+KGwzLt5T0iZ6eyWqWMayf8vgUuygZM9GFn6nDyA7UOeFl2FZCWFmzDz
oHzNS+p//o7TmWGLPDrDbMrrlGNuQcO9LounkN3iIGuTAj1Ku48YScg0ydwst6+aEMrZNSDbFFgc
qnr8d8HiHFqkhyXIvm75Wlaldw9Hx2yO8Dyn8gUNViqPgvHgt2WN9BoCLzuDukfXHub6ksl964vo
xcAHg7C5TbtN4LLMLT2ozRzh8HUkysLbejZuR5Y9bK6bKbNBRxa0DHaVXfOYrEbiRCcX/mH3JliQ
lyuS+Hg2lF6xGXIa/KLzhM2ATUZ11xbaOj/GbT9M7LTOZHL07opPfTRF74yFY/rVGg299TpIdL0b
QZNoOuXK5qVmYWVrDLbVJ4mLy0LqAPbZ/dowBb+dl6B6KiYUmmEgj65AME0asc/FKU1LrmTXlE1D
qvXs3hgDTIZdhoptuk4X1WYxGnSRveMkIl/RabCMsHTKaVNmUjGDUFPYsQss3RMxP1b+AfqUE0Il
5QS2PLeDA+Mp69Be0zo2yvTKSFr1hZ6zQSJYIH0CSjBJPICNT9ZDP3Yy333n0ub2UDj3M4h57yx8
hPGbrp1M/9a1MnemeVIouWOeyVVTYY2OpF8R38ADltXOmkGlbqfKDvvDGnbc/aU7w1pdEsSTZJlK
v3tRnqaIXobd7HTRe+51Ie/riFbrfrTbqNiHTNnJ9Ro/optSobWBmBo8e3bNTESRQefeukkVTo9d
IrXuKeWO3rWoMbo9hQOzgZxMruYm6NvMubdnswKUTVbhusnR0Ke3ZW+g2xIo1W0IXWIcbiuyhigj
oxJbThaW2RYGinlaOpfnfvH9AG5rkgXfQ3f/adP+RZtWV3SUe/++T3t+mz7/kZ/z409+6qPQoGDo
/71XovuvPxDuli66f2qcmIETULi6Hs+iRWny+7jSY5KJVdRERGljHYVb9TcCuKxfPbwm3i79NnZE
KxTN3K+WtmxwaYv0rXMb6PHUolzvtDiW0RP4W5nbJSNHdzu3zRUFKNMtVqNpZ64pzxAowcNoy45B
oslEzMuQgDdBxcComzmYYS7oZm876lmaM7lM1fR8bdCTtuwydIumkAFcq2dx82UsN+oJ3ehIKO16
agfqkwFeeBnmlZfBHpMjtc/1tC/oC7jjlxFgoKeB0KXaZtNmxVwSCt8QOW0s8LPdhThI0ldClR4j
11pHqOCF+aUYKwkBYynL1y4wurs8Zaa2URz+7xL4j2Cb04TvLlqhk3rmvAxOzdKT2LRa49we2GP5
r470WvtqDEFQdziIllNq1GSwMA2bjauQDwiQOlnRgTSdEM4DKPnmIcKL+7gW5XTX6XlKESCAVZyG
U5K7GbcWqg+OOkGyiwu3gTpHYMt83+MxqLeG289McZ3Sfh7alvITqW9i0io+JpZHfpdI7NQJDqHH
6GYf9Lm5mtu5EH1txmUdzmcnWFHCEmUzGSdXWg2pRexLmR8X+A9r+mJ5yCx1fpEtNBHnkaBBOsyM
pWkke3kyzefy+5GavBrO122TkpnaXs7d4/dDOEYiTuQJ3an99P2g7n0/tnecmAcouMaUEcl1Odyb
EsUyNVJWJdvOpe3OjQPNAhimt1IVFcRcl4L28XQ1fC8zrB9VR8/QVpGaXSob6eqH9HuJMn8vWIbv
5Yv3vZi5PMX/LHh/seCxKJm4T//9gnd4a/r0j7OoH3/zY8UjChjoNhIOJFMQJi/JFL+HVni/kbKG
kYQF6EKXovXx+zCKVfb3Bc/8DTwFSDrazqANSRD8G+sdYyvaJT9151CNMBnjxVj4XBcMzC+d4shu
OI03EBKdMP2oymzeDBLVmB+YH9A9PPUkw9TapRMK6wMTUms/BsteYuQZtKMHDbZ9ckjUO0nt96np
VJwi7QFijMTEX/uChinqvy3En28b7RpqtH/I0E4iVnXz0bi4i7TPyKlwQbVhnu8To553Yxo8ElAY
3qs1B3w7kJWgcsWrjVrg33U7adjEKCm8TViQ4m4Sd4u0mf5r/1OBEarXjigPtOSWjPUgthY1vrPz
iAVRe6gy7aZysVUp7a+SQ/riu5wb0ArgX9IurEH7sQrtzDK1R8vyJdYY7dsKnWDnYuQaMXSN2tm1
aI+XwOzVUAyhXJgUbR6cYLn2hJXaHeZonxgUYASd2jvWaxeZ0n4y5eJpIQXvdSjwmrnadZZr/xkS
1M82el9tqrpC18exOee8VGjf2jrU6Y6rulHa0yY6uR8wua2NcZdo19todPOxdXBQzUFjPUbaHTfQ
iXuBorIXkXpYrUE8liiDbvIq7MdNAX+gRIZf3bLrpWoH0hBNWN2VH0b0/Q9gFdyTI40hdgjjZZVO
p/6pc4zkyXYt79otFxSIhvD6I8l8HRqxNj8T7KI+JBHiNrBi0ftZOCUJRs2IzabBo5RNETWCKjEL
QHd4CBTrW105FF2VzXl6cMgkCUBMsxgHU/W+Lmvv2quy6GDaFVVWfdFngp4v9ynMyhusPeGWI6PF
jxfZiHGyEbeHtNv6qpcJmc5rY9ZXGrvZbbqwDjoS7EqUK8Cg8zPDxOZ6wZ6KTCQoPgU2atDtnKT1
DocvSSG6bxMSc0JZkDdPhDFaZxLY2cu0Xg9xcvGpbTX+PbICBIZ5uVp7URDEOOi8isUjAHekmqzJ
C3Fn6iIEQ6sS/ZFmEywED1jXtu9CetUQ6N8vmJK+9CPUT4MeUQFjfOBX7Rv+TTbpfJPRiNEsUHky
USYwofFAMg28JISLZdyaNXuvnXJremOylEdPTnz5bkmXR9JA+YyiMdG8+yN6YAa+ZewsXAcSN3lB
C9xbh74qr6k1xbKdB9F+zHj+DrmPDRpgFf6EZM4JBCCXuXrfWnV+5lCNfJG64GCNTvvmzaj/k7Fp
7y6frIClFu6n0eLlK9sOHtI1w9Dh9Z4fO0kWPrizNjIZg/hWaVlt7dXjO1m4Km58Dupxrr/4xVaA
4354DmbBPySi2z55E4vIFqjasjMjqc8JbvHpcqcV3sC7rcCJAEgvqMvzGRZ/6EbNnWqZHm2Q0uJI
ww7zHnGt/aJq7TodhBs8kFHmnhod4mGhwN32PRpyOx0D99hOXNRxdOsrQ2iChZ2odl/Rf30dgiwn
U7Dx70CqLtcdUeaPiVmEj6ozxC7jjiQoLfKST5GNq0l5IsMMlMy80BTyjsFCp61KM+OpWWFUrT4a
ZYLWokNTkcFwuVpCieYpT3XMgSyTeogtmFlxgzLgZglc78bqpJtsOHpmE1ZIXp5DYxoH1cxdz/GB
iTc6Ho6csd01sGOL9Szr7Dx1y/1oyHdThyRt8ppPNb2DVJBbHIW39jDiwkjvM+LFN9WQHUXRf/NU
dB056McH9Mu1HTzO0tmTtQN6e32f9tLfUq2FNz52TKx+HtNwY2O3SxOHdt08Duxj48Z2oOBZueU/
olV9llZBCMbEGl5aIRM2dEixFdCSzMVyzpHYqblAZtRcOXWQ3NMVmu+s2aacbFK8tSr0s4PflMWG
uEp3x3wRCwwUgOM0VW08wDoHgEx5X6cEl3f2W1dPzXWX5e11sY5yV9vCOgFF+9pbw7EOvQe2ySpG
QeegIk6Tj0Zqf5BG+HUZAQOuNX3Uaqrg+S812DbhLFtsDoj+6VdMcev7zROHPjeesmJ9FRMQ7hW3
tKZE7NthfqqLsb2KghLbxgCH3Vu5wLlv7eduTDaFWkoInNazv1DCIjE+lfMiTvRqnKNiEd6a4dgi
TyiTjRkRbpeuhNI1zceOwcFmrhvzhsljcNVz4+M19U1EWslH0xJdbAhC/qzlG+j6xzYPgzfY7BjW
VGd+CrBYba2yfDeAn/pMkKCz41mn5eR09M/GGrsotsQrWsZut5nWlfXAmapjSlYqUkem2/GKFyhK
njohX7NlSFDLhcsZ67sCuZlinI3rwTYB66/9uFsnu75pLP9cseY/cFshrvMT694hJBP9yFgjehmN
4sgRu926knBfadntmwR6u1uFfVpEU9Ifaz+PVUMUaCijbWFNH8yEaD6zYbePUH6D7Rq/mq75scuc
g7l0ybOyWkiITjltPNxo6LngAPQukW6w6mKfxxAdfJ1+oOcr41o62wG4xI0KsS9wSAhf3cCbHgMU
8c/l0ukzRBBpD7q/XKkhQZ8xEeQwwx0pnouA4sGVrniTSVC84W6qrpAMBkwuZIKZ3sBA4rtqX0r+
NhV089bBPAdJ0TxQKgCFyTpOVo7meLR9eG6nVn2qzaX6pOj0nX1SamOGlcumR15KHIwDblEMOV6/
rAZgneCOjjb+XKQ3E41L60raiTVvMrn6ZzsiOyNMO2HySKTvB3827nyL5JzSwd7GRSQNNOlTg8CE
YrwJvN7ljqkTUnbI+2E2vCq2wXlszg29tiuXvuYuobtJA79L3keQtR5xA+XFbpVdXWNrrI3zkIbe
iZNCebDMptvlM6MXptqNC1F+/lYL276zRDo8qz5XR8aD3YvfDZjoWQu3iPhxIgRKUt21BCMH66kk
POwaz59xZTYsYK1ld8cGqlDc9kOBM3dJcClbIR+rAlrhVl8CicBG9om6K33DvO2Tut9XJIEdOhsY
z6jKJObMcDvDUAA3dkjtFNdCuH4s+r5pt0U9gRtQXR+vVmlt8oygX+GaQ9z0pXtYm/V2zjPCFzXD
2h4T3cOW0/1acsYrp0ayc03h3aJgM3SFVMeQZK+PzhCdLYTKbyogU7Pzl2Efgdjej1XSEoJEdnfP
iIjGwMojDgJRO04f2UGbuzogB6GNxmUj0W6+d9r5MKs53UpnfVp8JzjPuW1tsAMXB3hWB0KSibm1
+l0zNekb6RwIZtnypq6pdlNeIHIy5/kqnyyJYlomJ9UlN3naPbqJ521RMhSnZfXn66SANYYR1ciI
L8aE9xiVrK7WdTAafq6prOhZ20MpVJE+OH7RbXmEpUoZuymXBkZkGClbApUt3oTITBdsHapaEA1z
/l1vPI4qzLdTUXq7RRaEaoStjSlrLOeChFzmt81W+DmsGplO2fI1IwN3cjeEITT2kd3wBefDA8rS
aS/qSBt0RvWUMHxmXrLKc1p4zb6YPPcWG8iHbnXy3dr6j3nUGGRGD8Njhsd8W6HevuuC1vsi52aJ
C7tev1jSGm6VCIx9bk1vfbpgnfbs6TacJmcbhNiqCDcFduoxZ8CWY9+owO8eU44qOzvBILcYwSfA
xMmmE2PxWdHXQfzRuw77fXIljNzfpIVJ76GTdYzofKZ9Sp5Pm5BZjdEwP5hh9C4yiEgmzv16dTho
Y+J4DWyiIFxCBM++VcZV437NKlvioMyjqyVd/XpXWPrQn2J4+WJi7XoNSq+4UaqWnOOle3T8HBRD
ET2ZIFBN3fpdDcgGQ3la1wTl+7q6y40LK+GBDvD6UqG9vpWZ+EoBmjLhs0lmR66mHTV10mzzOvtK
94Zd3+jEazAhI2IKOQyMhPJp31tm/5Hji7+z8Yk+ojFZY85Aj05eeHdOQZOMGLXKuTLdiDjoZeVJ
G2v13od8ft21Tn2zVlMIHnQZqruy7gIPvoiTfQHfYTKOKfJ5T2eercCMeoZ6lIYN54AqCl/RLbJw
TKlnPeIMDV8GyHsfV0egvcuwzGOmdFyDJT/QkzNT1e9qDV/wNIYh0UAGycLIBHA95RrW0GpsA7Ht
5TlHQfjR0lAH/8J38OosxwJcqGZj8+Z3XcqhpLiwIGqNhcBipRERww9iBKdnDZCYv+MkHI2W6Ds5
fcs0biLQ4IleIyhmWBSlhlJIjafAA3lT9qOgzgJd4QtzuieppX0kIATfoUZcrBp24aVgL3oNwCg0
CoMP9kzhl5BolzV7owCYUV3YGf90ff43gkHLDSxkJv++63N6/Zw1WHIuL3Z6/b//58df/KvLbeHR
YTN3LQRYPr6w/+lyW8FvZIRaHnoKPwzovvze8sbWY5oUcraP6xQwKc2gHx0g10KZjKbOtBk8a32a
87daQO6fdGG8AnJFBNJoHtAt/aI/Lq2kG3EV+GdcZMYpJaS9uyZ/mSUQkd2CVVxPPUuHYhOVdfW0
5q0XfYHp/ZZBKHxyg9LBSNE47xBFzS9lYOTXHjM53GRkjCebllRdgSdXRg2OjnUZHjHzMgLMUqW6
Z7PuEmPDUL1yxHUZ5fLACb4ozgGQekqmrgr3AAPqk0gWcE0F4XpisdItGXgucpPQ2zMht+0dqUIP
ZctEb1OYKrmpOC7eyBFNwuJP3ZUd9eqV8fYnl5SbVzeS5sdKNcHBbPP2Uy9KM+Zs44MIkJ+dvrD4
vjj1CsCRNO/XJZuPZtu4ey6Uca4LIwE6EEz7zAytPon7yKYjArpjtMS092TFY27nqrgzssx+QSeo
UfvtFvZvG8s8Mx8XQK+Pw9hhPhrMl8rLo+fZm5e7uSY2qbWjl3kO/d1kLnHiTOLBLYzu6I69fe6F
6E8jzYjYLPL8RkyNOnl+lt9GRvU5GjpKLPhkOw8GxXUnyuhQNcb0RRLFcloST+ebWRWjU7wtaxFa
bw6esS4OZd8cIzt/G0e73+Ehnj94VqjqTZoTWYnLCjmJqMJPtj0CygyKjN+meRG5eOkM3hofFnKm
TE1wFg1vx8Gv2UGrRabWBgLlhaopKypqImvj5JF4CtbZ1b6ZrD3pO/K5m6S/x32Od5YOFIMMe+xI
/AwC8PqYrci6Zv89mBAHFqBeMz4mv7TSR7e0yvtlketdojIzzla3u8kc4rqYms8e7+I0tMgC9+AW
BEttcKzkT8qX1Y0H+uom4/B0axP9uPezRN2jb+r3NS61r0Po4kwjswFPWWm03yLQVOMmVa51EEGh
bjii5cfZq+XNkIS09GZfpa8ZsIe4QoR0BCyPjJyg8ODaotvQIB4LTAQCi7nx+2gl9qS2zRohODFz
aSjH9868wLfFF2vDkyk79gqTZCo7zaY9828YNIYgCq0RdnQ9CUE5P7QuyAxOdP0+UsxGOz5U0Pnt
lVwX+ZyyL4rNhKLzW0PvbheGVXQMaCje9J7x6q8e+NYsK1CuJSnogJ74v828gkt0mHPvg8KMXmhI
lZupD67bhKYnuqSMBoVnfpkI4d7b1O5fyy5Zr9ZZTFnsT5l/UD2HAMpo9QFhonNvlEkA15K8+hFl
b4pzRi3XjTLcIQ7pM1+FaJvaLVqBbLcAVbsH/NTs1o6d2ffhzKLigxWFWfqxAi5xCCs1vodN00C/
qqHdFQn2h4BQn2ujBXLgiSgUCIT5SmgRAY/bqCnh6yoQMv207Kx1KjheJcsuV+H6PM3djNa4s/aZ
Z+JtjhYuyeAmt1lY9/e+320tnFHvckQfj2RxHfvaWe8UJ4a4mYMrb+SxprNsz6c8ERzuld/cA8cz
dpayJFalNlyeSlm1t9gM7Xe2jdwArES3NXyK91H16hQueZacaqyXT3PR2THRdbEzt+Yt505K6EY9
pG7X3yxFW8QsnuZZjlxu2nyYGEWOj8rsom3qKPO0dtYrvXb/3LpdfUKCaZ+EHEk7s6Qg3rO1S32R
Dz1U922St4R1tQt6M9sZniiyljdhtm28GsFyXMhZewiWTg/NiZpHZ2VnsZV75QHaUbvNExZy016H
a3yN83P9/9g7k+W4kSyL/lAjzQE44MA25olTcBK5gVGkhBlwzMPX9wkpsyulzEpZ9boWJauykogg
AnD3996952ZCbipdhEvX690rgceZxi4LkQ9XeRUAGHmxSxHt0FFlSwO1Gs3udjLolzjuC5vgDDHH
N76YCXGc4xARoevK7msSGCXqmbg8N5VrghrJsYhV4i2c83BdEf++slBfkDbQGPVSQ/V7seawPdV5
dm7oimKcc4ulXdf6CHKkvZ0LqoBh9OZbYcb+TRPVabVou2Bey9Ctt7mkkuSE6q3QevarTkXyS3jp
7AxqfO/opC1T1sxsEaRDtKzBN5wigz5IqZ3hWQOvWxLKO59JI/BpT5buC8BT3g3b1aDJiJMz43S8
KqLOYMEKIY44sXxNsx7Hq6riazMoiu0sSvNtyENJn3V+pHwIltYwWTund3UO/i4A6RObIySh2dsz
AD3PwtxzehCoDm3TXadi4gsuLMdfqbi/G0gRejZGBx9th29mcovoNmGkWyyMKhyeROhWB9+u1CEk
hdxjBQ38HesmQI9WnBpEied57m6JH4KlksH1gr6UYszruodksvILQGzBKxFvC98E7TOH0d73jHNK
95hamfxuuixBuATp5zGhdTuSFBHjNXaXL4UXnDDhp9sSztD+0hqlJQQCZtBE5/JCRZsuhyEUth3Z
kRSIENGC/BQSCs5WFAxvUSz01kCucpz7Rr0TcZh9rhttXDsNOZN27tyDIHwUkyQSwA9woA622tet
MW+9TnXrylH9I5qb7gB55S2Zk3YfJfBaqzS+ZELQI+/mDKQZSpLmQGxux2AnlGe06uXtfAF+AUnD
u5Qkd+BurBfgRMMJ+EYfQU0O+mczjo1dNvfOKddxcrBiZ4PHglRbC6+CK59GY5ALAdNvHRc2Od5h
nz0QJae3XetVN+BEzOXYaOBuVfDFY0iwpIMbbelvUXPRedg1hC6cIimHo8Y18ImQLYAHTV+u9Axb
RrrO/BUM5EOUF2TFp4m6x7jqbFozZVYDAWvhJvZVz6q61pH5GjSUDYQYAgfT5SmDAQtXZyQ63pSP
WZUyIIGhtZZG3W/xHvibeEyD17qbxi0i7/qVKoUS1ifMq+ytfq+GpNtkbvM6mKwrvsjNTUipml6q
xqyL3ozOYWoxEXChvGQ++D7EyDTMjmN7xPch6S2VeX8tM6jEkLlhpgiVPSaGW9xzqEqPReWx1Tsm
BVE8pF5yc8m73voq1NcwhTa5a+utN4r6Ct4XeMzRMbak4uUbEVnhSQFjXNdW0u1CqkY6dWDtbmlo
jftIZrRdCfFaTUniMH0bXhuMaUSR1o7eUt7PN5op0DJ1SBct57rYON4wvnVe4F1S7mCCBWnjOosU
hVaxcJl/rJxyHt+LNNKvZNstBcfctzz0gxUf5CtpntUmoU+BMr4walTmwlvmSWrswrlGHIpNIE8W
pkyLKwJgmcek0gXYllcRgbThB5wkC57HPLCluaAcHP8yvkmTG869yzYW2WYAgrERgWYHHQIUbawD
9Dk5bUb4+3eBbYivHgjjRTtlhM63jDVKtw3XMEvJwp46xNdZeudAEiRtVky0foLmMvqzIEnwVb8i
Lw531hgEa1V0KBIZQ6SM1EjQY2bRrKohowddqUB9qiJBEK1JNinUSXGnNBvSgklEcm0Orfk+apXd
AD1lQeitjOlPam2CYgaMeu+NQZcQG9J7UfkeE3/K9DMvMj9/UCP5u/IQYMlNj+3o+eUDUbzcNdw1
o2FMGJs5KS+SGp4ijr8MBd+yAI+BVx6FCkqdEJUIvukWKPw0fkHuHn0MPp+QM4LziX9TvuKHIXDe
6vWeRuIIZaAnOUA0XnzoEONdVZq/XTZu+WLz5tkpQbpcEZqsTwOjo0W0jZWDzibUY/FRB8K8KuPR
22O+mXmDKeauVec+zCD0FhVTrw+Z6SZATjnrI4kmw5pJQH2u88peJG5eM13S+Z0YInKtGW3RhI2G
biezFsMgOMQVpz5rVUqOMGg9cnBxcbpz60yu4e5YR1E0kH9EzRHAQTDKQGhcOe6U29j/uZ5IdUmc
Sy+fGxAvI2RRTYO6MQ1rUYkMYSd37jzYnrOMs3Z6GZzgJkyInFmIzB/vGaKFqz4hCnvZdrO4mnRo
LZO2aVY1wdnMWh3P7WC9aO/GYxe+OKvxJSQNJLZFo4v8MOZJ8hB6GU4zjp7UTE1/PRVzeJ87c7Px
Ljc7yKNkiwOT6sux8ujaCPqBeFcYCGsXZT2ZtE11HwS5aJFT81c7Bmv7tKmLcxv6QEIrs3qqo9r8
ZEJb+1SU4VOQK3GSFmQbRjjC2NmWBphH6iChAr04Kj/X95AHm2IVBLpQV4B25F0RVW9qrhnu6HnE
rmpEAh08RNJ4Gc+hhHkG7+YmzabsORGMsbxkCLYejtpwOXWmtaUUah9p4AwfPdzOpYZABWom1Cs+
UbFJappHq7EuZrr5rUNPv4Ld1lYA61fk7wyfZ059nPgNp1nU5YiUSl0kjIWfxec6hHUmqplJIoQ6
a914hrm2FPhjJunxPprn5AT7Pd7ntq+uYTFRwCIkW7nC+Jx55fxI0G/gLFzT5ZdjKFSuhZNOzylL
hcWTP4jlnKj5xphKpgyEUWxbq8/O2Fm8lT3zXNUzoxazEsRCWKSea06+y5jO6q5IAhN0GYx26s/L
QdZ06pNjc7iGXHchEs3oFaZqwLTSQJOuPpXt4OU3Zpo0NuBQl2KsMtkFwDqi2Fx2kUu7G2+/O38Y
zGqGW9NnOuRGjOLiojem55Z0+vFhHgwGvwujpeBtbzvR2AofcUeoI8Hqdj0OR25J7YEx/abrsr+L
vP4nlyANJOPEaxw328BQ1UMGaeAXTrRvhuk/yWqEd3GAOrBPOJXR3flZRojWb0gy2xyuyeFyVoZv
RTQ/8f+NOcYeRunhq5Xb2z6xDnbqbFCzbZzIXHsKb3U3r5uyXfOrbv05AaL5q2jbi6TnL5/NhceC
aRkb1c8+wNzsq0IE1nCtdX2tNGfFYBf3139qgP2N6fPvLoKi6GJoxV3+Fx2lk7QjRW8/XMcWKVf8
xzWyTaHK76a7/wrRfiFEw6x/iUH49y3J57h5L4smLv7clvz9X/0hRXPBGLgWkDALKdkFA/R/bUnf
+o2QIhfCAQI12AeX5/ePxiToIA/zKMFhKG4xNfIx/mhMWr+RLKIEWgtUbMT4yP+kMckl/vSYSo8e
JyEHAjslPw2/6uX//5PRzzJFlHZO5B5BndW7OjfxYwBgIRJ1wlrR1o3z9qcb9DeP7N9dkIg2JHgm
9T96uB8vmPJba0vnzpE0RqAkPZnSs48x1s28asfhx/yPXpHvvyBCPu4XUeEXQNKP1/MTl6YoGbQc
iSP3jQgYtEVJYj40yIZ+Yf390TT57VJ81XzXrEQ4RuRPv1qNEyrsUlMemduRUqvIuXFaGrkL1wrN
63ae/SeVIsioA5KY//mu/rgQfL+06To8DYT6+n9JghiqtJ8Eo7BjY4GHLTxmuOBeC2+V95hlvyMN
/m1suHmx+P5rbft2NZ5A00fJSDon3I4f7+lYwiNUYyyPQ4nVdaF0jet6SATGsr5VtDQLmwnmIR9H
JDUTuqrmkzRL3Cpjht9MWMWvcpX/+uu7SNNdl26wctVfgswT2DZdFgby6A2SX9fPWc6FkfLH/+9a
qOMdeFuS/rv86YEKE1tkESTRo42g+LqTBtTgNh/PXWL9Kgr8ch9/vM9kFSFfdRg/oPhwQIv9+eWM
W10bLvkUxz6IvjYWyc4dXtdffJt/d+9YhC4Jc8DDMFb/eBHRJ1K1JNof57Qpj4nXc5L2XG0szTlF
z/bPz+lP2VeXR8cVtgUqzSW868J8+fFqeNJMpqOmfUysGKuh3XNNMzCQvGX0HF68i6kb/QcvKWTD
8xS19p4wFnv/i4/x1yeY8CKWPfqblxSjn1NzA8u0sIIyBR699nI6KMxLxivkXuzHPKEVEb7rNLU4
kU1zB27g28vraGSArCD17p8/zd99Axd3hgQ5B4NV/PREpZnvjnmqeXl7lHEMrGhoFQgIpa5/FRj1
d5firIeDA+M+2qufnqhRe3WJ38w+xg631/dDXlkU+Cz1nss38c+/149LPcu3BEgBCgHJM5f7y+ML
yBY8b6Wh408Cc5lh1PqlsDPGxgMc0EvWg/eLZ/nnEyGXvDCZBVswz5m0/3IiTGciq0zlH0RARDEm
AzQkTd2MZxdH8Tm+GHHXtgOTO/IA8n8LSydkszyCb8Pi5MVutZsrtr9vK0grUwryabaQOwYRkYKr
2ETI+s83CWjAD2/5JU4SVZPiQfwWvMjW+OMrgVEiAdZjy0OTCborM4h9pGvGJjQbINKlwNwRLhEq
4MZGlKgnAp75YXc1VuF8jTCBz4hvlC8ywOn1wUie0p3mPiEC0cx7ZVUGK69g5IZIC2cmpuXQRwwb
eeM5c1HzEXvQftR4h/eKjme9ahJQ/IOVVC9tr8qjF0ob3C03EP4G6SNoX40azQrWwRaxaYKxOajM
ndnQPls0CnnaKvcjlK8IXQP7giiFZI29hGt43Gm3gWxeQTQTC9lDwoS2q83rJip5QmAY65epBFO4
xWHnu4dB2+ho2zCnmQRhIDqkWdR+pElWvShdWPqQ4/g/mxiLbw3wdRj56M7Er+bk85UxoHIJrh+w
zD5B2uTZa1P3DcwnT/s3v+1k+s0HvanLDt1DC8R5Y73DjbV2faWqM8VjvnUG6HKojmW/YP3tkWL4
DjuMOUEgR1fES/pNYMvIhCGD5I4GCJph4MZb3LfNR9203upik35ocUMj3CG75dw0iHesnjgo7Uu+
J1wn/pM51s1HCjzPQoeDMnVuAkpbb6r9p05P/C2D4ezeD7DaLPIEPyAZSei0KckuvVB21IKdGrw3
UDsiH6I62SGGBoE0KcWTLSNXMqIr0JEfosvBxEiIv0W05p9EYl0g3RPyDATMCLOdAgE41TJPTWoL
5025KXeTZp6Gdlx6E7OxS0bF4cKFOBm9whrcyL7KttaIM2uJryLN1/SHyQcuI96/En0ScTizB3Pc
yIHoTqRAeEv8EKjtFUhuwOZpwCzALGye5T4x/CdIXPxYr0UQPRqIvLXpsRe1rUpH3Ozsy4sW4iSl
P9FEV7PKZnKF49x56xHVvblR5yNtKmoidXFO1vehPVs7wiqxVSJFk69F3xcP3hxPV3j2s1WFQonQ
GyMzvY0J9+IQMxbdh9nEZRoCyJdDMZdIv5vApYydGVAB+8WqhPV+ugY1RIyPjEq9YBzso71u7CW9
Ukk7cp4IUREOeKlI6wMDBZTJPJMReK2muGt14xVM27r8SwlF9is5lOXesQBj+y7+8eUEvn5kRsrK
tJwzFq4BUR03wZj0J9oLdbNpnMl9B2hsrhps+qeyQRqzIe9KDQuf3M6VmZTFti/RFvrJBaJYzE30
Gl5EkPT39NXkMlqsiik4mlOrKprig0uqSt5uJiK4SGkYEAbLPJyYIsn5taCDvXYcizAhs+dr9ALn
MsUZildGaapdFT2YnVRgu7gcRsm9Hyuipeo6N9bwYggy5vCyyT0IuCxMwQJZbXDu0DDvi7TS+6RG
yQtOZPoSwOdeR0Zs3E1+mX+KsXcv8SLDDinAcONEp0Gf1m+qlbwfMVKrgFbWsutrXAEaTHaNgkCO
kWD5R9BWLtKaNHK0zygUW7RhIFmZpbqKPPLLN68Z7kJW3Vk2KowVEqsB72rAhWRGh1l2DGK8UqP5
axuY7vj/11Zedo86dQkG7Ytm09HgWRaReMchXH6iiWQtYh9YEiZhe8WkS2xBjed37EozQnWW95Mr
MXzrUPCNqtBKTiWaqVvRdvo2a1oeasPlRPY2Ba15bZCLAKQNgw0Oed3iLSfqjQM2kzWc6ay27UdY
CxakcvbNh0nMPLKi7XF1M1gM1143OmKdxtGIcpRhX7/IGbrNS8sxyheGEuMtnUUwHlNW73Dqsx97
IO5jRCWyPALVufw0c9TNNo1bliBWYw5mumS1HamjGNxfaBH9jE1CEzxHV8lBRoHBf9w5ZqpfNHo3
Ppqi50Q7v8herLIKOc8Bb4WcUVpI3c2o0fmrk0Se/jppRIgNxr1gTYgkAnJ8Cl9yb6hIVUwN55kg
Ln/P2KTZZbRuiRcbw7ijJ51En5u+fUs0SZ4OwyWcjRPLx6dsNjrjPibsw955VuRd93VCFFcWp+sI
WQzoWjr7k1fox9kP6dT6Sg6PvVPnZ6iqX61s/jRiv7lJW6vdsa4iXkfjwviq09ZH2EbhxxzHw33I
EEzf8sYn66oHYbmQoSLRpwfjMzHqa9TBdWLCUsch0/mycVnHl2nXhMOu9UdxlFU5XVW4Fs/uDGRi
gVKmMxcwt2JSVOknPBlFz3RpNNvsaqxreQMRIrsBaNCdc/JqljUDhHfZGxmQjdn+XPpuf2xdPVsL
J7BQRBJ3ES8BpQOz6ebBX+RVxnLh49hCwCYP09B/DrQx3KOmTO/MrkPOizX1NR1c5hw1hiD2SsLc
FtVkh9e+nOKreoT1bviD7y4iomDfmNjrYw6aal3ETnc06YWCI2ybvEaePMUbJnodElQURMEiloEa
N1FWIGRKtd71TP/vNQP7k5i6+a6Fz4A+NRxeugwW4hpkiYwPIzZ0Z+mVgiwGLxi89NodBRlN0M6a
HVWucaKnWj6KuLZ8OAIdmhjLUILBIw/P9cAO/5VuXHPVad1vRzbCY5E0ebZCPkJySWlSXkQsbttU
BlDSNScLA8256u9Cqx8QlyYBmNiGJe8lHVt7UU+Zc0IVzDJqi8lvgfj3xClZOWlay6worasW4SXw
F7zLHkMCFDIpq++X0nK7YOMb1bwJNT4YKUkatDN33jWdis9NblaPeAmaJy9Ds9+Pc0qzeGQsrBjX
SJiIJkKSRK1sxmfx0gzm6EPkLftQK5iKBQbyrpXkVt32M3UK0QiqXpK7E9/ghRwfRT3AZYS0RFSG
Xdkbz7Br1PO6cDZVoxzkF1YMmqfj2f0aMNh41sR2vTOjUB+D27rxRmiwicsmM2GtJ2Wm6kWAO+jr
3M5VjHdqnrqdavVXJxrD2ybJbXa5uGkP9jAi0inLolpFY1xNC6nqepmyO98Y2ZAQtegG7coPObOH
8zSOCJ1KmthOJ1vvmHb4Gwyp+k+RO5VkN4VzciMYhokF04Tshp49jpEC4P5dZNh8axkNJLnLEUaM
3RNuqzGQ3yvY//ZCf9ELpQ9xCTL+973QfZbFBVl4f26F/v6P/miFKjqXZOZ+I57jiL0U/7+7cn3z
N+cCGLjEktNWojj9VysUaKOgNvLIblZ8iIuy8vdWqO3+5rtKEUcKReA7e/0/sOmCS/ypEoPFxzLF
TAHjMOpJ/yeIXuzGSNnMJjqMFU5DnCJACDnjuUeNZZ9KcIRmJTuE3jqtCHu6xKyiE+w9B39Jw/66
q82cfHGvzNzDPCvJPtaXMyhmIcY73Eu53JoJhMC71E/q54ooDmdJAFCYLKcggxTWWw0glSH3qkUW
oNxYdLmYMaqSNHuikakY9A31vJ/NuZUsSyVVQqbset0TMRct7aEkr68JNGp2z6g+Q/1W799Ma63n
w0OchV2AQeAgs5w8utUrE9GddfKtNmJDyN2rQWJCzPvu3BDOtlGNyVrBUFvYDDnN+F4nyXTHuaq9
rkMrP18cmMVajSX098QbQ2dROCJE+ZLoc+aw0vLjK9Rh5bQLB9c/WBxej4ygtiydNclaZVxCwMKn
aDURASPtYKXmanSIiZGtsp4zH3tCbNfZvWkRBepH8jUk0+nGKSd/RVigfdtZSb3vy0muItO6jejz
Urq4am1MbHujNrJbWxnZtV0MZ0cw33eyjMAzParonYgjvZWKwEvUfOnRzNkNYneszj1IPW57FIdX
jODl9RDRsEDWNHcnMawrqyyvA13nX5Pe9eGpSVzaTuwtw1o1Z8v13x1YDgjcSPoBFlYtKHbR4Drz
s48LelGj1oRT5Bz6ocSwAWPqPoGwe7ZHfzzaWg23cSOqO51GnynBozendIcVA7QjMr1p5RBAQyeZ
Ba2mO3fXl2N+n9UpGP4U2qRlp4DNuCPgeNK7Okvaa2ME3AsVq3lE+c6O3Fjj9UQM40qPjkUPgU9q
kKa0En0QPsyeAhtBDx7KTlKUqI6APuEh09o82lElDpPoPjL+/k3YyeyOcADKQzze/lkRNHnnWRTI
cx0kSJGJG72WBvLORDNdS8VYbjmIFWdh8UQrt2tPVirlccqsha5tgFw89lflaM8vaCIJLjbaNjrI
hDM7wYJZhfCpl6uKQmOLiAGAXdUdXdtvDiJyr3ooQeTIuAXEndJLgIuNzKCLrE+ZlxNZNgoY7F2A
sdqd2yeD6RierTOxyWITqKPsIcNhq8IZ1iW3kc2W1GZPJjX3ys/kmTlstqaX/t5opfZ5Uj5NNp5D
zCGvuaqzDa2EdlrmsXV0JEo8bJDHbPowQixHpdlqEvbEs+x8zJGTH+z00BtXAw3SddDpcJUI+cJi
2NwwDBk3BgrhZZaGcFAwmz5JMtoIH1UNIs6a3BcMS25iHBTj6wVBOS/kfFXrTnHCyjBmIwI4zG18
avM2WlQttTq+YYD0UHhcH4izzFfoWqk2Bh1v0iEZl5Kx8JlebHanPSfc9zRU6HOl9BdoRd7lYzZv
aZYQScvwcjuno3sl656MJHvY10Q2pCvEmMPdINsnDizGzqgm5xoBbwT0DC2HHAR+TIMCalWZaIRu
p2CwcwIKnOu89j6XVemsXXf2CX6Y9EZaHGEiLw5uJ9uLb/D+vBVSo1yr8FbOsfnm6t5pF1Et2tem
5lcm11Gvap1ZxzCDnA0slEdahNmyz2XGrDvKbieW3UU0st6BBiUtShXT69z55HQHrM/4n9pTPI3T
qz+N0JhAf1f3VY2JVEDoCr0ivykxS4PM9ZnR34ag7vccuqJmi9KAwXfmQLpq5qTc6xTsCAPzNlvB
/PLPbaK+6hIta2iNhB1HXobAyjOxpJEY6i20W+Q08WScU5wty85B+KwvrT7z0vSjMs430/czCzX/
5QQTfT/PTH3RHvJCRB17i1G9pwZRaKDEEsKZxwiB0k1aeyWUgXL0dmmHGOw00li6G9mw7+064BVJ
Bx49VHu986kx4/oQzTlILioG53PL0895EtwdmlQjUBIwnFbnirhfBBP4jQ4lc8hDNQXGpvWTItwF
VbufYju8ibIuuyeZ0VYLGBZqCxOTB9efh+hFe7JZ95bMd2YcRm8egyuKDw9nD2yIVp5Cu6aqUFIj
DZyHLtj3GtXPYPd9vwD4gFeKpf1rkUq64cCXh6u2b5rbabQqsQIGjJBoxvCHI86BD7GQ49w9i8Cu
3qpaxC/syeAACNW5wsaX3wS9438VY9QRW5sF9tkglejZgNZ1nQu1Z5qGZD+33Q+n8B1opJFddaQa
9Fi+SCDeOzSDclbbZcP5YVpRK1+sFpQK+CCoW5+6fnJOyPSyDyMRCUa0ziLI29XxcBdU0n1iH/HX
Gg34psPuYVAPKx0ssT5G4b7mvP6eovCQLEYhfs+06G9HhQAEH3Rk3MaJC1bdsvP6hZDb9JrueRjy
FLdSUYzmMxyQKv2QbZWesVTdZw0gQjQ0RbBHvJ9jP454WTXEnpu5sklWAoIGCN0i85jWseWLK51F
w4szTMOXwIuqV1r6/aYwEsQ+RuhTzI7VZBxqM+lvC4f1ZmE3tfEuxUTUBIlqwcImM3EHrUTXO2UM
+tUPx4KZ3xx0e222NjiNOOHQ76s8ea7IfZALr7TbcyIZ2BEuZ1d4b3W2550jg6mzhJ6Wk0TtxCf3
17aqxUvgt4GktBTpyLjYAG6ayfgc+FpsEfWrZYF8GwKDJzFo2hHiV8fsUdunljpNQ1sdTICVK1dL
uFJ91+Dt5YFTmZ6XI579dSWw9xJi2q4J3/blwmw0VXDTrhpcQafM6HGJKQxsq1Eleg8qG4wgyTqU
gnXSIpwMOwjU3UjnJ50sXaxbsrwqKEvV/IWkcfsqoFBd2Zb7WYaR/6iiIn8rw6bc2BFmd2BJKoB9
2qdYJ4kGZ0XEpCL2sRLqyp+leqUbkeHg1fAGrNCZSfO1J/uzGvDMtPSHn3zMp4DkcnrPyN+wgVB+
ljtypPiv6dyl3o4MvOnspUHVL0crMt96AjaWVH36FaVSe+f4OIqXyWiJF9oDZbAOxdDxLImmW4Dx
MD/8Co39OsjdEMJUmQSfMOEVj7ir3WZjF9F47JpuQmNjGLTHappAdALSfRKmt2Lu4k9Voa7DqQdL
k/fL3jMA4HUI7afWJzHAF9cdHshV6OdYMhwwKjdkxRkgMEO1rXBVks5S9/Kzr2bLRc2qwyfo0wqL
Qj4gtDUNenZLs4lpsWVheE3zbF4P1hzsrSQD9SCddjVrO9t0QnQnEzeE29X5lyixOsjYnasIlUeG
u+jBNawInKkfQxxan11ZBpu+FIRN823OFxu07K4ia0z3Iccspi2Bg7wtrsNEEpkgkw+NVbYAh8cf
2ogylhZ7uCqR0D9nwZg9IBaMtiJ2DOqDoDvV6NtRpKYu9W2dkwgjOCPmQ3jwCGNtYHVW3c6LffIY
CitMPzWeIvIUDw2K6Ch2aI5pbblrHCLzMTVMfRiwwp34DbOTJeP4PZjjFpJN21IGV/0m9O1iX2Wh
vWLu8awn7D1L8NT1G3BTdWtXFUYBOiffB6z/rZJ/USXbzJSZuf77KvnhS0HqefPly5/L5N//1R9l
svkbgSfqMvhnLPivEln8hsYNJreFyMH2+PP/SmTqYNczGTogCJIm0j9GjH+UyPI3HIcI0BQZYZ79
H6qFpLJ/LpFRK0HdA65lo+FBbvLjsFJxBjSiwSn27KE01racREHQrtn28Tm1OQKNBWW8NZxaa+Js
TJrwymzw3KkwULsql+QwOwEpHvQAaCCzPT6MqUjXbixAE4Rug2C8ttd56I6fkI+AAZzILnzzw8Lc
W1pky86nVVWhslzTBfroCt3ucfOGWwfMxMoFSUJjjEponttuO/UMGZm9yhJAzNgg/qtyGnQe1WYy
lZ+krry3om7yPacxJN6xu+kahbGqhc3UJ3F4g/XQ2xWgqR8s6KacHhvZhgtW8/ITYbHV1uqN+UBj
0AcyZ7nu58BTGu9eDoVqkddheEXQC0LVpPVO8LfFGX+StSoydQewx78SiV1hfgjD1yxqYF1D0djN
ilZpGlcBXmxRb0lgKnZDLJfMMKa7UpcYLwqr2LjgSikvehN8AX2zIkUiP6a3hofNU6EchcszeOuM
jWbRpZVzX1P6r4dKiiX9BEkvYWz2XTMbu4Cp9kGmkXHIGmyNqVVhJzeSmSGwKK8qN1LRuiLKGRM4
ZC/S5eTaMh11CgPSuqQ2841VYUwVczNzYKOOUzHNXwJpH5A0jO9T2rnrZsDQGKi0uZtTWEnD5GYb
+EjjytDjdJYwqD53DLo0Z3SR4001tZ3siNC1tsyYg6feo1GQJIH7wXg+na66yUquQieHm+Np2h4j
GKU1/o9+FaPIp1Ff15vKteLVJEyLrHjH4kjPILSmrPvs1cXwNRwmfzOLYvSWVZBD3/BseSenAesi
rrDHCMLYI+mc05vhmsQEF3j6rowy7Y/E9Vo4BQVfcuxHGtI27n5Kcmxuc+odAuEWN+hbyqtsMB+j
0dAtpZusdl5XpndjWbGDFnZ/Q6fYp+9PwwFemaRkj00jV7vO6OJpUzcpDFi/k/DC5m4cDgBJNklh
YWecx9rekEHpEQfAYZ2K18p3E8d9BnskeS4spsEFnrYOXc0AEGaVVEw8GxPX2WjN+a1hODvfqai2
uqK6ql3rDX2GCk4V+vLoqM3s2Y1rdc5LB8muZxr7Ju7g3m8hwCcprnl/KPx3WAZVvA6Dab6Z+7G5
bTrLy999vDfzSRZIvxnaPuIDsW9hSEaMS7JUPcigSdbMTsw1JZt/wBZsXY7QTYbhNHL1WY9GngzL
mNS2ncbrXD9a2SA58JGxXtCeoq1TqkOBBL4xVrmT4P1hoeS+572eN4GbFOThlWEgXuaoGlroI0Z4
XU0qV88Iq6wKEwaD4Lti9LvggyRimkHxDNCFkiQypSHXooMAhSUsBXWUM53yawkLgmhAtAGCouez
Ymxj7LyiByDtQF7Dked1HfGvAEEBJ1BbyCu4M/5TPmkSKaCr8qQIXNR7zp+CGLlqGG+LVsmPSQLb
3VrB2OsdlkCFRdkAhrOAQx8wQnFSLjlnYY0uYBTmAwNumkVYHsmn5SwZb1n7uOL3ibnlY7xa5diI
SbOmn1TeKII4SheZPIie9lvWiViV4HEWoRpVuCY33r0Z8SttaFnwP0XWJ4va4R4vXdxMD9ngWcfa
pR1B5mldIVeHZrdNUI9ecTqGmxT7vPd06VZOmmE3tTr4n0jyo22hem9bYmq7LayMoAVYbXgdnfI0
Rk50DLRWm3JoZUT8qad4qSC84+8omHW1iWtd4KVbx+Agz7uasH6Fbryuw9I2Nrh1xT0H9mTtWiTk
0eZ0jIVrFMW1irry7PXKvW7dqn9xksCitrH9I40EGxx/ba7SUYbENrbzhcLRZWKRY+J9r6bqM3sU
wA9CRjaDChDZ97HwFpaoxH04m8FmxEb36MiwuZPSCNgciv9l78yWI0eubPtFKMM8vAaAmBjBOclk
vsCYZBGDY3bH+PV3gSpd6XbbbbXe9SSZlSWTSQYcx8/ee+3yVKaevGuUr+23qtfziL/7g8HUYb+B
pOaBsuboTI70Lus/hWfkkSQ6+zYaHX27io3jkaLH+YZm8vVq454iTjFzOZuW4leG+nx2uoa0Vjrv
KVEAO6X0tQgV0nW7K0ZSY9z/1nuXGG6cETuX5SZbIuOfCN9D/CLtcAAo63S7wqBib4XwFE5lk93R
QAIhtp9N/ya3OOIDeAcRezeux/z9TzOetJ1pEA1PibHec9GYwpFui9gugvTg8g/YUxk/ItROdsbR
uNo/LavDhsCVun0f2VlcEbaNPxH3WeeyT4ghHRhHV3YWaUn+PjNo0qgl5LQv8raNe3Ylt0KfuheW
ed116FV/7zhGcGHKrWk4q4sLeExaN61svBUNFdmOWbpbAPAXV7z8gl0ke2UhTn9aYmCNKaTLJFCR
+x58QEtNZRHonbNKhTlP/r2DzeUQmG7/7nuEwkF4RywX1AO+ZvrR7Mp3iX7K4EG42XpjFKL5PcmU
+xt9GrFYGv2U6elr0tduaNQAnsrag8MI5hfiOisXxHHt51wnemz3aYu6lus3liZzat/p8NycK7C2
QIAXO+TbH5o5YAZC+ZUSEWyOAw3GiRxnNwg7R/fCNSC6vDVxoChik+CaqgvXwG61VZmsFrfqoR9V
hKLnvJub62i2YaHtaE3HO9P3IqBtcnSXzGPlU/gpr7y0YvXyLN2lzR++h9b/zPf/Yr5nKIcF+z/M
96f6M3//L03Cf/szf5/u7T+8gIkC47AJrOSfBnzfx/OPS921/lEX/Pc4gPGH59CfqHueY9guN4N/
DPjeH5tldPtjf0ln/04cgOjIfx3wDcvYXLqBwxzr/zdn7IAak6/MLqfEWufI6srynYMVXNmQ62a7
y5grRppQF1xAgzZOoUhN4+JmfXVd3QTYvUHRYkzz+/jpDUZ1t0Ji/BXozNsEW/Hm7fhTVTQ3CXfU
eq1/VQ7qO9hc867P0Zk56nrrCkXEX0NRVARdZVC68DH9J1pBy0eaG8Y7fXyvmp47McLRC8N6/9aI
fNTCdSw5BYXezu8QQugeyqW24Du1ONqimRFl3lnKS0Xcup34nXFLZ5jvK16si9kngJgoBBJzN3PD
L4PhuiFsKeIAgUcCtcd6GpcNr66wt4ICu5hfWIcOJxMDP601F3rfRj9mIZVzQtQlbYZCo7qmlW37
1nCW3w60CYeDVVISEcjpg9Rz/WarHDWdZeVyQwS3e1jaIn03MzyAeWE2eDUG2J6UtrhsxmAc4WZY
nbm5d6yFQjdMtB2F59XkHco5F7e+Vc0Pdmmte+jk0SKbk+dNA3wRZKCxHvodzofDZObePUBLDHKF
VX3M6PmsWyv/3nUMEpqA0Z/oaJWU9kgZ29NiUTTLZLirNdLLjmKeLHBE3/jUoiSnVRrdeVxLKt31
1AlwFjidd/H1yqzDXlvKF6tqhydGWTalg4EpZsAI8ZPOluSnYvg/tZPTxbRIa5dphU+maoS7BmBh
OM1Mk2tqDK+lWNqOPq6qv0xJ390w4o9fAaAPJoVFaSKSJWnr0a7LuAVwUdDlGRAbNgiqXpGr+q1Y
chDv3TfAi+o955DmFSE3k0qGX0VRluVWW9+1Oypk0vvap1PhiEU/f8xaYb2anKAPwerwt1m61z8Z
YNT2jFb2jWEWiAAMINkRqQvq1gLZzlRjdwQoPz6mWVWGLrXVb1qd9mdLr4I/gVN4/d7VQRLgfpr8
nBtZFzxuCZUJSkDaaD+L1HLvMztHERm5y9W7gEbeDxsDU4AoCaox1dcqChxC7V1l1M/8HgUMRpnd
e3Mhr5I+m7PXc1eIjWaC1pLUFDy7S1pFfFybZ9/q9Lu0Vw3wv47/bjSpfQWxPlCh0VTtbUF0LJfs
zXnKea8ZBW+uMiW+xI+HAUKHsMlsw/80tZEqtZuDcSlc8BAYmcpLrUOqUCyXNbVCkWOKTsYVjx8W
I2s5MwUWx25y7w2/YOqxPVriLMSXxaYQby55emI5D+UbQ/CyM8qE7ag3QBEKRWs2kDmk80Sry9DS
FGWoUHELAc2Y67c28tlFgeg52F3h7GQjYYwKDKdBQrOqb2Gk7HleHhMJ94XunrH8MX/LUQiRenFP
OciKTmW3iHVP9iqnCgnLc2vnljuWdpyG/sVmRf6gCT8QhEpRwCykMFI17rXZ1LFq08nKTTFrh2p5
QIU0T8OmpzWbsuYvsnxgowFq5S/dDfK2FZSx1/KLZG+zqzadzuiy24p3+bApeDpS3licidTylSyt
w5OD2hcg+7mb/ucgBBYFInXX6Dusz5Ivs6mFm26YQcc6JZuWaGyqIjsheZcjNOIGTSMg3IAFNhWy
YMIlt79Vkwz6a71pldRJ8UtePnuJfWzlZ5go/ab4FjiNQOh7XWY/5m/1ExnU9xb0UIRRuJVljJ7/
qG+aaYJ4iqxz505Fca+QVYnCEqRebrxNb6305mnMrYprjafCaRNm9UmMkfmt1oJB8Y9exqULsgbD
3N90XRTeDtrKubfkjdrE3yXwx4O5CcKGXACOkJ1DDgpEdu5Tz87557XrG3FjeQ3wrO5dYIIYau0b
d5Od9bTHz/gtRc9dc9icYwfKDPk0Ece9Xb7Va9lgk/c3SbtbluCRUC7R4DRX5YPYxG836D8Jkuln
kafGDZejLtYkQduwdWZjO2Y7VHSfj9+zhxc3IhWIyXST2/FCVRTPpsttuYnxy2j0P1ZBa63mwNUw
g/zB6TXM05uM36Nqo5Qi7QNfqZ7GMkkenE34tzcLgMO1MrL4NQVoC5HYjALlnLxnm3XA3EwE5mYn
yDdjgbtZDIbNbKAs9yw3+8FMTAmrs/7qbNYE+hPYPRdzQgkY36kpvI8J6eDR1wLm0WFe9hZlQ/th
8sovVyb17TrFcjNDcJPDF9FvFgnOGAx4Ksc30WVV9whEHEv1ZquwNoMFLkScerPMPuxv/0XQSBl6
YnjkQ1jeBo1e3hfOFpnerBv5ZuIwDP3es6UdbXaGU7VZPUo2m5E2bPaPyfjljD37byp7nqrNJOJs
dhFFaH8vvz0kHIebn2TUGdptr94v334TchlslrCgaFg3zo6cFpjE+XxyFa9IAjDuCf+3a0T/mZP/
dzC/wGey/P/vwU/N9P7PK3CDXlf+wF9DcqD/wRbxv6/A2XPb5HeojCHkyM2aPfffJ2Rrc4nRrUmU
NtgG5H9MyDaLcyI2BOi2qOJ3zPbfcImRy/p/J2Q6yS3Htlym90DHL2ZtK/J/iswulVJj7eX+We+q
+UYrJK0owhSPs+WIz6oe1xO4TvRZkBFoteJbtv0WcL+13MST2j36Fgovst54zzYoeRErj/dNt4nB
mYIJd2q+1dqk5vwPu2/p2GA5hJjkvSyOmh4GagSgF1Ajl5zRPMvPcUSEHrvBf8nmpkAc/1ap1bdi
XW/iNVrsKdvk7HETtotvjdv91rvrTfomp1z+WaOGpyQcbotgHl9V3tmPCPqo5sPYJl9qk9JTbbwK
4DMokXVevK2b5G4n6fg6pyzXzUVmX3D10eWD1KEgoJ+9+xYUGyP/Ykme9HQmrtEb3xu25curNO2h
qQuoNt5YpbejZiYn99sTkKK2Y8FrLPtiZoUoQiJkBnr0BPhmpSL9WLqJjAFxZ28U5kEgt/zKP8jN
10fhnls+LUaW3TExsK4bmvSYT2V6AH7sn4lAjge9mVsrWqvKfaqydCWEXGelt1sWdD7cO+aAf4RU
IBBEuwk+F0OHLLj4vQcHrxwxIAU9y69EdGcKB4sYCoe77nCHwTnu5uCmXzEgbc7BGpBq69/azOu8
+EdveBy9ass5Z7RNarrkFpL4KgzyqmxCe3XbJ0p61Jk4HT6BzdbafDtctc3sanz7Xv3NApt/u2FR
K8ef5WaRdb/dsoBbcc7ixMVFm2yGWjCZeGtTKMIx6/3+DmAWy+ZvFy4kLehG395cfbPpqm/HrruZ
d31cvPLbz6t/e3u1zeY7pez7dqyV6RDK7VV91D1jxzEB2vOSDHOBClN38RoshXUCRjm+t4Qq7t2p
R/rdPMbBt90YxcPaG03AxWumdPFupf22eOl0GgHGh1Vj008h2ooB7OAZY/44LV52D5hvMcpPfrvm
ZIdZ1dO/uJvtGjrORV/7paFfwvWq5DaVgNsqowG0YasRvMrkMn8Z5o/U5+9IZBcV5fpkS3IR9PYZ
TqgMY6yPSW1stHd0eBxvbjgSFj9jUBF7WYmKx9vqw6WBiJaKaefVSLHEOJtY6pj5O3a2+yJDi9GI
0MLhDqDPphZdjcK4MVUAq4aq8t3c2I/wG47lpDuXtbWTcNF7nDt6vRwxHeKUHuYZJtloL0lU+z2f
QLvu9FsNr6MbSTlYISYeaFHFqs6IB1WcY+08YRucLoNFc8sEifLQOdiaUCfWjoxdN5xhM1WPi1Hb
9S5vXOfAkhwqaIAKk/Fgiqb4gvz7w9CgPZa++CQYakeF62a7Ji/kszaY5W05zV4oa5TofHaMp94W
nFo+5CDuJdijdBcrGZihDMB+6oeYfcAADeIeXNQLwbYyTFcebI30RaHSRxdiGn0LRhHS/IvlINdJ
03H/9I/96gI5E+72026mZ92yyCvimTt5jb3GrP+g0pmF+ei2m3+jXEXMpcE5QTWsYhd267xLbTlc
HebUuJsLeFsQb16t0rZ/eogFUSaY6ec24240KO+ZHctw005uOXNISc4UxhQcPTmlzB/6OhPkykS6
3rF84ydXp8X9OnI2CsA7xwb1DJ0mgP5saMEcp5J1bWKuQ6hqvQon6aQhyKDuthqgC3j0rCPxm+86
LeeUk4BvpuFzhTHVqRh+IdUPFj+Uh4kLdJys2BaBk5X8tE2r4EFlCAs+8nzhJeKjPtKoQjNXSAlw
fclxyd0V0geAozuQ5WuxchEx9Vj32zoi0D2gI/nVT24j/n2mUlw1Kb/+nwUsV9MZQLuJub4zxgGV
rEz1Zzid5ZdcbPXmGan95HVz/dChssYLHsh92eJ/GFflnzAtSnQ3NhuIZmbJoZvlw1NuWzAnM2m9
W5KPNPvh6YJPq776RiuPs+YYd5J0aEhkaeCpmpan1Khcf1fRo3yrRsp2dS5rF+mASNEz+mzHQgoo
TD5HZokKG8jimNP/Avdy8Hwg8L6Hh8xKI7oeWJUkKlvPetlmewouK1AoZfIjg+iV0frqyF+Mf6S5
VuIRFxPN+gi6v0MNMObflRrQ2Kx2fbZGC1NMUhBqwOWOxkuo8QdYP/OyYry4YIwBul66OhqE02WP
jjsYTxBpTRqBijaCRY8PFOZ89tp2raRzwSVgLBuWZhxM3ZE3+vyeCShyVmZ7dOq6xowZ04IIZdor
/TuDOhMAfFADsHbu55ah1E+9c7fhduEKI/SfC2VO9RFCZp+/oh1sJSWqcQfeREKH3LY2GSywGhpg
PBggNhdrnGmd0ef101ejGyeC1CYEfBIfmWVzw+n7Kdml2TIcJr16nlDaDzl9yBRCsdbhV1kizdTl
g7VtkpzaOw+p1kad2+d/C2z/Z4/8L/bIFhDof+ETYUn5zwPyX3/i7wPyNu4i1QTGFoDwKD75vz4R
fCB/kL7m4stwh0FjYxv8NSTjE7EDl/9kukTzbXMLOPzlEzGdP3xA1wzOgDT+hqn5N4Zkw7Y2ksA/
2BX0R5oOHA6mdAwpyGjmNkX/05SsK00DpoaCMnVm/zoS4iFLu3z4M++V1dA6Ep6GxCvRiEdv8q9S
tuNPdyy6p7bRnjq9l+eBfCq+vk0to5QJvLLlJqRZi+we+Vp7HzzyEIHb6EQO/WSLDDlmKu9rz1ks
RLtcIDGziDU88hI9hc2BDRH0hyw7Ew6mJtYGELRQbXv1216HR6hT8sfgJIKRqiI8XqKw9+ua6t64
a6e+736Ufq1414D/LQ1oqLPLhdfEnRh7GccioTYwaGdlI9hww67FlnCfMcEEcc5qxzh7zWK+2AtT
CqdRYzTMH3Yy+7zavMU5DXnjUGwgFrAxz0jN2jDuDE+MpKZoqXgv6sT/TN2C/etqShqK4z5rdEB9
vtzk0XntOYcU3wJRzbkxb3zdwrg2uAHSawGhN5yU58j9qBeYdTi0Fj/CzHesUmLxc50rrP+1pUhE
zj4xY995W+h34LWTZkfqtJ64FBBDZXdw7agaOhbm9FI0uXUo1ISTrQrSI4dHttLLkGavDJicJAuQ
NM+fr43dUxE+DK8yZf1ACeY9a+oMRMwYEHhJ3Q/FOo5NwvS2FlSOmF0Qihnoxyxe5lFxzQiM4sy9
7neaU2QP1XAARzpgdFy16oAX5EUDh71zvJauZS/zcFHXBzxMj+Oav7il+dVwnt+ssuHGIdJbZh+P
Ihz11lTyDNy7PgqV06GXW9FMDc5OLi1pn1Y39n233mdpRXzYFC8tzV7R0GtNLKrxTzdn+Ve5a3I/
BQ0JS32m43ugZ0haSSSWQRwgG2xhPaweheVGWJopsTGSMrQx8V1wvvZXX01mzASjM+TQxlfPBAYH
DQf2Kjv/dz6Y4wEsav4bU+58nvtlYb3taI+8ybfkT/pnQrT5ztHUE51EGNcr2tyZSJEP8zY/1sJ1
N70G/nSzoJbXzrBXvmOfOBeyfU9Mcp9Wjh06mRYcRpdooiOqk4LXESWcHTv2Unkd0kT2m+tXE44Q
D+I07bnU6ZXETsAST9a88pyVRKajc580UD13vjk/G06t7yD7vWgl+sBaTyjuLYsmpb06SwIbmwqS
c9Y5BDVbO/+yBqf/NaxeWBhoPwLPB4poR95xWHQBfV1w1XIVT/zQU9xs2av21Si3xu0AWQtuJNiR
NOqLkQqIpSL6YQp9YOgdJ++phN5xD96fNCgdrvlt65vunl4femy4SMnQKIcCbRSlWOnGmh7yojHP
9ZD2FYXNir+ND5YA/DEpeMWdFerJON7TEmqE48jHgvozpBN/npfPDnOxHrN/XM6DyuujqfBTBwfF
R2sOtcXV57DjuxVEIyb1ZXQdsMR0Stq9Ow9D9gV0EeMxpGN6J2y9a6db03fkm8ShwUudwvCViEyl
3+BPrg5TTntH1mkmaKOGf5mYoHYU7sHLGk6JGfc3uAUtdizK2ZhsYEu2nRXTElIe6Nyie9En1cwy
5sXL2/m2LLR3HqlXc8112gGppKw67oJaZ98WuimiviRxTn3bZyL9PsrNNn+p+qJscLc7+dXsWWPS
Tr9ykTYq476rkh9daQp/B4oruLSQZ89GoPaWZ40XZs32kWWL9iRs6b2blZNHqQgoSKoCtprk7HmM
p5magQQeJZCHRb+6yUJxXKJkhNqgqLbKmpivU+8bTacgaHtqyey6D9U6WntKk+ZYg1pBUf14X6Ki
xPkijxOEs21GRKfr/NXfLYlbP0zW8gZhxznaYxV89KZ88BDTp50U1ni0fPXTXQpuBLpO2t8aTxBt
/YhYtmXh0mnVV9LY+DE0pd0ssNNAaw5GVOsrLv+GvO6S+uk+sQ3OA5+WNfLKd6umj9clx/ZbL4NH
xcsMFF4WPFqw+PGMm+mB3QzZ18n0QywexEKM/sDQ13MGqysmf9ax1oKP3qQgS1dzfVIC4wb3a2eX
GtPj4K/mTviNiBsbZxz/tuDYzfNBWzpSHyS8wsaYMUO6QfUBlZI65S2gNRiaFmHv4GZcNbRIBL4p
n4O8CCKLHXbUbQkeqbpToKHtUQL+NXfejyr3QOEG04AmQIEUXroVku7Wwl7PoKaHaj5rovscxXot
VUIefKYOfZ2w2WO9r+9MJpOLOfOLpX6r2E+5ArQOz4YgtxfQhbBJX3Wdhz4Lh53m828e4L3szEpw
3nXur3Vl31HjFsEGo36ZjRA3TpskO2PhWppY07Jrl8K48BkAS5LbdF0J8TW4ZbCfYVqkLV9VgIQl
OLI4yZXS4IQyKAjzvPjT31ULJUMv8aRwrU3CbDQkuSafHooS7dvV07fGcL7aoPsT5bbclw4Dwzjb
r0S/s7ASsnspfb7U2tv9rh1m9dUPNhBXOAmRzSEKWHrK7hunLB6ohKWdwTfXyygUPwZP/BqqROfe
y9PFKTW++kvDC0NZUMoBr48pNVUFpRXcHvLyt1nTnFiZS3Ma7MqljcmDQRFo9Z72wepiGuYUq2Wl
Lc9afssMTPVout5uCvgeJoi/VDp2PpAVugGEJckSbQZC4vzeMNf8wFq+/VGJ4o3HXqirmmr/ufMc
/iyB9ydi7icuz/SmlkH6MBA5uceVXrx5hfvkuC5J8jK9tc1GHi2aqoGhZAWFGZSEcpjlmf0jcARy
leOiXSs/ttfENXHmeGBGhnFaorWjhi1nZ2iEaWOSyZlrJ1r4PdN1aDR3I+HXI9d07+jNjv9rEpLk
gj5/FG2i7oi4gmEYx2w8Fq2y7igcGVkoFeAvbL1VAJAy6hfRRzGkOg6fCL167PzAYdOkQ2Xm1NQY
MQAUhqgy3Ih76Izbg5ryO8WE0UDT6d0DmUiHR6Z2VXPsZcDtfzB5zS+pBcpgIaUO8Z24U/FTEmv+
XafduZyyZI2KJqPoI7U+CQs5T7Wbmx9GWmhVuJLTo0sgHzZJHNvdLhdZMRCGXeYPvfQhFTSDfFqn
vjslHJ7XEazOIajde4KPtCt5yotGXgfz0dBW5J3RHb1PFoBVmJnSuwuUk786bW9fjSF3or6aytjJ
rTZsGxjnUd95lFAB2X8kjMkFb+FHcTsLk+YsPSEATah/SIl2+KqKMHwud8gm5SE1+oII5aT2m9Ux
bvm+DiBCtEOBW6Q6dF6Zv3KaiVdeccNPFkn6Ez5o7veFl590Z2LiTTr3TGUk3uJck5R4ctVFPzTZ
bd0AoN3abLL+HGiUw+4ylMK4zUtSxKRcWALOxvcOsIU+kurxqkOqV+usXnV/HT4dopZHH1X6pikK
dUfypv/RWE4PsUc2NL9bnRuJytk4d1m3vrDKrWi5ctCEnlOgh0HIPWkIojVoLVInJVt6Fm48Dze4
68Hw+GS1f0x0k7g/Uwh5awTQmjerj1rNg9hT5QCuiSWjDWkch6HIiGtOLoZRb3gq1xqaHF072rWs
5/wNG3W9x2Ve2VG1zuWJLJO+afWpv7Ntofk71iUVwbY5ecDcVx9nGkrOhEaeJsgPDGHd8LuuaoK8
QJ32rlrTm75mJC3rsVPY8cfq2YBKuZkXzAMypbgUjez2SBhZBLG3DFttLeXO6VtnPxn19FDaTt9H
zso2lGYtEY+FMVww6gworUVN0Iv9sNlaCZEiKFLNHfTm2YHeMLOuEKFPeIFhoWpp/ZD+biAI18LA
Qt2k8RGORTfZT41KXfjuDHiYaXp5LIKswstSLON6U85bhZgsjLhc27pH5cw4R2efTV0jXeuoMtd5
NX3ikxEwp9Y79jBEjN+B6yeRjvUyvaDvsyjjI9xDlvBTupBNtAusOB7xhEz1zWXEeXIcZGA8zp3i
LoDKf1ixD1AURNKtm/r21POZjAZl5Ze2cMCqmYP3VbEe/dCJIwKVzqlFPODyf5b0IeRvBiyWsKLq
9qp4Hne+XFcncqXv/9n4bXp0h4oR3FBUQXQsYF7WgnZqFvirHQeg4fdwHdd3ncH6ZsI6TLq4pJie
cFvDlz2vZqceWghlP7PZrh6h5zvnlWRhaFZ2G0EztloQOtRdpkKy/CUBGeqdkIcZow0Ln4LGD5rt
Iovv8QfUpipW8xyEK9aOOOVdx3DeLfFs9ioeSu+EzMC6nos7uO882PdCN98deD7HSvRYBAQnExw1
f+cBBz/kqTVGfeP4FysnHbYTMpt+l4E2HqAH3VlzFnzqaA5ELUm+K539mmkuR4pGOkapIb0IrrTz
jqjJFPO56fZtMDtxtwjuN3wosTYUeRZPEMtjstgZtxFN/JLM9LuGMOFRgy0XaRNvknpya38H9lyG
mq4t4Gosa98k1JvUgafdoVot5Nmy4zALCDoCP4iT1hYw8wlmDmnh7M+2de0rzCf4KW1HurXReHYl
B/9AbcGCnB3CKgdpJtTIS2daHnB0B7fjjJOswLJ0FCTVWFPrHJg0pZxz3bj3sXeBbQIsFmK9eJfe
5kxqFgXx3Oj8W6HRfonHVMQ4XWz6bgLr7dsxbU0SmFOVZ9Wb1sq3zvJw62OstrEX6LSjjJ/E6SXx
MH2lspW1tsHFczPjqoGiWjLQC62jO+o3iDyuOPcCK4tHfls7s55/tpDKstSPlrX7rIvyJ82Q2+dt
0Jt4gCND1ZJlxe5GKi/zIDkXOfBfIedkV6Vo6czMhh7SGk8VYg8lYCvb7i4NsgKfFunB+hFkUns8
umTxEAFWqevRYM+DH4+tPpLOY94udGIJSPdbCYlsTwEYjRiRYKX21tf/nGquaIUqxmNlU1Y/aZ35
QMqSjUDbf6hsVmePmOhO94V3Zq8VZdnSnnzcfLyANXE2vQoVSWTpPs2739zXGMVQKZfIXovqRLvC
SC/9KJfXUcH9Yd9ztawqeWGUes61Dsxfr7ybzLUIGM0rg2OTnZJpZVlMz0wP3mz4FRjddUJuxDNh
vtR0DoXFaNv71qXudXIs/zWbjWqHP7qOAJqM2OMT53ltBK6dVZg39ZJdcq1+U60nj0ilT71rfIFr
Y/5bmI7qtK2fssZ8w/Rdnqyxtj/ZifcRvhUrarXqZfZ866ttKw2CELg/tWPrwfA9twOwHbd69BeF
QNOkBcDS1k9+jTqGu908jmQqg2V67IytLKD0Ue0OLCAmmtQAOjH8U9Rsl7NzEIMVPNYcWMDWLPAT
/PMSjyBonymNJwG5RRf92awZJdc8nbnqJBG/qta7isJp70YXHzTJRo3uxlXkYKxM+ifi0QeqEg/0
kWGqcv0T/4f/JGr/y0zNR7toODz8PDsT6RXnxeHlij3uIxHtAJNJE2lM342987yiipxyPq8YCHnU
jRfQAsRdNvfSYG67wK0xaQkGb+cZLrg5By9VkhvOwXSYhFNpciS4cz9Ox6KBVTR2v1J/Pc984ENi
HvpJpNo1CSSzToktsaDKh4YNtWdP78WecMtz67D+6wKdKmNG/ZDJ1AwTStH6dHwICgmNKecTnyxO
HGz6iY0Uw2LGO9U2i3xPUxmdRAsLRGKed5Npv+aGja0pYbM+UTsMvMiqD5ne0o3cVMZxJlIb9c4g
T7VKdTYXNPjqwvlspyR4GDSdNVwy5WHWLL9ESt2sqRZrT3Qm3xXK+g2bz3iafOp13HmZekqLmulP
R3rjE2cfNAnXoU5PRybsO5ZROqocFF77imtAY8+S52bc60IcA7e+2qqUIfKUPURmPgVD7CHfeLsC
cvi54/1oBGsDC2Np36H/N2+Ob6OACm1dP5AGCXYZi9DeG8o37jy91I4FLzxy5J43H31R9BdPcEXC
qVaAh87Tc08rS2xVy/KbOYtHK22r97ww/LtmspLrqrLhg6LXr7Q3FioIEIHPHWvoh3VGVnVyuvDC
Ntcn8lvOcG+amb3e9pTpURXiVc2BLWhF0k7hy4fG7SJF54YXwbekBsrMa8TxFSJF3iJp2nqi3ZLx
h3Ho8DJAgBqfl9T5wYTgPHUwCvcpJapHnoMldntpcLnyX2hM54TPavMpRZAKZWZRWi+T94oKr7Co
Ej80PJNoWsklXbuZTIaaC0EOCbVjzKBIBmrepy72PUB17nC2a86fnavowDikyTRvS6ISkBu7MGaa
yjV2NZcbxruJ3qzQc5v+paer7KbrcMlC2PFoox10dnz4ihGdORfe3GYOrNuJSPLzyBdwI78b1tdB
kBbgMU5YGrGgJgwCnPdqDS2F1Xx6IIy2kzpMXZ2jX+N6pN0XR6rqh5SJiZT9zjCBj/Ca3yYhTpm3
SrhU9faZz6M9FOpID2+z67QZa670wfLuUq0cQ9u35idnaBXLJ8pTXLKBVMa1pha8AFlJP50sLXBg
pEk6R+zUlsdFjDMVPjxo8drNpCU8ycWbXDta86xXbTRa7dfEeB0jETwsGmM9CFz93JLujpx2mHD/
Jt3DjHT3ivm3JmBmc2CvvWPcy67BcAIQ1H+UqHFMvOSP7mEIgoqw8+FsZR17mQoHybVfNPUqWk2/
1VEzD2broyJjWbQeSKh5jwFZsYrwUxLckIo3fy8QB89K+uOTaVosQ2fy5zmtKxyru8rxa5OZkUKa
3JFkAb3J5o01kAqSO6sPaPdhw694n9BKVt4UEChon3Inh990RS5fkUKPZiHvaf7FrUvUw4w3QuOz
vnrpGSVYhJB6li/YgwbER8mgtrrEUNh09LdZEODATYu8ex3w/+0njbduivDKy54KFS47eaynsjgA
CKQ6hNXoTZ/M3mmcdBW3hGkurVFTZE/YSb80azP9UKjMM6dsXkWZhl3D7e2E40SB8wDyeesQSz1W
mZHGclwpg5K03Fut4FOi9ZO6+mVl/WR7q/ESm9pnnfnu0jfdtB8U0z/rTI8tjZaBBS9GGglT+D5o
GWHayuo6qOBDGw0ShjC4KDIh+4/537gGI4+GVZhZnHfWqckM/76e3fk0Lc54djUPPJebAM5T3DoG
JsaQfXN/lhkBAK33xAX22G8QzUY8QrHeF/7yTtt2FpoUcIbUebNWNJKKXVm/vGi59X/YO5PlyI1s
2/7KszeHDO5wdIM3iT6CDPbZkBMYSWWi73t8/V0eKb2bYl3lLc1roiqTiQQDAbj7OWfvtYMd4qZo
W0mMUAYP+j4aYIcOzSyJ0Snp2ZRpMUsabZBIrAkqqUCU3NklZ1m0LM9xpgAaMM8+zM2EosgVbX/n
uSV9YIEQaAPzlriYyY6Y2xPbtknslKxmDKPpNRkrm9FmfEOPVXDSKKOdSL1l5SNttdOFf28G9y1h
mLcjOvsVo/DPfiu/WlqugvFuyxB/2dApefULrId+yMBjJM9g0xqZuSFxptxJkarDqPK9CpOHxYOu
VCrbXvu9uRCUtNyiBcB1l9RfqrZO7pywx10sYQPV3X5Y1PBiTIxBpGV8tUyBoHjhhAx8NN5XAxs1
gWGvuZ/U92Nf3/elzOaVWaJEWgldCEaZcYsElLRWU0ZHglXktRqM35Xh9udSFg25OQAwYsZgNHp8
9bUbbSJFEYYPFTaDJqu//EfW+e/IOvF2i1/an874QkpWr58n13/80J/+JyKXfRvAnpZvyp/wBjY+
JporjqctUX+qOs3fHCEghkpOtpKMHy7+J9jA+c1khG26/AfmPwYboAL867yaOFBXCmXatoc3yyKa
5K/z6kY4Sa0RSCfc3vBnsix0hm6lLp5S6sPh2QQRiyTLLh/iatZKaJ/IAC83BY3XPtkCDDQfky5d
ZqqjKb2NLj5WfKoJ8JtmT6Sldeq03RV7KNI725vwqJaBjyOWDEwX8BM22SEbS2Tq2jvLK3BdaTut
Viftc9OP9nputQeJhu82zI1g0/aps1/iqDmm6FXPPdnmHGtaGg1WP3fNKtdmXgB94wtnhRn3AqwG
FDv9sE+gpR+GogweylqRtxUb43TszbeUsfirm2beGRgY8HaOTt2W/wDF3IBnGJmeczsytCbezvEz
tJABA34xB+qAzMl4173L725FHKiVFN4RTV3zLZzQ29Cxq8RdHFX9vrMwQ6DuHk94ynHXa6Y8uJ5E
foM4YK5pH8KBzyoLZNYcOjehWYRXbbUY74WDc4XloJQ3Box+AFQ1aY0w+5JROvs08oZPUdV1jz6H
KMbZxtK8AZsNvzZGmvrr3oZ/7jghW/hS+DgtvOKYUbGyEmr6SYR4jOpVc1HqCyJFqvGLIx3JTS6y
N2bI3cHXYBWhESuLhq3EJri4JbRPadNVp0bjWKqAQw2cpHbnUt7CvnbimaYAGbyErGmWi3/BunCX
en6bhr3Ilk19RtkJxzd3+KAaDdNqSgzpsJyVbcgxUx1kT2Whoi8MFKMUGnlFjT9PJdM6x6bWw7cO
jwYPMWyamGfvWDcItmhHagnAhWPDnhrsogWEehbS3kWoBvEmWyydA4dR4jtuMwRnmPbZGYqsxcuS
RMVd7FDvKGz012FDXpkN4nUlGy8/V52RXEvDgr5D1A0knvJC5bE1oCe4sHp8ugNvxHNp51BlM57U
WJ+SdvthYShJu1pjf0qvEDdLbvv34ASot6EDVVFOexdekNPYN/R7h/dC44SQg9Tr8cIYGjRuCPXn
dLVcGESJxhH5GkxkXBhFwYVX5Gt0UX2hGNE7RnWLhCvYkrssnjs/C4p1SOsU0FNRvzQzvSm/GsVr
2lg0l4e5mx9aHA/eQVnpiMqaVMRDjLQZXbHmLKE3g7nUa/ySNZjRVW1G6q13ahPbmeKhpY+wAG2i
Qn9JNMgptTXTadJ4JzZqSE/zhfqkLgSoSsOgPI2FsjUgqonVm4HNf+NU+CBF78zf6NxDlGqFKItt
4AUFJjHNnMoazZ8qNIqqu1CpZhdAFenP3Sa/UKs6DbBCzdxtqq65F63HkLmOeZ8bjbxCy6xgE4PB
yiVO40WjsSYFM15x8qElAzgrLQWBzGarR4+aq9VoxFZJhxpigAZvGRrBNWgYlxzAcpUXQhfhgtC6
lNuYz1IjvBYN8xqkiQKR4ROML8YJ2RH1Xn3D6BYGmK9xYM2FDBZoSFh64YXVF3bYojFiHP4hinnG
WL0w5YIzpjRyrDZ96GO2BpEpjSQrL3SyVoPKZo0sS9Il8sn40yQzAkqGnUGv/8WhWPnGiHh8nlUh
ziROwkHrRua0K8vGALT20bPfRuAaiaWVFXDzaAyOkTSYqwuzeqTLWm281B9hJDAqyTNGpw7yOKV1
cowts3tfa+cGraJDzRBuaeLWeyqTpxANxr7Vqrv4IsBrL2I8MC7F2tcKvVpr9ZaLbG/QCr5Sa/nM
i6wv0wq/yRRad66y2kH7pxpIEF+WiyhwdlWBQtCbU4c2Q/RDPdhfpISMDYyVxGB4K0hQ3GG4aR6c
PDMfHOGGdyyL057ow+UIcPuzrYrioUZP9tBTseKTipPgM32J4qtlQPJYFW4xnqI5TD97hYNZswUI
8+DFFeT6fsrvMC/jv0FVQmhqqm7gqbfrcljkNrGbkGWb3Y6G5xzf9NLvd6i66oT2fp5jNTC7r72T
AkFsiYVGJGZUvOq+xCTZtM51LfjzGe3Is20XAd33pQseldc4xwTF4lPYGx4WJmwA36zFYDhlhH2+
R8FQXs/mHGAwqqpHlD0YG/jg71VcY8+YG5vEcsSoU1AvLxC8aNMutUEXUmTzLlGc0DHsE23M/Hqb
djbrUR+LBUn34h6ZYZZrJPV3dYan1q6ldRsQiKVWs0iDhxH6GD1RCSW9DPEtAnHjXevLu3Bx472+
n09NOQkQPEtzYLlw90ndGLdpOgzWVsrRvs+YexFLq2Jyng04I009VVzH7ObTvLjzPeCBce/Pvn8c
RN9+boIyvxuEPRy0FIJJbl/SXakI3uQrCoEWkeRmbqjLonFNd48Dti6fV21i+ZRQeoxux+YhqTN1
26c5HRbXn44tG2O8qkgvLHzv3Sxj/120Fo5ku7XrrzGpBi/mGKTHtjSqfWFFDKrigaWGxy9ik8aE
TM2Fm30XD0l6F/gcQSrMyJu0Ew4hALF3K2c0RR1gWTgUfkZcyjKO9rJFmyTLx2L2v8aSun87RKRp
X9Xo2cXaLID4r4d89J9BtaSPNsLg+o7eS8yk2fVrg8rWSW3CfxEtX0uni9nHSNMGr4Y0NyaKvfC5
86VcmGHXIY5wy8PgFjkuswfHxU5aOME6Ccf7RcgyueoaYs4OfWdEX226ofGrdHjF12TkEOnRjEsT
opRypnpxzkJMiNX2ZZjGZn/ikZVNeoKRC0jlFVDbM8fe6UuaGsV7MkwSal/vPoHwqU51HT+ByJu3
uVXnR1TH1RoCFHDgcnpwsgV/Tf9dxdFr0jnPbj/2bxbzO5pTDbif1u6f3Utqp+tldwxWthRnxjVf
Dg2FpkrJ1ejq79Zig6XrKgC6q7GGsLqK+zg7NAwj7i17JLui7xUuwIpeQ/jkOQQW54tc7qOF8w6h
EaOdG6v/VE//TvWEfVACbft7U9zVa9H+VfX7x4/8qfpVvxHx57pUJ7ZSvhSIav8AqAtT/maiuNUQ
OE8ostV+KqJ+Lpp8Bg+CGY4FMc5R4p/AIiBPfCyaLJ/RsWcJh+GGdD5GV9VB52VJODlXue6BrdGY
CEaugl2WkUwL/6peufAYsYKnuVUGNyXTbxs/tmlgF146dsLHjFgSI4db7hAnuzVgXKng4AXI2Fmu
yEhCis8w+CaNFJXjLm+A/I43nakzTcA20C1bq9ZwunDXtVnuXA+qbt9T3mEWUE7VgiCINeFH7i5T
5KPvWt57mjPzo+Eti7imncy6UP9YJDBBJMueEqA1r4tJZDbCHZNjK1NqVpis9vr6LtELT0NS3HPL
8Rmr7mVlapohqa6coomgSLB2GRYMSS4xO8t2uqxurH6sdJZe9LQE8TatC+e51kuioRdHMqOxmWBk
3ZX9TDz0ZRVNLitqeVldO73QpkueHRO9+KIfqb9SO7Ai08L230tW6Wyabzzm3kwD03w+8o/gPPSO
dRvrBR5AoNh2etGfLuv/oLeC/rIrmJcN4rJXqMu+gV8OH8RlN2HePByYx+Z3vd5sAOsA12zmcQ/e
fr6ngTSTBMIOhisftxqqaSM+RFkS/87zYN8nl11tKKVxG+WFt9ein0Ortz8cksVTpLdExLzlHb4a
d81AlZ1VEcgHHokGrXHZVR29wZYq7Dd+hUcuRw1/HPRmnF32ZQhl/VbIot8a2gIxGsG0s0ZrOQBW
Y1cnB2Z5QUxS7RCtGHtSrZajiuTyDqOCrbwVHA70MaHXB4bycnZAYzrfTv3iDIIc+0F1kp7+n/+L
2V8N0dmwJTHXIIbgltarevBV0ZySilCX4oShH/DShhSbOvF3sjFwUwtvJHl5zNpxAcEFU/n9Pyvq
v7eiEgjxyxX1W9H17+n8cz+KZU//0J/9KPEbbEzcCr52Bv/UkPL832BQ6mXW9V0Pp/5/m40t/zeB
o0EQxWiR9ypM1uH/bkvhZGb6AaeHvpX+qX/ko/jrAqs8aeJ29pjTWz67h/yQDWg5VtR4SxCeBkHZ
ucYk4t6PAlqlNRbdPq4xeQ7mW6LbN9Wlk5OUHtr3cugOpA0Me6sW9R6ghGn+MO78bQasfTFw/GTw
4E/jw7ETmXRB8Hh8jNCcIOrZqMScozvYVXnr4767RRPFWs8iidhZaKTeBa4XN8GqCxkYGdXQrnNc
ksHvXlGI+1bYHmy+6gLqWzSzb77g+xQv5nMeAW5uSNCA8IcDz/A22QX8BwlEUwCV0xneYUzR1akf
kEDxAxlYXviB9BBC/FIXrKBvZzW0+xbaIPYrxOuwbPyTp3GEMH+S7dT4T6zuGlboj551twinp6VQ
ZUzaarrUrOAZ/KMxqd/yOTcfVGAxWBpUgzyEYgA9qkeNL3ZDwCDqhJIOVU88zMhek94i7b4mFm0M
R8i+wecpCI19Ey/NqWYct+97q32Pzai59XNSRJykvSLi/VSVTvvkFvF0J/xp3jPl6q6CIBpOkzEY
m9hdWHEz6rqbWlnzdRFGOyNOkMaAriwfDOU/m1bSrgxip8rNQmbiV9JOK3dl9vZ4NgDN3IOGJpfA
jeZ2O8bDdB26y6PZh9ltMyMnmRb6J5QP0Md2Xmqot6bNaWNWER4QtHELOzO01Ad0GNXDEBfWmslm
fmcPixsNWFVFesbL2FqfkpAJ1ySM+HZZ6i3uVrmr/Wwkp8ycVkUEmHhyKntPNHyxq9yO3pZonH7d
4lveLnRwDpMVVFt3odNqLSaaEZN8N7V045rDs3PPXa+vmLg2u8TNzFMoLP/kIzA4RcLMwk1QmNnX
qhPtU+nidq1H4dokbxnVIxFyC7kgcrqmgeP+HrqRswOGXaN+59M3cujW2Tw0WxljNiD6c8AJBL+R
Q3JaRa8pj/3Kks207hi3M2AMxwdcQuMNNetwZY8tzEsV+3tVR9m2M4B2yzG2+ECd9RB1eQNSCrF2
2IAr3WQNgWy7EV/iTAWqnK82vwRFR8Ze6tGIsX36UjJMUBcn8/xNouE/12QTbDAe0Amp1DCuO2zL
z+zEC9kfEFSOcnCSZsO4nJ7a0hF9gGlKUrFjAEKUJ+vcRd7qk4i5MhmpbLIwCxkyt4HxZE8t4yhl
ZN3RB5105Vc2UQ0T9/E4uEvTrnKRRdchxtgrYge4e6oPyNIctAF+iHbZLG0U7l6g3ukKjs4qzsbm
aRmr4trPfJ/bt9QpZXwSoGbwg7VW8vF2RV4NR5vzxoAXJbMyMEr+eO8WELP3blo6x7RrPvnRuLy5
wzJtg7FVR99JyF1wZsAClTDKG1bC8XmI6GqtKs+Z4TyGiNwg6YLFW7MrIwsv28Z9KQLX7zc2YQ8J
Ln/hDTcgqtRxEvQHV8AOXexMjKPya51CypxuHoZjGTqlvUGJA+Agwe9OBE2JeHmIQ3nbZmq8dxp0
4rSVo4EjadFmt4oXY4+UP4J2Ww6lgRlXMC6rmgVBKMvBVR6RE0gLMcs/cxCqH+Le6srtlEmA8RrM
ZNSa0eRa4JpiDW5yOUJlG9HHamNqsJPDM+pvkUBE4Lfs5jzKKLqL5Zh+YsxLtKUGRIUzHNi8QjjL
8szia7dp+k7UK1Sp+EKYwpHv3LXxnBlfdYymRgiBo5KWJlO5F0pVWNHm2ikNr2oWqz7NuRifQ49p
+0BH+UF04K4muFfYgAwEdRqGZV64WJ1GZEX+kOzccWgebauEoBUIJ7oXtpRfyiGPH9x5QuVCOG94
p5SqMIMhjyNiz43al3I2UaorAh7sfaPRXYGGeEU1iWorW0zDuUNfhwdHjHYEEl8TnVNq/Ftj0kgw
eyCcg053N3xnffeZx0fjrnad9sUxfC4R+uZyTXiGtUtmKzk2qZy2NQaFLWvDdEw0nkyrFvkHDx3r
PC95CphnNZulRhMRervGCAXjDJ6ney0u5DN3lpqC1gJEo6FO+2+gv3TVeY5z+doOtB+vcqoJvP4W
H3IQ7raNnPfEguEzego5Rz1Zn2PETMeEYuEO4Z7gqvm7rDWrDc28dQtQ+BpoJkuOnV2Hsxe8T0De
fJeIAsc2tMUsNzaeCXSzqlRyM9sl4yIKB35gmeQt8kDIYxiIxhu7hycnZS83eUSzq2c+vYo903jB
31TfN9KarpSN/WPdImZ5VjZ9+EGT61LCXRGQl9Nen0veMk244ym1rTUDAMB3KtEQvFnz8NoSGT6M
Oqu5sjzN1LOtCHieaBdXbfvZILZpzBvf2s2NEZOOCH/rs5N0XbGtNZ1PXUB98wXaFyoN8EtaDfPr
LmA/L3JHamlPU7cu6L9eUwBjzQNkssjXFb0aKhluDVOlD7PpPKZTYO+TC1AQkTvssQJtzrm9IAd1
DX4bpAXkrC4qX2bNJux6KIVg+/i+ggu80GCi9WLZdc7vhG0oNeUQugYILRKP87NXt+K6ZTnjLdJs
xPCCSeTchW0k8zqc4Iwf01eoNs+tgerGnoUF5i7xq1MC6M1FwuMZ8DVADhJlmgVjsTXKGsGvjttC
xT7fKx3BNV3SuHSwBH4cHdLVt+1D6I9s1rZnnyO7RERV8opdx9IRCLMhYTHtUZBfV3aOsAr50LAJ
oEe8gyOr3zy/rjCDL4Z/grg06gOmLWkA6Wix+ZIy1ujAMS/R2WO+jiED8U4iGVJ8spwmY3Ep8LGU
0qVdCGsYL1lmzSXXjONJ80UmLmln0GtJPuvZ9O95axFcoE0hG83XMWlD0rATMFQr6kNacz/JyQyi
gK1Vcf4qM8t7nCZi18raJYFN6TA2r0EFtIp8q9p7pZMl5yaa02nN0k43GakGukC/fkBC6L7UKDT2
5WVwmMYpwSWI3E5e6dbFvm4bqDhGmDODjMTCllHDE97HelApwabmJ08PMsPerb77hanidWaG5rHy
EuaehSYqt1bvmJvpB2nZ+cFd/k9Z9++UdVCXJdXW3zfKPnWv0c8l3R8/8EdJRz1GL8z08NjwkMNp
+skcL9RvJnICyjOIK56p8ad/ag1ooIGFBCGF/uDPas5FZECRZ9qcDV389PY/qeY0pfVnTzwRhtRx
pqV+GOKdSxL8T554gq8oF2ZvPvu4l4n39MZqnneX+O88VxbwUUBkWL3C6gr3Z/u7mOeYuDxoEnNN
KH1Tj+WVRNx1l/S9v81jMT1E82zf8cy2PMYlGNDAAyoymj2SathGKhgfDDbagnacPzAB/IQg088x
QOQcCJ1wHGgmm1lgUH5ghTyVTYKhCby8KL3vDBHmuD+MFIETcdjgXNnWiG81khMFcz08VgM3+dEo
ShcDEF0VtQ0Tlosr7qVC+IhaYG1yWdSEFVbkMJeQlUO1zMz7cpWv+zGLb4I8j3ALoZdiru0ET0Uu
o6elgxnDhyqZUffG2xjl8ZOXKHSIVR4lkPTtm27CDLXYcbiLyqB/pVbn4N7m5AvESGDXoDqstV9S
hLlrn4RsWZwShiG2i/wtxWUKfsMc6iuJFrcQBN55000UpoNxnMYSDxqt+pAe4Sz6BUtemCba0FnZ
0t3LGNT7fgjMsqsPwgwDoWnP+PRT3bBHSnCu2JTJmEDZJ2U+HP+zIvw7KwK2K4+O9t+vCNdlD4jg
I3n5x0/92enxfqPljfcfRJy6NHv+f/fcZ1VQeMV5xx1hEa2CzuiPZcGyfqO3IU2ESWDnECj9xMzg
F/r0koBcEJVFsfSPuunWh9UBnROYDFretmY8u1DI/qpAiudm7NEjN0fmnK63SRJDPJgY1M4eiqFd
WSdet7Ir13xrDTd4ciO/wQJSBCejicn9pCKAOOcy3yKFYo9PCffBIDJolFTwT16Fcd+NcG1vS7Pz
1wLo460ojP5b0sBvBsiQfVZ4jbZV7qFEp817Lk0VTZtCurh8aiBYIjQZPHaYDw6cTJxH2P3TzU9f
2d2P5tH/wT5wVxKJ1/6///thnMAdUKz8yuY2cE8t3XH7mRkClaKhdVVVR4rP6Q6+m7+nimE96jr9
ufi7f309Fvaf1+PL9RhgsEEwNkGj+kHzJQ1hYuJJq+NoNNZqCrM3yqBhzSL6B+fmb9tlH9Rl+kqu
JQVbCL08wfDlr59sAfmDMMvJQAPSDZIc6KgtbWNPQn38OMhM7dG0Bg//+ONB93fpIPIwgRvRH/+n
7QYHPzhb6tFj73BCWhmaHorn17U3/WQ384+p3t9+xP/hZrKu015RwlMOobx/vVroe2Nc5El2FOZo
p+eiyZfd5DRQ3vrMf/r1JxMfknr1/fT1jgxvm7BeoT5cbErDLMpTMz7W0ZSBRyPIG+honZcbrxGg
++Zouu1p8F2PhBccSMntqm3cOu0//sy2CS7HJRiXsRyLyl8/M7YWd857asia2TlH73ZuN04YBE++
U0Hn/fWH/tdnyOaAwq7hoVFUjPr+erGG1pmFxTYhWG9Z7kuvaTdAdvpvxMOl0XFuY1BnbuGDX/j1
df/1iyV9AJUlrTOHJrn5YV1K2dTj0KmSYzHWA2U63+Zo9eMIawSSzj+6FlkU/H5fd9b5ejk9fLiW
QogohsiPjzEdPsi5M/63ymzmq3AerU+/vpb+XT83sPW1kLNyKz3XVLb48OUleUfXgmruuMzLKMhV
cPNTFluD2Pz6OgwD/vU6jFt9h0WGx1X+9XuDPdA22C7iY2DaA2L9kQ7DSs3I/oPBsh+jOMY6MUHl
RqtBSznY0nuJzr/+Gz48O/q+wltkodPhW5x/Pzw7tGsIlbI7/oYBg1MlhpoOJPqhc2DNHPtCjwaX
Y83/y3p+uYUfbrFkCXIcAlfYQy8H4p9WIPA+1HsBju+IsNkvTeLkJ1hR803F4HHfWBXegc4oceeP
8xS662Ds5+GIn3P6HRxp3bxXkENPaVBAq9ZD4gC51ilYEuNHmsXfLl3/09+pcVo6Jc2H6vpxjp3a
FkYb1zAOpuU6b/Pcq2Y91BmNF7zeo8MElKbMak4Ml3jpckzP5iDnbGUVQXDs01Jd+Z0fHAH0Wze+
4bTuzhmiMiH00HeH/a+/yX99aj2Tu8kQ3+ZE8i8jd9MvaA1mY0xuiTmnxC94OGKKtu22v77Oh7ee
J4bqiK+MvoTHPz/ujbEhuSlQfQD5lsu9H2vxKB5R+wqpk/3462t9XM4vFyPHXbI72kzP9Hju551q
9lqciFPCcl426Sb0gmGDf6pfZ7wq8BWrEG3qOF+JfnKfjbwI95QA3f9yY4Vp6zfxr4+rR33mok/n
UMCf82FXyZrKkLwZwQGpTTMf3QvLpvMnqzqGfbXcM9c33+woiNdx3OcMvasoCfn/OgrGyU37qg2H
4IQjd74Dayj7FUaIqlnXWUfArkxziChRC7A3ruXDklnB9wF++mdvzpYzvN4JRFXdOJq+iJc19+yr
AXJLtWrzUT7YaL0fnagyD53wxHVEDma/MavYeMLavtxjxLR6bP/RcJs3ZveaYVZ5g5AVnFFh0DbD
kBh8zz3Drk5FXsOgLCD6HshvAFyW0PfAQ+Y2+oxQpgozVi3Va0TE7TuHOevTaF1cS/hpjTV2YPU9
Gzo1bvJuwl3cYtw7E1uQn5TN0iKaIX7rIxbvsg3t78yaPAm9n2MjDRrTC9dj7IegYyJH7UdoRy3e
kqn93XN7uS3wXD57Nfa2BzChPG+8/WG6S0sf0xSuM+Peky1rp9n27vMCXB7jkx+eXf2zLa0vEjts
gpLqeGxBtTLvf0JcOp/ZZ7LPdT2Pt5fbGzhjt5VFZN5XVo2FsVzcDKMviVPWSZItfU6JI0X7t2hs
CeQ9VitCrq/IkGKF8sRkvBRlyhNZmhN+6CwTywG0Efdutr24XTemGT2pKVZf+ga7I7GtZnGn02g1
l5PfM6IfPJN5i7OmduO3xiRVbRU0zRzu/cXPQEDZbAoEQVifSBvDqmlI7m1uyfgto4TeCUAErzSe
jYyeX5s1WFzz5d4eaX2vu7SZ7qhrp9t4RqawcZWIXzKnY2lC+0mwuUlAtqWfwxw59Mnr4bauZ5wK
8WbBuBxtRF4uu2LIeJbcvFvOJOWBBQooveZVh2XrHpQBo2SdHb3poxZRb8IHYC6UoHtctzxgW4IC
qtdoDE2mrx5Pr52q6a4JoFIf+oiKAZ+Z8eTAzNWZIWo+YwRMTqmXbf2F1j3qn+m2NLJ6R5S2OITj
Um7rNrDXePma+xC5ztEkw++KcapaA02OATy05llYxXLqa9NBCGgHT2HnbkulYz+cIj2DEUzXZLa6
t/ni7tN4QfFTBBOJrIn17JFksqowNZkI4hgM9xYkiWlhDCGR/CLp2fkT/Hxif7OUfDqFeC8ebmP8
kadE+LsoAmgMkro80flh/moQUIEkHpBRzsfKUq9Zg9vJiB7GUChbxSDcVs8NU+gz0SK3wEK8FcrP
aTPMnlqz4Vg7u44/OYFDPnNbyauMfBhc3Pa66opxT8aTuU4XoSnPpoMiBhwFSYQPbTS/kZ77WvVG
C5gqtzazA/dX0oU+Gqb3tdbw/hXmSAABk8eu1lfyJbfUabEI7BxkfBM5MfJM5TwNQ3BVFvgmOnRS
20jN0ynKchZgpc9IIIdunNiyQF209T29j/ZkDJiMl8W5hu8xexWhWuTW+zCoanCM32A7V4dZlPgu
imAIkGKGVnISpSrFKjBC97q3M/6gMlMWCplZLp8wa1u7acyQ3naD9K+gNNe3HJRUtBkdPUrHRfyp
qebwE0OM8XEubc4PZVthIqzgwJ1TF+8decXuTqWd93uSY++YMhx/jI9yLsop+tyE5oNnjyPoSch6
1tL3W73/wCMGsRCt46rO79qOMYHLm5YdSQjkKCBTstubmbNICriiSAunpc/kxixFYO5Chdtl5Ya+
e6gSSh90SSne+LnY+YtJ93scGPI0lcxvW7P77GZLvRGM3m9UvRDgGBItlGw6By3yDpUDJGSwXLsi
SW0tr253jtuHXzq0qVdWjxc2DrDPjL1J2gqW4BcrmVrE8AW53uuBdfJY+E10AsOLu1OOqOWXIefB
TDg7UCJkxn02N+42n5uvBSklOzPvhude4cfv1ATM2imEfALQ5n6ZRlSge9OOMS30+I8JXuM8Vkz1
ocI/fTMZtXOPSnZeW2VZrY2udg9U0P4Bna0EISD65lslPW9bwXc51Z11dnNlnv2gGUFb+eKayVLB
EaYgQ9DN/PssqAMGLjiPKP6TSNGmaMSTERt0HzrgP3ypZMXYAOnZhLMOUMig3ifoP/cuVJcj7uIW
rGUtN57DIwCZgrSYILT3o2sQOQoJl/TpWH1KyUa6C7vWInxFJMcgqeWZOxhvLMwn9RCI/QAM6GT4
xdmhfbAOcl/eQcuxD8z7rGt0sphCqsV+DOxabHJvLPeZuVS7bGm9V3yoxZqFpl4PLWP/tdeVmH3T
wNZeUKIRV8XIsDhsg/BzYU7WTW965a25BBz7fat0VlVrJMUWy3yJoTEZsn2WFu6znTo0cco6vJoM
2wPTGKjsOBv+/K2jHL8G7t/fdwp6J9JvH5ENChf2dJg0jZ5V2DdU7OgHEc9RAIjylIm54+3qqvOY
5Nld5djdrddO08Gqcb6uYx+XLmbK4+gVxgrpkXdV1lNwTnpEfCoc8re0YJ66TSGhfVGhXe8cJ0m/
+3YeB+vKRaRByAq9pCRrPrtt9ZLzq7dNXTJQ9O1FMlYMluHVZEhJRpDRGsew6jnLesIk+i4C96US
MqbIo4zXZok+x+7jbZrL9xHLySbuK2BRKKbabRGG85mBfvlGeOBwWkAmbDyfPZDwy2U/A5zcMIrv
7oQ5tG9Jk7Jm1xm7BosAqZ3delBundqfOrMv3Pad6AloX6YCY/c9ApyHkwFHAi92V1AmdcZ34nCL
82RXEqif3X8ywmB4g5jlPYe9j/FUB1kR6W4uHqMwm2gGAFx0RIqD4UCGRIHhhxi2hi9zB/baTHMI
k55mSCa11jJosCSnKCRQcnY3nSZOWrIOdNjoZPFXddNBFYl5ViOYmiwd2TMYbmOdy/recThdllEP
M6cGAgay8iQaorc2HRg2lrN5CR89LHbzerIlgQj+xDYi6A7xXDKng42xGE+4rcydn5Z8b2wKewte
2qla4v69ojbS81Lsx0bOXcCs8xJI/SjTUTLPkVvJAplvMx0c0wo+z0xkXg1ZGd8lYrDrwCMMxy7I
smSmIPaTmvxPooiHldToz0BDQBlqEoHYxp84GAfwHh0TAnv94FifsRVDgNUU0QCcqNHnn00bvqjp
GQ8uJABAN8WyRqC8Q7TprMiWBP+Tmjnknoh2pxthzi4gknjU2NCxQZn6ME3TTEbF2qBOJlML5Ons
hAfEq3LXQ0IlwdLfU8urdc0YcZcyLtKkhZNssbaIeMC/CUzVC/1wbXvS2JC2zAadTOJqtuHRLoJw
Cn5xVPbeXs6gfnONZoUWOD3WDvYFCRLvnBTDd6NiYlMzflg5wyBPMY3dLdL+6RQ3c3bwTdoDchrw
JVVNv68gDr1hnvDBQSp2HQ5CJ1K71Lb143qXjx1RCN1EdKaY9qkTcprnwLWmqHbgJky3o2OKVaQm
52A3dbQ28wGwWF1tsh7Im+QoeDcxQGK2nqCT7dpvnSbdVka57IUT6xg6H5ecke8aTcfFSgANj1Eo
CWr35JO8xo6CtwRYj2HPDUFdp9yon8d8wU8SnKCUf6qa4MySS8NIs3idZvlOMPFn4fsPzGX2Fafp
NTiiV9+M0RWnNCndzn8TNj5FPBbofg1hfwLj2+CHkm+T5gFnRsgiH8lj5jTdxpcY8/sKTZI7AhJ1
3nPNFpYXzPB/sXdmy3EjWbb9IrRhdACvMSKCs0SRlF5gpERhnhyO8et7gZV9TQrGJS37uR+6zKo6
kx4AHA73c/Ze2yGAeRsN8Idna/45AiUWaYcMDT7dACxmih51ZLvYiqSXHVH0kW0IcjJZ4MbGvO2b
5AnXeht0Kr50mm86qE+kgo2/jaEiuwse2R38bC2bvnvSTOltxwHpZc8Z5hJkrRagM1pec9JiHStx
n0Rrl7SYG+HBgBvkIWkE5dEhXY4Trh+P+4pcgS1dJChYqBDnS9U7mtzBu/vimAKglqCfftTqnIIO
KITW0/dmbw7WBXqYtk0JYOrH29yUy98zmyx9BjIkBgoXqEcxQClmtAveUa6oatqpWulpbuC7QncN
gccZAtfqXO1akZKQYPyvUky4PkVT0Q4cOTM/WcvODL97URb+bkPBC8iotBgcVFGSrQgHqY3pVRyL
IqZ9t6lYXqgzLT2NqerC713EASHUGs4YlekQLzaP1w3fuAevCacrzQYmQzyhBrqyEfp1qjlJv1X+
xLGjc1mWBkxL69JYTidGMvav6WwON6mYjEvdyIDkRphu4mwIv+OOpsgd2a7xxWgdtQV2w0kETYb+
UlX0M69U3C9HXl9V0zp26vYRDiFbh1wT+r42LHlgb8+f1kSpkYzHAR3BBqJb13A5XxFT+UPkhblJ
JNu/lR3Xt44krpIwkUNZRymiu0oezIxGagIR+mjFDkUB/AJXXudSI1g6NW/j9bWtbSe0ZIdQgP7h
nEAujWsXT2//iA9J9IsuOPZXburvXceZAyy+UHYKxRlslCZVAs8aboaZbY/GYZNez1yKr37GzcRC
4Kz0WDW7t0JxnYN9M8eK/NmMunFeJLW+SpLY32s+P7GIh+woZlXuReG0j1WiuIAk5S+yjszodLvx
1kly46nodJ46fkN+8zDKgwSCdJuN7HdnLdaDOevmq5GmtlqPOtdlF9TCa4djX9PHdbV2prTBnFdz
tu8AzslNn4VDtkpmqiIUL1kMOoPTiY47pLJ7h7zpUC8K5r8+a5cECdfPFP+SvZ6lVBS9+cKXsgWN
kfuKkgxulBiGFjAilQ2DfZk3Sr92kIiBgZzpkEGZvcjDOQNsxrzTknLe9SlPwJpV/pDLHM+TagH4
9aO2/L6YyCONxjBFEY5Zd3m33JO8o8tm8F95ViOcvp7bRpFybRv1fGWWRrmvllIcpvH5yp1CEm5I
1IaYTYa7sJkByoYkvvL75Q/m8FIj09e2PoS3DeYG6vlu7W3G0tWfCp1/BU2SPLjl8v+tFHfLECMT
1rDc6arnD22RfPrOphk0/Sk2HDvFX0c0dNIy7yF7G5eGS52VVDcO/AbJSr9nQgku+pTZZM380XTU
qmdKiaVFCJ/Zf1PmYkw0hvDYY+x/DmMd4QHq13qlxbzCttXRmxxUeAxpzT9nbotMtBk1PPxtn+vo
iPLQ+MLhgCsE5Eb5KwQExw4YNRO00sS85NwiH5W/3N5Cz7NjV3Gb+rYyvwxAcNlp8cPNNot/FXNR
PzdewtBj1/bHXE3hQVFyLTDu46mbcVlHOhU51fDv+TLJLlh8XzqnxT1uJBw9VP2z1D2fZCVYZ20v
w6OueDoK8ttjM/IGht3kU7Eo4XTLXm2jSkxXFiXwq7row+9yQN2+nsVsXOSRadyUZA8cndzilytO
Ps6mXEK4dcuh+EFb1AMuxCwYMEFdOrVDSQH/Vr/OPOS++Bs7Zok76y+RntbPtCK1CtVYzTtdSZLU
K06naIJZH2EhlntCArV7nM/hbzesuWBfLXNQ6hMzD9LxEdlpEbIPmOZAcztv43ouxz5PxP2rJzgn
A0Q0xqe2SsYfY+/RhWrZkEtKqYDFYrYVfBnrlOzPti+v40F19+CyvF91b4e/E+BQx96Jga9EA18m
OxmAhTruBPmd5KND7zfh91RgxF2BxpXhxoXF2G/yOqmm/5Sf/y8Y5JNgELo0NtXv/7/Q4eo5KV//
1D7982/8I3IQ4r98Szg2CSD0B5h/9A/+sQi6BvnSfD/QPv2PzOl/pE/uf9mOR6EfIBifDFNHavGP
AspG/uAsjkPayD4NAeQP/8LPctpUoJvAgZm/Qy8KP4tYmht/9IMm3yLubloUBOGWYAxnusLa/sfd
uH2vIXg/BCIPKC5sH/nJKCn+HoIW0rI59Oegh18C9wiMCExWwS39f/f8fzHK8iv+uBDSuEYoTIzi
lj9a7Uc1virn34kTaEr+fSEn7UkYqzZHd4bo5jtXv4PT2MwvH1+FgV3ppOVBTALtepo8JjPDME5F
J4vbHmFUIwMYUPJnRft32LIgmFv2tXPghGRu4xdk9cw7PtGtjmceiNSW5C9jP439sE9qKR/MeLYM
4HltupHKvTMdsis27EWHSx8GCqcDqW8sNfYEGYThV1Sx7L7cokvvp6WU5qZuetGKnvJ6RbHAqyEg
ey1p20YfdCDRMCvEOjtRdLOZ5sZXeV1P5DV3xBAksuJA0bEd0HP3AvqzoD9EStsqdqb4Sm80wfqd
463QKYzGmtNfqKjoSHkZVb7BBNNddn4xfwPvkm/iOobV7jY/hVm49Bqh6gJD7DctIrG9bbaXYBzV
t7Gc7LsBf+peo2a1rSyZss0hyivvDHvXZtAI3LE2YCpmxTa1gPqPnOO+WK7ij/BBuHTndNpWs2cC
ZZ9aA/AsbsWK4gC48y6+C9N++OkrooT72eo46wFcW7twmPegpiGkivAJjI5MNwXNgm80Jx1rM8zG
q5Sjlq9po6nfWmOPUPHSXD34ZuLFyDCUfddjdcFXzg1GxXFFLggVOvoyhItPjsAoEKpLIhUthTuA
2PWQ1CcSD1sCeYmbdtEkp9p1GtmvqkWnPEyq+5XO4zd7Nl99UiS/jybRZ3anJU8qIw1Qnyj8rmTc
GPtysF+XHbG/iodmhjSA9yeluTdybJjVA3xCe1WM/I50dLNj4TvtQ6KBF8kJG7govC7mizyEW/jd
2KXQKBOXZqYHEL79xpe13OGzAJZsAhxdOQB+QHhM4dYDucJGPPeio0PRPuAwxQDmLNZNk0IyLLwM
uE7af82qufuqiP7irOm3TAyyf++A5GCOycPsSFub2F2t6rY9neMbD5I1ORKWAfaUWu7GZO28VgOJ
DYeUNs2uznGYQjVLjHDdSXZDGGQimnMJaKiyy8ZVDXnxxsyNdB9Hkb43bBm+hK6DPWM0tfDaJFAm
XGcxLa3F/QDxn0LfzRRLE7r8JNYkgdrHqZbNZaMthxuCLw7Cr8VtqFnaHrG+desaRXQ52M5DWDTs
j3BTLLD9Xqf7QgHi0EhIj103kt2GhTp8UXQgcXYNlVpZWqftK9pBv+00835T3lLrlnTjC+ka/kvs
67D1uoZgGyAh+lZrlU892F/uR0hW3saYx185vZp03fZjvo0RfQZGa0xB4fnmwgS27zk7zNtw8ggg
szTH2HtuKfcOVqEnzwx7zDlOfKcXjR70hLiJjd2NbOvdpKdQS5XzpwHj+tgUXXHdWePwLC2rvCKw
xb/BvmPdcwigp4TFSduOjeFA14ymW4sYil1US+82TWT5DGRruJPTNN6Oaayux7YRl8bIdproSOci
qzmFGQ3ET3Au4muNsWSjEIcE7LCB+Tq6yQCNsSxeuRmqOznrbrki4jwDxANRdUP/v8IFOOgwG4Qq
VnFexV8bzOG/nFm0AWDDdptpRbtnatC8FL6zq6cacH41ENHe1gkMHifGHqED8cwHgYslrhr0sOz4
4DT2eB94aWKxSX287bQUZwCsfXRvGtV8nLKpuaB3MK1zJ0yadSpKHap9kfoHjx3DDheBoCMY+Qen
9TkjcZbY1mTF7GWcJcCyhcWcoErIMRcky5ZEb3n4z6kybuBkIMrXtgBCQ2xxeu6v+1BxH8ZqHmFL
e+NtmcvmZWgUbLKqz+5yKJL7ONWntWIV+JEk/rytetcNCHXuXzHDzzsT1cnF25lpqJIchDcii+cW
6tALpjUajjl799+tT4d8aoneRjTEgXc5YpmlcEht5WyEamSJ23Dc5RSMohGQjwI3nLEdZQ7P3F1Q
l7YRLZ2ZZUh6f1RWqML0a6Kj2Ltb+VJYy1T76I7EzLD35R+1paVtSd2Yrt6O85BIzS9Uhdn62nH1
0CcFgBm/K/ecyMNtMgPmTrUl/bGhjKmPy2a/6p7xCKsDYHMvwxiVOhsvzMCsDAuFY5L9tU/RmdNq
THqjNPzkSmS4mgxNRT4cmWoMKmr7YDwoRhyw45A+SOmpOKatwVnArQScTmrkc6DKmh+sw4oM/IRS
gYGD7+mtU5vYS2XmTc7p1F65XyIIEBjVJA4hkeaMN85eC2KHAy1+CO2+TgSSLm3k0XsWaITKpQzS
5Vb86+1EmC2n1UIK5yI0KmSZokXG2ESIu5tQ8/bsRuXBqrXsYYBxti/LhjpEIwgisiWcGUVlgbAf
6kfLxw74PubUlFrKIKj2WAZHp8qnHRNTU7q15GQ/GwVg8LJmguOxyWDyoblAxEVspq2Xrynf8AN9
3xYCv5gfmEjRrYi16Ealnf+1TGnjCBvxaCLrcu9JSzwpNqRq1SVmeJkPZTT95+Rnhtp4q2D23c2a
3r/2Zah9K9w6pIIDDnTjaeKf55QRUvZ70vmxo20NO92ujWvqIdp9RLLiLd4wOguA1LeaQ6ZD2bXe
HdrzcadhuH2ExWc/9mCNH0FkT9d8qcQubmJtMyWJtqG2QA0xDKurOdLklwpOwtaUYCK0zBqv3+66
cujMV60HNCeDm1kS9+DLNr1wJD3UpoKZUHa49yom4m4kHf7CpYeyLf1UHYpJWdu6KQzKRbrNS+z6
ZFRxjr4JPSM60PKn7fI2l2fPQOWj2ZBhOaFczESjX7ttGW5pY0TkqGP1W3Huy270Bpa6oLL85Ic4
NlWItG4FB8rcYAzi8c8IlkGdUnHAuIb10reKNUKlmCXQWMoSSB6yabxmUZgOZh2WN9DS5k1SOSRE
0PGeHgDcOw6BNIQWz1CsKLpl/mVOsDBBQG56Q54GtieL4pcNp/wC4QEmaXegrijr8aZxWz7dbow5
3m0qShOkurnZBqjHktBhACTj29QfyP/BhkRmCQ0wleMAgG5V3Xco0XYdCw57IBpCFzAA1E1D2ZCy
p+hRRVPAmQYDag8akh1yX20igKvU7iHdc8LGksiO2SaXO++pAgLO5dVUTr0wiBdtptc3VPzrniqE
UeYPOqXWbVFTmbL8xHh5E0PYBQ1uG2/Cy0QWE0j/pLJWmr1ohugab4GZm3S50PvIzHWPYrCnracm
ScyxSanEmnqEMoUvsEepHiXPqmyt+U4nZixeaVZO7Sjkv9zbWgOSy6eyc9lB8luH/KO3qYWlbVXN
TRhAUbP3iW7NB7xpAuxzsl+u6MaNR3NN8SO+NubEhC2YFF/BDcotvetyO9extgdlC3gSlpr5Yyon
L+Xb0Hy1eguxXJZoF3TMbjvs/qsKczT2N+3VI4QDqCKUsY5WWJ5O4SWXkW1y6K9s6KJW7jxPDlsy
hcw9GQ09Fb5QXSD+kcjDGt3dskOMaVQ5RJzH0y0RZdU6a0Xx0y21n9T8bkaztXbmOBTLvq05YB0E
xj4n9+D95zW48yhgtdpzI/o1gtRyE9HHpw/mPWmQ0jFX09peJW0TbrxhiXO3aDjonqLH7tT2Nndr
rhebqs2uyiS3jvxdCqDhVV2S9ZP1UbklrgllZ0UgG9CUNP4Rdb0TZPBl5tXUjT1BCHP1tUYXP2NZ
RRC1wgFzEaeivi3LrH7Soqxc8VUvMA7WNON6F4WYgUxmk3swnrp+mo9m4pM5mMddoMWQCDZEu9i3
MNLm2xSa+NeaSOItCgAyonCNA7WDk7UdXXB3oYzjPcCxdIeBhSO5nidHsARwHg3VvPhyLi4Mkrup
6+aOLzdDFVkDLSKiNLKLtnxhe298H4nfuCKGQulraTrVXd+kQHPMqhtuw5mAKjVRZU61uN0pD0mE
WRTAKheMMxZGyVPcYM18sWO7GdY9qeM3tqHSu9JR1a7DEvFdSPZXQARi83ryfPUdmoF7zDAwP4aT
S2JmU3bWg758IYVR1JS8vTgYy7K7iBPPvoqLVj1ivHcCeG/DMXei/mLQpuynguyKigZg/arqVHjb
u3Xxq2jJd++FYT/TTKlw3QJNOBogXy6lopwu8AtQ7CSXgbNuC3cGDLj9zSrJT6K/TyIR6TPxdaVN
r1nvek9m5ZY09WdvHUX5vEOsla7TnnAr9ngzn8K4oGPbaSPEJIB0F/DIU1Kr+nxVC1fn8fK1PU6c
KpCRWvNqIIIuAoS6wWV6r+X0pUqFnYpVfkXhxtuUPn2rzKgfpZUSiyeo69I1dhvc7uyM95Uvivsq
K6pLNefmQUo6uOznC/QRmHez2uu0wGoHrQg4LgntdVI5ipGBmG0glN4DQL1yxbnT23OKGVYm8Svf
qIYqIHtufstWMX0eDav6ljZZ81R39ejCDMfkugK3nmQACJzQWWUZWxpbU+WdbRmA+t9qlJkUZo8D
eUiPvdm9RoNHD4/yzuXoe+WFxc72Z4l9DJKPi7Zey67naolIay0isBSSozVdoeoy64l4QT5ZK5LH
vOgaNqBYpXaetlvPcxoEP6DdWpmaX3j/f6mSrJaOb5q/6rDl0i1V89Gv2u42w0yxsTEXPIyyJUtn
gppklEV419ZW9WJp9Q87bYcfqKK+zh16rp1L3XWjUXKF4zezsteaBaKuy7/C8RrUGn2Y/OLogOTW
oUDGE3f6bu7JZkTOZGMKr+x9DJ3q0swERdZMdkCJCp+zaWpGL5SgyTllJVw5lgaJIxrde446fE9Q
KP4IC1ff1JH/aI/2cKHXhrnnr5CuMjbqq53YvyCYEr9TqQlXS9jv+gzxC/dtSq98fx72vXS5Y5Xn
EQyZjpL6CjfFCt1Ht4/t+6SvwGp0CS+sJC1tKNlTTbHwdw6oT2XF5i1nkAcW5OyGXD1xbJCYrdSg
xLbOy/C58jEy5hTG4X9b6bUYQxr5jsYpxgR/GACPaYhiGcovJfgMdrjaXVEU6qC8qbgLE03cug3B
niIV5rUR99ZvI4K8V6VDvZUdIRFhGXc3pTPGl7mTOV/tGmkTSsY51LrvaQk7IyYDqWC53fb1kvWg
Rv0uDDsR5AOq4kpl1X7C0P5VseKuuhHHvO/3+l7mHUDJOVyNri6OVlRNezXIH7FfukEaxXyx2Age
WUi1oLD8/pKtnHsEuhddt1GTsf+tyt8d8TUEPKj6xUL8+731VIcKIEJp+lKRvqtfGHUXXnhDSMSU
hubOJpjknviacQKoajo+1FsZwYkvm2YkAIBgh11DOixHs1jSXp9kjkfSL5EhTP4+ThY1PyWse2SQ
r+OIyFAHXEU/2pJHfR5+ug6nBic3izWbKg5JDYqC2aB9ViS+AbXDCDSEKUfef+fJLcRDgaJmbYdV
FLArzDeUO362ZkInV59CZA58X6dhIEpJPLscQcZ0vnSkfsceiqgYlzKR1nnGT9vPhwu7cggTaqwl
tIQYKIySQU8wwm/ydZxbAHDmXTv6vxsSvx4iXr1vpFbLeOO0VUN/TI7QrT0o2FrpVHvdHztYLE25
gfPWrzxEyZ8YFd5XQTHwuY7AzecbBC6f1FoF5A2C6DwZEPYIrpa4SzSAFXOy2XMeLz5Rmr8rUXvL
aL6BiB/klDg1uZBbOLJPcmUwVRFNWnTSq6Rwx20e1fnm4wrvuaGwmxGf4piQeU4V7XorasqPBhdG
FMf9mNp8MtLeuNJVn31i3Tm1mHhclWFi2wOZ5TPiyT00MkefcouhSll2l1muskDIlC0nk3fVRGOx
r3om17+/PtOwDIs6HIiq00GdJITwVyVtMGXcRRMt2krAKUZVxn98PNSpjWe5Pl5oWhgudkFbnJgD
Mhb/ua41GRRTbIUrTNMpi5uXHjKTimZO+eO2ngwqiPkcX3X5OH4y/tK4+NOc8Da+ZdG/ESDqzVMb
1hTZdaxnEeFfhUYBvuQCRTN8+/gil4s4HcQymZiLr02nLfB3X2M0+Fwo35SBUpRu3SFeoopdK7zO
TX0O5skk77Tzx20l2SR/PPS5+WOZWBV1n+YNKP6/h/YdezQi05JLkWRCg+YoMlqXQrCr6XlDLg07
sClW4fbjYc+9+jjy2ZvzZIFi0Pr6s5NjtUTIuwnDQiTOj0bRfxMoToJIMGt9l/n78XDnXkiMwnhr
7AXUaZ3c4Eg2uoEeiOFa5dw3ZrPn8A9+JnT1T1aZd6aaZcLAoTNtTuAsNPrpDYWP/p9nKeZu+Nm+
zc0p7H6NZACutDY38EugdxHerD8TT0oxaaAU//Hlnpu0lu8JV9gWHtR3L41rKZIadYkuP7LvHAhB
V3XEEvvxKOduKo9waV+BVnjnrrXxpBCDy9Lztgr0BEGiLiZpy7DT+pPnd+6CbIQDnm1Rlcek+Pd0
ycauBCowsKAODaSqofohvOrHx5fz2RgnK2nigJzkQw0f2lRXs5B72ys+c7wtD//0RWf+gURjKjru
u8nhp94gTSWDmr3rVdTp5pE8cRpl/ZA8xRorDBIl/SaStFmguuiQ5a3PVrT3rx4MaIcWCu+fT+li
uQ9/NFFtApksrfIbsNskGSpYa+vByJrLXEtR/tR+ufm393VhTnu+zz4KL/bpu9dwrPImTD9BUY5s
UMR0By7N/WQr8X4uWvTQwUVS2jURyp684H5kqFlmeRMkKgJlV1fJGk/BpZvSy/j4cs6MxEV4jgv6
B1+TezJN/DYhrWzyqoClDdWS1l5A5b+vZfrw8ThnHpPh2iahPMCHl2bx349J1EVm+dKtgjnRtzJ/
1rx8nWblIrg6fjzSe6akB8Dyj6FOvrHUqMTi3MAq1PsU7ks7IsTEVdhj/R5LVl/O3yaH/Rgwz1Bu
Gpvqvg6N9zs4GVSDs6m2Kd3fvdlSRivIyypoHCH4cry0hss4IjQf4vkqzDkH2k1pIRalW8S5Sm1z
U6XES/b5eD1UHRXsCd/umjIbCDeRzJ9cKJzl09ePLzh9PZ0XwMC7crI258SKWT6odix4sXr0i1K/
Nggem4RInou5c49dntM/zVEi4XUn1o+wu2wUB4EvCIpJvTaaOkNM/K0IORgpESPzL77UA8EtIYWl
osqabYtInMQHy8VellroMIcKjVZvukct1br1aFd2QG972CiFR49x0g0lPPcys9EypETbrkfW640f
DWuyxMaNzQLjc7dMoFhEi+gv7iLs+ngGnJlrJn5+FBx8s9jyn8y1sOgbdh8T9yXV2sve8K0DT30k
HpQs29VIvnvw8YDvNzyWhUXZdnDwQPA43fDgSej7oS6qwPcUHECSF7cNOTOXwqrVPvQidRlTer2H
5xhdfDzymdeX3Zy+8GORerw7c8ho6rW4E4QqJ9P01IvB+NHQ77nHqJ6+fjzUmYtE4MFqRK2D/zvd
OtIX5bw5dWVQ9JKuCIYOSbmWxA+sJvIg2izx1i0N9mk1mBTtPx78zHWyr7IEvfAFpntqPXezCDZC
VZZBG1bJvhnK+2jxenvpJP/1NsBeFikDAy/HK+cUH0INqI0wjuYBlqPHaSqHjemNHW+RZf3racp2
A8EUwihOH+/84jVc1S7quxxdQTdsZkHh1UpvhsEROwpPv/7tDbT1JRLNNGwIDM7pZytK8rok94PL
cgorwM5bVvQQ6em0+ZL48/Fg719ABmNrw9bAoaF9+vlq0IbEJFZzZZp9H1vaI/a0X+lo3SMI/GQP
srzLf29BGIpjqeDSWPPf3Nh/fP4L8uKmUkOIgS1xa1Er9SsnX7l5P8PSxM1DjPQnF3d+RPg/yNiW
l+7082LXrochOQsaoz9mfv1cTca9JbMGta/Ioeealx/fzfdzn0QxyEBvuw5GXO72H5foQFvBfetm
gdZ1xynvA0LdbxKhfzLM+w3jMgxHQ7KC2X2cFhR6Tx+ThD8d9Jq5GMJBGdYjX8SPL+b9KsIoxoJU
A+Ug3pn0cciMZZoaWSAtKlpUetCUdr/dUtyljaKh7s1ra6o+WSWXgIR3s2RZONC3O5AZTtEMYTHj
AIgpJvgOPvYh9ynDlXWGzNynSz+XNLHbCULzCsNcFq+BBde0vXR3r8YmOuT0kXcD26J5cpovCHGh
C9Q1m4NlW9AsJgRkceKbbwJ5wBHofPLrzz4YwB/MOAPP0OmDQZIQ53Q2SIMaaMmmk58etZE658cP
5uwsQ1dJSQlY+bstZ2E3fEaiKg9K5cJMrPpAz4x7z1Wf7VrOPQpfsLdlHRKcYU9ms0tAcd2ULERj
bSFkCePDKPRx9/HVnFuBBFsA8Ascyrl3f48ygy0aSfXJEA/haOndJZjK6dDUt/kLev1/v4vmzIhM
lE/Gwkg6PaHifRdwXnlFpyz8tdw7mYi7QoaPH1/VuZdnQaUTLUj9BgTL31c1thlRvRUvT5443m0G
WY7cUOcXzZZqJyPH+znkEHaoFraffKrOrXkISW321QSGvDv0UDrVY8vusyACV6xKDQdFtKvThzqd
v/IifjLauQnPsYfEZZuT5bsiGTAEJKRYl4k/q7M98XTu3WDiyvz4Zr7jtcA/0rmJrsnnyELmfLKu
+p05dg4l98DrBv0hifVqp6E4XoWp1ef05tzhW2p4Fel3qr9ppjK7dnLX2scemk4SngWN5bTeGA0e
c/wZ6DG6Lv3sdGucvfMuJ2zeTFhmpxsfGba6MxQFX5vRpk2gmmdD+URSWF57SFzvsRupTrh1TBOj
tJKHbOjbA1FJP2IUHbNY3JdDYR+oIvkrMWlL2DXX8fGNPPOu0dNmC+q6FmyB0w9i7vIbkpHt9lDO
v+rZUDu9RkwZkmNWTc8fj3XmdhhvGmNnKdSy6/77DTChT+iEe7C1D41fOgWHTeHoz+2Ul4Hrlykm
LaE+2WGceekMg44dOxq+WO+22L3Mp5EQZy4vdZ7iJILGgWqHPoacVxbuzG+NHJoNaow++PfXCqPM
XypSbBBPV0qbTJREei2xgehD8fhJqtL5HdX4CGdr9DB5xDd9POK5J8mWjTIAsQw+S9nJ3RV0G1u7
qQJNj0j3M3pUCaWl7gagBwEg0M/GO/PN4QLZQ1l82NgsnryBRSjtOKm4tWMf0bmw5bDRm4roeBSx
n1za2aF83O+eYMMIruvvS6tdO1FFyRHN8KvyFgw7bk1XiYukM4xPlq9zc9TihVp8CEul/2SO9kji
SGxrOKsU3T1Uj1fHae5JbZGrJGruPEzt//pwxAKG6cIEREb75PQFNEitr8x2LgMit9D4ucMX2clN
TR3gk4HOLMyU1HUHvhHbEPi3Jzdxxq2nhxwB88h5jMZx783N/cdTcImYOt2q/TXGyZwgiixLbZsx
EPQbK5jO9RFEjfPF7AQQmZwozSTSsUYNsoY2lkbfqkFCvnbo1XZAnSn+daghy4ROrz2igLNI8x4w
XwaJRST3bNvxnelHkJ4nHFphrZf7okWcxel2WiODJajR8WhS6CNmRWOhGcG5Nr7MfoHYqjTgaVRF
K/d6T3zTG3DsBpQzu8NqMYeTFHATj268N2Q7HXIMo9e9FRdXvSb7wMv8+6TK2jV3ONsV1IrkKkYo
GCBOLIgqn+tt2MUOYuFsuKxsK4FylHa7j2/vubnJV9w1mCfWQin9+wmCPmnUJJibyISfm1E9k4x3
Y1vazioqTLXkF3w83rnXjj03mz3K9zSETsZz4qlsrGgqA2D+S83pejCzA9nhn2xe37fVFuKpaVH4
o0Yg/JNhAI7Elhz9MkBEflfXiUQz6P1ssm80oa8QpJDca/6IZPnJkck6Py5VWu4oh+vTDZlfg8Gq
B4eaSDXNT/FIPJcnbe0Oo4ueb9HMcMZpnAIeQdY3m5y4GprbJI2LxuwPDip/Jx20g6V3BFcqu1yH
CEOZcPWeficdbD99cQwiCoYRKSBImmjjK0NQe3HnTWSEX80MH783O80K56Od4SrEnpfye0A/1K94
Pozb9A1vP2LBw9HF/17MzjpuVbp1YRc8NJbz2aM498QFAFoot5QZrCVd7s/TaqK3TlFmfRkAEJvo
Lq2mQd9nhuo/mVnn1qI/xjndGPV1X+QV2KvAcxaWOvWGNWE/24+n77kPooDWR1+BfhtU0r8vRm8A
ZTdgmwKaTt56WiyLOskTGZkccTt9Yjo7Oxj1Ss4s5Ou92/YKyWJU5rwrWiyIFwKcAO1nhwIULbVK
Prl95xYCQdmfrwWWvXeb33yaLJGiogqAdd8BRBNrSCmPVS5fVYJmIRaf3Enj3LxYet4cYJEQuKd9
mrmtc+4v+7R0zKGJzKZx9GY5HExq8ZvK0uLArhsc37VvfUn0MA6mCFNDBAT4you8bOcTD/3NxRKE
PSMEAP7J/Tj781gQKSNRv/VPF8ZhDFuNqOEiGJr61fKjh9jsv+YWOpKPZ9TZcVwY7uwoxWKZ+3tG
tb02xTV6vICTaE01Rz2XkzZsqk5+8iE9t21d0LaUWJb/cE/eQ4tAVCdEexkoPCNxi8R1KO9k5RAV
YdyQl3hf5P4nhYpzE/iPIU83rOls52j0iOfWhnFPkMurb+eI28VRVv0nZw7r3PxdQNzUosFtU0v6
+z6qJe5kHt2CZcacfqi4/g0TUKxB4XhryrfReuEDEBOml9ukWbwGmrEoMyWiP9BGj+T6xY9hA9Wq
M3Es4GrDZxQr+TWaffC/ZZ4TR9V6u9EdvAfPYdUEaNUimNLakTCspbRZmb/1wcTOAg9hrPUfadVd
I8WpCaStXhOvH1bFZCXbrpjMrzWiaz72pvPJbDp3F/zFqUuJg3l72oDN87ptS/wJSyD6YVazsVK6
/Yh5/IKa6aNKpuGTAc894sWZhVDGpdh6etvr1Iimhs1QkDQwB/q6k/XujU5gRcB1CBhHk/7xC/Om
nTip8KKYIdzW5HXhmHnypCMN/L7w8iIQxeyv46ETX+3Y6NelNTkXcZXnD/DQ4BDYKCff7AJeDIqh
6GbgVEj69toAWu+T23DmvrPZWCzQwOE5TpwclHwxeXBQrDwAHWlvYzmJqzJm2zilVfuYAo8mOC9+
+eRGnCliokqg6rOs2u67s280OnMd9rzR7RwiZbUie4cg1dq1oWz3MJetFTMF5aQDBpHMtPVETwbn
hf0Zitg6s4YtvnDkGDCzabSZf797OtIIUaikwLecglF58zUkFugLtNWlc8GdcQ8qRY2MxQpKWU4R
2dAK+qjwRPrbgWSJ3TSF4Cbe+PJq1p/YFpf7eGBK4ZjKdoj6nD2S/NcJMTZLdr+1RRpv0QrbG6mV
KojFf7N3JstxI9m2/ZVrb4409M3gTSIQLYNdiGI3gVGihB5wR+vA19+FyMr3UlSWZDWvUZpSIiMA
ONxPs8/a0tvgoeCFfnxl1rn1KbcqdctryxDaxIvwlPh9cCx070UHCvabxPyfrp8OGDPo3tKh/1g4
otyWFW1ncf1Frj6BKUWL6qr0KTW0ZPvrh/5PH4XwGq0B0+gcGx8CEJpO8MiXYwkIaRIK6S/TfErk
xyAp4qdff9bluX1805bqr0X2yjH4Mf2vNLfoxzIlORiA8awwppsY9pptYxeJeoCxWhhXRq1Hd53C
1Ns0tfje7DS4JVYhdqIC53L5Qv/FN/wG30C5x2KX+38ogfCte/ufbxeHi5u38tv//T+3VEX+Tm/4
1w/8ZVGh/3EpReuLOMAAQ8xG8i96g2/jXuFR4qHk4i7yOPb3v/ANi4Xpwn8ih1pSqCUx/8vAxv+D
praOagNpHT/Odvcf4Bt+igTBY1OXd9jFFmULCrYft49o1Jj4qxznMChdRPgYzPk5KYCScMzh/Ihe
/SlYJkgFDpdbg8js6KOEfglaXX12Kl+8sBm0T7pVtdQgdHPztzt59+dy/7t9xMe4iW+3NKYWpSu7
La5dP367gCJCZIyBfcgGu35DuAsIUE+qE0JxRh9lWky7QOjDIsphNurXn43KjN/+wyvIqeJjkQ1V
nrCGVtyPnx4lZiHcPpWHKI6eSxlZ637s0+A6D5raDV3hoPLX/crlNrnelbKD9LORNemrmqm90uWA
NCDmyTri0saUsNsz3lA0fb6Bm+giVPKB7Sr4UXCXyu5kCEtgzCfAhDV9tMpUGRhre2jL28ScdMrK
xmCsdR/qMYMjnhf2PczeFfuyhpKS0d/VgLQeK79l5KvNEibU/PrKa+1509RFf04ImLb1ZFfDSuss
QvhYBkHCaH2Sra3U1p+0pkE4k3sPvZobWJ4YO2Jx5orqhsmkGC9mbURrwtDTHm4cE+3abK2yuetR
n3sjo4SElskabzl8LU01PVeZXzpoEmEWOWMWhW4zdU9oFjxKRnoxQvwzEsXQODrHvc+05XZMCnen
oBusNduksET1d2nvaRlF1jQ1wiyW+kuBFUoIy1ZvYMWpYDP2VpNuoe36EN54lc4KgQdQU2YXitVs
J90DnrXJhi7a2B/AlOMhWplVd1YpnDywSyOQ1ZRu9rY0cjbZKupymL+OK2C22fFsXVXU2CDBxqkJ
WTEJGN9vZpvHmmn2HkdrU1sVNs6Ro+M8oyz1N4njVneo49WW+QGzYe4lgf/cdFm1iqFLb5kXaLZN
Nzp3E2Zvu5nJlndJdrPF+WIbdMMQ8qYGByrf5Xk2mWhARNdnxzmDJYsHpPeWeJ3Yz9CzMH4T3X4C
lzFvO7MDeOcxUwYNYbDhRg+AU3c+I69X6KbVkXpv9Agust/7CIAxsPOc5Js96sOtURsKsToTT98Q
1eQ1hOFlptEBc7kKjJiUa8KP0lq5Hj4VIe/epyTWMiCnedoDxcwQd42fQFOmSqwkI5dgmKxIxqAf
Ipgdvujy9yqDr84J1mQ7E6/L9zwfoPbSoiuZNRaVGPRlWL9J34aUGHofVIONDWcL4GnuZ+tQ4Hw7
PHOkx8EJxEX9htCq69dR0KuGt0Jq3dcq6rMibALqWmu3q+100/UNoLcaVOU1YD1UkPSPO2PTD9qc
fpqsepr20yDNfq1FzAKtarxN4rDpQRy8LohVZhuZU6gWR5dqKV8x6D3LOOEo6KpTg4RahFK36reW
meoDhcmCpa70+jDlbX7GLGvZDBOuP5/T6jZD/XVj9rUM1poZ8GnNcm1YKjqfmmg2xo102qhd4Unb
kiW4mb1q0oFvj6YGUEGt5n1aj8ydRE79Mg7LjHvgUHEJQT1Z/qbVe2zagbj1X+iC9Po1fQpHvwmi
0erXgpLJW9MW4K2ExsTaZSvHApX7hFumiX28zz6aa91wo1JzfsTiF+vGNTKzmRKuikykZyEngTG9
OX3f6OKIc5HOfyCqBzbraDJie/FdxWTnuYpVkTIGrjnVWz91JUunmdurusEjVbYG3xgrIKxTx75L
M6bGGrGTvlncThebVbdmAJWcJVP3zAOZt/bFkhXWFw7GF6PW6mLa6k/4t6qLlat+sXUttWZR9F3s
Xs1S2IeKJscCYV4MYWfLifqwWnxitWGxjOXmYB+LPS5WsrXv4hHYXyxmE+mNL/XiO5tcLGj9xY02
Qnd1iE28xfKxrb+0RvcZSoULNCvInB2tv/EeSSH2tlq+WN36F9tb42KBay5uuPbii2v0en6dWAso
WwNcdEoWB10zZ+Bm5SW989UZKpemuGUkW2woNplZa8xZGY46MetWXzHSm5x6b26YxZJ+ARHZFw4w
FLx8mZcD1wYmxcMJFq9fHHTYBebFAdi+mAEbF2Ngwn5Mgnum1LPVdDEPri5GwsawmAqzj8M9jR17
qyI2/La02j8j2f8Gjr8LHOl9kqr++8Dx+o2N4a16/yF4/POH/hU8es5iYrYoCnX6EHSViBD/Qn8F
f1C2QrCOputPG8O/Ykes7JEGkhIFRC5Lm/RvsaP3B0WoJaZEYuxRRrH+k9iRD/8hPMIgzUVfgVua
Tpj209BTpUNyKpMcYlZsODPWN3Z1Qgg4fS7x82VC1vkdP2uJRf8ej/GBHiYelDr45j9LEeCFJ5hv
u9NeKeqkujYAhXDHdPe3h/APMefHNgKfwiTnMvTkkFP/VFXpkHgN0knUfuoYkx9NJe/zusFDzLPF
RtfGYmW09EZtmWnndvTU519/POZhP10m/W0TfIXtmzzjj/0TvEbAJE5et8dNtVCA85N5W3gJDB0U
tidlJs1RMd7Z7hig5SAVHLgLvTylxNYiz/sEAN6IV5ezD7hSCibVYJbdn8d8O5k5/xZsQFmurUKb
h5USUGVA0LTAEZnVnL7TksrPVubjAMAc+z6xgedEnitBtTvyGQzNtFtsQ9KViI2JVpkkKV4Rr8x7
XSrjgWEOcdOAvn6AkQWKwwIyNrqtePPLMtUZEB6m70nLFQ1VMTwWPV7mbaaqU2TAugLp4BvrsTbZ
JvFjfEVOKF5wqeMHR5UGpxbO44ZSbnQOBtwswqEVy6HrdVWJVbLOz0Zk7dbOxLSFCNJrgZ7BNXiY
sOgMPVUntw4jvfTzAk548AMMZntpc18XA+67wzLdm3UeIGUXSflsqZQOVjmGGLo1x7w35X1bgsrk
NFc7VxrFQaJP3xhWNzxmAJgfZTa7n3g65gYpNd4nJkYPvavk16nGgi4mgF+nYzV9ZuKpfsExnicj
SdT37sJl80ZiAqurgpNraOleymT6PgJW+Kw3/MikN+2Ty2TvKVKxfQD2YDz0wOmfsm6sTqqug1NZ
UgULg0xyHtslY98rF6tLZtcKsWlFVGDGOZgbUPr5WbgJY9LYo8DPqpuvdsQf45zJknUMUCveA51n
StnuJW7UvM6+1k07N+2LQ+3zcCdPjHjkZpCBW4vJQEyTMaQT0ExoeWEc4QGt32lGlJ9jZj+A9Cfy
Brc1By+MePiW65y5FYQWmq66zqZh1K+pksMjOpn5OpADv8pKpp0oiccNxRUHoyZuonx52TXp3Gox
+Z4dcC2unQWrLkjK9cAcerkijx2+4Yo17abUtG9jmycRMXWwsisxhSXY6BKwZc99zcHOegRFa5yJ
M0waSCYrZvKj6OzqkfyKanG+rsZk+mxSgdnhqAC9opH5FgZ/965nrvGA3/oYYrFITqxxb9uY55j1
y61elmhRwTKeGq5+ziczBgrOk7Bdho9tg/WP27F4KWIvOhZt/jJqbY+BUFPexv53gNtgV1OtdBM6
K6V5SFrnFUqVfDaZdn6MTdYms/p5uoTSzFPYxasdeQOeAZ7Ag8thUS4oVJXwoCDxdNtI2uJWYAxy
G5B13PZTZDxUaSteesetX6EdsFo9uEqNGdWvFiPIVxkgr08kVBh/aBm8Vb8a67cYJCnzIdakMcob
5OHl4vyEl6CtW+2sJlF1oUqz+Zr2fvsk6N+cp7oz8EKhFo3XgwGeqMjKtTvq6b6rTQ+ATaTSHXgd
TMEKV+cxlXnvLeY18tlIIcSAmvIYODYtedO5EIHMJ7r2Ru6+DHU1dl/TprdfUkb583g/WHNlM58z
a9WGCY2xv57kGDnHMbZ6+0x6CdbFVtNnA5rUunb7pFoRYTFvImd3yzp0QKWj5sB1RHVsTX1109f4
g4CUCI62lt91eqvd13px1pz+xi5FuQU64NzPwJJXjofnQ+PEeEdEN4DSsZuhObyPzTk5lGb+uXVs
Eo/F/KS3py+pjxORPfTveWKWB62Kv2JNlhySGSFRZfTiVOM4vimcQWGpEHfvBqCSTZy2V6qT0ZbY
0TiqOQ9CY2oA6nlOjPo1Tm/sGeMdvBSGad3An3Ez/6jlQoZpIat5JYJIHhBsM96mKTj4OkO1ZZrT
zC6L4nssZjxraD7j2dHa0zqwq/NUeenGLLXgKiMnukbbMYI64IWFFWRcpRMDjn3gxxjt8SBNY9AP
OtYd+9KDSCOWtKQeNXON7QCvZbWw8XQmXEyt1K9GJw32fWx8ssoo2NKVa09GFVjFxuTef23FOLpr
h34GIy8zz5CKdTfsYcDgwGaMGDVFcNhbCP2VqfcM/wQG7fXABSwTuTKcovarVY/9LnZizjwOcH8L
gmRYJSYTQVnlyjO6PgMWSt5ukfsnuI7nGrxhX736WPmtRitXJP3LTHqR5y+Mt9fe2lUudaZ0gC9P
QcQPMVpDljzYFhGihYjIMLEr6B3LO9CgNvVwYhOBopULEhrBe3VtF624wk8JYJqpmwfEtm1oJQlv
VbsBqCxXFZ06gnPDOQq3UZ/n0crWzQK9Qr20H4vQGrQaAwh3fhOF7tCmLecHkYkajlMb7NXsBIey
j6a7NLfmcIh6ecxJhdauWYAJcPNhVYxxvmlty76nJESFKFrkqnEDQkcX/lZqA+KcxapqdKwle7Cy
Z8+N4Svp07i1owmcRzBoWwn+jgmr8r4wNM5yqKKHNLUws2DkJoy1OHgEz2jsipQV71p1cvAHhSv8
GNnXNS1jMs1RO2My5t8Ycp6OizlsgTtWACBPuk35zY7lDXOr3ilQDEyu7XHE6qGgOoi6O8mvRTsb
B4FMR67TxG2uijmyXvrMm+yV54xkgeZYtFfJhJvPOjMy/ZsAQVGENoJ2FeqZPhxmSRIuSBl3vVE4
L2PRpxhl5Wl2sru4/VpamYv1VGsPSLeMyoidFyASOqP2eQt7pa6QL2uqyrde4gxf6syo110xLnGB
kPewGoqQKc+q3gB2S680tQx8gbTJPJZfmRwYvGxOgWxrm9EsOs6rsXZSyDZ+1K6ztHZuJzNK93NS
iS+mgImNt9CUL88G4PMSImWZxTm0uJNlTludAhMTLb8S3bufRqOgSkHvZavnLQcOY2PTdxowYMYn
LToL5Cq8A9iunbxoKfPGzoKZTtIScxbh3M5wy85aLajrDqmVbCnu5LBpkBCtS4K8JLRdJb4o0SOL
SlDpQovidGaeTh7/DL5kahoPUIbadwH51Q9NJ+H6jHJpQ6ppMjeEoe4nlUvCsiVghIg22HmYUWE9
oPioTgXIsL2tt3jQ1RQHqRXF2aoU2KWEidNyuAdlrZ2rOOgfU9OKb+OSSKOiUHcTz5dvEchnS1t4
eNT+lk2Z4uh3qhs+Zloe4UkgpXHHNli9W8KlfaLhY8mpjbefG7MRrcqGr7PAynaJofWPCTXKfEVt
ya/w1mimXVy605U+4B+X9MMYxgtIpCbYemFAqVy30xL+Mnb+4nWqgGPHJdARRLFfquk7E6rpTs1R
jR1eGmB0MIJCnJxIxyRLWAW0gUD+RiZr/FMOsRiDki/RXfhpgKAxsX2JY63bx5opjxG9/yUc9qq1
zGQDynEJ7y3phwMP5rWdGmhDY8XN7jvndwmN8bGIv6grlm9i0QDh63wkOvS1VZfwybu9nRL5r5ld
d249tzM3cQe0cLIJCJOAO9tRIb3zYub1staBUNXVr3FUsTArSx5ba5iuqlHI57637VtwourzSMT9
mxbfTw3u5csuQ/yIRZH1/4SfoO2Xe4NmtXstXezLWtwXJsGLphtZcqv1rDqOIhaYMbDioUwyrso5
tTho1W+ZIG72oDj+xur10sj/MfG1ENTZtIl8EvefxEgxvBkzSAFFlKWFixBi1wWm0svTPGrDrqFu
GbI1z5uJDiVuWz0RVCZIXr1keU0ZFThnoy2PzOLCnqaM+C7Swrv33RhKTgfBN9KaWq5k5/xO1k8T
/qdklgEFfxmYAo+5qA75+7/PS/Uas2AT0/UKatB68lKRbWQZTPQiFLtTykhfkFjed9xXhz201Xir
GeYb071PQB0tVIqES5ozxmHPSOf10Jj2yyAgsqWzlV/pemm9mgwJKRgEohqugJ/5WG8Yeajb9Kso
Sk+7kq1kHwdQemk5QBtSJfFqUQYnAkhsS5Q1XSF8HsNGMvhXLzuMCfX4PMSN+0mDlI/JZqxDIqls
W1tZLXssKBHi3rHGhrtnA8NZgZidZJm8JM75RzNe8NWqAWQKHGmJ1VU1y/uKgT/2FPhMoQ3Y9TnA
l2Nl6ykKCjxANqaKxE2ONvuU9dipDNhuwlNKhscYU1/Gcx2zeG2sPnePXTF7w0lGY8xNSjGE01Tb
qY0T54m+7oUVFYC/rIzWyBoitNbaIRdUmY91BOm3lRaMOc+di/iQE9KE0bz8j4iAPgr1FpXPOqIj
4g8MVPjmFdK4FuyUpQSnMTF9oydZhVdZwhXHVVBvFJsw8FxFKO8pA6b3RJBPOq2DwyARaX2K2jrM
ujVwMmfdOpg+rssAaw3VkLj5iS2+TFmfb5u0S3f9QHSl5yMrEueSLkwqt3/s0uLVa8gfMbQUL/5Y
WGnYTIvP3nLvgoWBdZxnbj6HjnYGCEZFnoPjPreGdBcxCFSt6ZwUhw6XtTeF6+SbPRnEhmZhmite
23xrdX5zRybqnyapQ/0bSfrdgo5mhSvmkwKDdtAVu1G35HZVEhTrpOyGkR5ZQQsLdkS/Nea4PIDw
JGupPLolcerdl1bTP+oGZXa8OOhetg0+JzYZljAu7Ypq5gToaqN9MjMKSlIW4qbzUhhekc1u0kWV
H1p+R2YU2TYkptqZeUeo99NYUAZ/2emz/FpXirtSzpiHkh2unNSe9wgw5VEKSVXORIm1UsFyhCYl
26Uz0YHD6kY+M0Pnn4yRMguU6eAUG6I5ppNXndyYG4dYbdpVuumsa78aHn34/8DApnTnLxUgJG7i
psypD3kpaTJqtvm7z1s6b1J/Fi+5W94NyhNf8B0i3dad+NaobDiIY4K00eaXVtoSOC/fWtmLh6PP
5EGzrhGMnSZrxHF+eVXVsr/reT7SRuWYcqSCVd+UGRw4xF40c1IqI0vymiqdBD5RtrzXq4YnU2eE
IpezWFRxBdonNqernHEEzN+akbqOBduMwipXV3jT1RxDBlYD1bXLMgSvRCARV2CrVa9N13ZMxcNq
J3l/qfhUFssHiEGxdsGP4gtKFgxxNN0XNgFVgUDu1Ecuyt6lPKDFGreBeT5vTcGRW78U8uYU/HIu
KAiNSfK98fG4nHndqrWaYoKRceG++zHVK12o/CwF2nlMifJg4XQ7jEDB2ZU9aFKgqDzieNTpC4Cj
pmeKnmQdz7yCqHEpwdGTpfyX65iN9hiABXSndxCQ6TlVgMbXIJxgl+ewlwl49IbCF2o8xEJUBCG/
yufZsimUOd0ov8KYwpJX76bPFczEVWQ2xUFbiiugENjWyOhxRFoqNYs11son1MCncE75TaVJsUfO
bHGWwcdf6jeXQ1Ll1G6rOrExNNW+6fq8hMuexuMrSoIl2aLM/3NpYqW3FTaloao2orNuFNVJ1GYe
Mtvsn/yulc+1QQ0N2ytqasx9VaeRWeRb+ojsW7HesblrZvsO7KB+VTHBTqPL4DR67LP1mHALEwdr
ch0APTy4vDcALZSUclzC8w5vndOynmWzbMNMvLf4ZRdUJIPUI+bNG36cQ3S6StFhPyRL1Zu4ZDkF
SNBel24Q+0TfvvcSA57EiOJbD+PprdEs6wfqJRhL6pCFy+VES/XrEt76ARVSMKH5uRwHqkjYkYYu
cwQPl7PB6CgB9z79SI8tn7oTRdRBc+xbL9Ycjoox8E8yIAyRU24+jA0+M0GJmsPFZvxgkw6vEzcz
HoQL2DbteZCIU/CeLPTqhEFBdXJMgthyeQYJ4eFLy7SM2DZzTXA+Guxm+EU+TiNhssipz+l1YT5g
4c1myz72DNZYvDB7jT0TyrT1pSQ4dBQtfdjAx7hKRlyKCD9bdhOxJs1BioAdzvbS6Ow7kp2SFxsg
oUUVtC54KSZ9qF/pllOgHqkZW2lEqtAROFvQskKT4vKGw57Fc9lmlcfdoHKEv3Ntx09k9ROeoWa5
5BNYXR9VY6m7hqLNZ+ERtWvzSMliaAdups72lgy8RzlWlE+6OwhyPIu1punRmcZf/WoWqkwPle3I
4ygKiojLVsmkv7lpciu/xQIC1wg3dah6AYa3ZMD5kFAy4Z1sqE6jQ1jcLQ1G1KXXf/MWz+KOr46z
bs6LmwYkIbhGiS9whgk5ZDsXh6ziJUtFmtxCh38dBoe7hrG9dTD9hFdlyLkHXaGTDQ2jfCYqoX/c
K0yeVmAmA+KW3klv8JNikx0xk3usa3QstICncOh54JPP4HVuUlK//PHyYk5lxhGj4fX61Rk5UwWH
yqGaO3WHpcG0LZMsxdau5oVOiSpjtARihUgtvrWFhzZ3dtL5WrgzGdnoTbiL5N97e65dHPZIYC+F
Yg8LURt7hPO4RAGTkqRkmBP3OwoJXPGIUXsGlNC3X/ALTKA9Esx2FFQ2vYPN0irHi/HYRd2/BmT+
26r8XavSMlwC93/fqrz5Nv7PS93kP7Qq//yhv1qVxh+0lSBo+Mu0CXpUxJP/v1Xp0dCCd4w0GGSh
S8ftL50bDU7gAwAV2L04fhcF/l82RToNzoDZ6gWqiPcrv/A/0Ln9JN10GE+BzmM5ugO87KNumV63
pJAT14fBJyBf51Xs3FrNKG4ueum/3Zp/aCB+7Iv6fBZYJZT+ix53Eej9kPIMra7N0jeqg2eNxs2M
/uSGYDx4nLgDJyrOwX8okuPzbHycaIoCWmKm8oMmu9HA4Qhf5/NQMcWrUad3gn5sNm462PaHCvtV
a4NEyniAe2Q+/Ppi6WiLv6emfDhxElP9Pk8PsdyHi5Wa3qq6barD3HTdO7ri1l0VxkAYZ8wKOdYc
PEbwAX9zyf9wi6kl0CF1MZ36eaqzawlSRt8j5KbXfAdAunsfqjLlJE7xCo51nKh+fZk/fSBTRwwz
s4jcgB7qRxBNhoM81dwm2CdUhK88nzwFhEWwKX1Le7WiwX359ef9PGqOQRfpPnhYeAno2j/oMrHp
0ec4Utgl1YopG+YtW/N2niV5lz/a9DunPjVu/AIwiDflxlkOTvVYCeGNHO45aN6Ycs+5m0wTTfjg
9MNKiIRSuwrU82T6v1kF+Id9XAcUd9CPXlhfTL9+1EYDsPXjrOz6vYOHqk08YDrRVRsXutzGNYWm
UhJ1Ho06mQpUJp1D8QTThjNF52Zv6onrHtPWt7A3EM5bbLUNhrtuwVpqI7O+KmffQKAEXvs46NS0
NwT5xk1p6twH7J5nI4TczAGvNanJHKg5+1vhKOMGaZDWbHpPr6+ENqmzgU7yLkqDCHFgw3TMF3+w
aA3iXwu13c+lmV01lqPuXHYJF++XIQ/2lI21J5qdQXTGP7hhyeEubmGP3E5avMjlEsP4xipFn0Zp
L83UdUd30r7HVWo8QaUu0rXLYOFqYBbLXF02gmaiZ7VSQ6vutJFTNchl49MOk3TlMlNw5unWAYZF
J9dqoFXol9Zwp7dtXa4DAukUJ84s2GRG47z5ja7OdVPgsYnJoXixkk6dNakBneoo8aZz6rw51A7w
MZ0C9eLWHZo3ZA81UqvIUefebrhSLFQYkEFGL9e4OkaPZpbnTdj7o/NW9NxHShvct4b4tg94aDN2
uY84PzlvruaqM4WpYCMtWgfbCZ9RH0tmjUO6HSJ1/nOtJhl9uHVipTTm0ly17yibyLDgv4oX6j6M
lrXjUMxrjRHf5AgJLi0PudRk2aEsCPx+Q5syeSLcCR59Wly0fOgUqk052awT9FP2259RZyx4+aku
nYKpCR6xWsximr8pK0PlQqM6o+qrBu5xgQdzre5QWpDYDYTeKUo5eqLoShBGxHU+S5qAGIpDaCD5
7wl4IKeL5VpHUMgrP66Bmi73H62ls7YIVDYJ/g1h4EPFxwo20G8u/6aLIqzjMa5i35iTvca13qPg
HMIR/dy2ly0LGD8gHwxyPgrG0HCHujLaAb3v0I59mEvlB9i1eUaDEpQhiB5LZ1/Pbjrg3AKXjjI3
1SeBLxCNkqhWQMEL2qaryNL4AcyZDf0wGh3O2iscdKvkiJVpqu0mpDsUHJjmoTcgKhhNCTBpKDsJ
4PyTOQfTC5nk+D5MuKVh6tDO6d04aeb41HL7k11bVcOuxXN7XM06mlG8lLR1refpCj82h/vcPlCG
SjYqnShmwLFHeFjQapDqMFrS3gofBSnlmH4Nqm0fAfbExK1WD27Z12tcWlMeuzbd2E7urluIjs/o
KSQou8lddZMybjU36c5jItt41UWD89rZOfbeidWOZL9Bqq4G0si97dcx7qK6WVP8rucbv+kR27Zs
m26ZeseKHtINU55BtOrpntKFHEseuNLaegVRZUmU5+49SBMC7Fbr4zRkcdMOjjpVhYE9tJTyPQ9Z
bdV2VWho9ucOaew6beRbhU3rDaPojr2Xo8WWzaQ0i67RB5bUlDvte2LwB4LmXp055ljLJgD0dO9q
tOfHmTR5alHZO2gMH4ET9xhox4ue2hkGdZ5VEj2qhNhCYFL7MrW5KpDTjm+YAcePGX39q5Ls+AEL
o4z5p5kXCx2rdYgQUu9S6vQHXyxk+IB2SMgxWj+4TrmZUwp7LZcRbw2r9B0Y47MePDEqaryWjaYx
0pbYvX+wyma2xrUhWrW1GgODZjr01pc5HhyXUf/8WAQiOlEJiO+ohyWH2A8evCSRj0XXvE2lWnb/
1Hhsy6APs577pIKMfd4RRgqwX5ivvRb1lACSUb8Wweh9AuCce2E6jAfH6rUhtEZprHkvPSxD6sbf
Bii6b1UPP4Y82Xws0dWHtWoZSh0wQQ7tyZRQxwt0TKvSiqqbytPsL4Vh8e8FJ1bzGddHM/oS+GPa
rKQUUb2dfeyrVmac9zbOI7l2Kou059aVkVjNnRM/UzqDBGJXPg4qlh5mXNLOo4CWr+nhtS+18olF
BBXHkzWm2mIkzWNFcN9s0qK12SzsIm5u4IlMhwmt1Q2s+OCxKeusDLXCbd/1gqoDBgtsb9ghsWhk
z0pp6ciFsUJwwpgXmXSIy7dxAxqNvVS6Jnt6FvB7BpNv43bU9NqRR7MuioB9EG9GvpPnM4WYCpv/
keQVS1BZyKpd/F7LMDZz9vtmALqbDOyDA14tzLI51LMCUWjrzAcjs8o4TBCPeb66w0CBd8kBm7vz
Js7xuuGDrWi23+aJWTRKWGyTiFxhE3qYnrD0qVQld0iWoJv2AkNnXNz1nVc4dCcbKtXvFV5AYmVY
DSsCIbqDSofzEa8d9ukS0EsTTtQEEmD8jIJRrSRF2f35tYzKaYqdxGXFPUaaxvHlNez2smia/YAr
y11Hy+ih9MdgY8xFNR3N0WSIdNVPpa2uDTcm/9abAIW1KQW5tjPwrdNScK3jMPORVUNxFMaoKPDm
FW5n1+WqSCAW0cf1dXzQqKbZ7rHP24z2tHSmT5FWOy8uNs7UHxotO42iUbTAiz5rOTKM+GH0ZmoP
yErckz3DEGJf9IxPRa3pR8Fcx/eukRgC9GMA95i32AhTzQseTTWyLLBn5ySXQUctoZEcT3GzNKYb
NPwz3yRd7qjEpJr2OTpG2gK+w4HZsFWhU+GJ0kzmMfUlK65oeYwaYuGIovisY+zptEJLN4VPj/IR
SyRmyLlPhJafXCvV+k8DdH3MF9MxiRP/XOTg0jiqREAngaNRTul2whooNj6jLof5sFNj56w8BDdn
ShIOZqR2lK8jHMtDCjqUO93J3CE1IQbxzETHCqZJbiwq7OtUSyYmTyYZKlQCxyKbxTWPX56xJ0oO
+ZBoz0oL0iMmaxG9uoSjZ/JLpDdIPCblaVtG6ByuQ7phxRQ7LdDgyp7aaC1L6x6LsTS0mpjivR4b
YTMb5apRSh5qylWruCuMMy2fqKbACxwkG5p0ZeREJJ1b5t+11Ha2/lBH+2CuSyyk5VCHvIHjml3h
e9XI71ox3QbKHg+sawKDXuoosIR+65QTQnjM5Vxq8tSXHbkhNo4+KbefthmHaJjJZNwompy23tnX
yuyre54253KliiMnH66jZa6tqAF1OFS5mzgornvgEyvm9qdbfRLxZ6G5/UtTm9ZNPZRZvaYfQwCp
5K4ICjwXhjurNM5EfvThNbwNHRetlGUNAF4o1wYZ5IzKG+0Ir49s/uagzUhu6InF+dZxrDEJ8YxH
CEJEMIi1xgncogXARI/9SGeH4LxiN+wQr/fS1A44cEsURHnBIi0TdpvUbViR87CIAyL4A+3dlI9Z
uh4Iu8Nfp1FLlvRDdorcmYTDobCwaGo/pv3zYGaUaS2xF84l6GfIzVw1S+D768/5KftBbo0+cnEn
ZhqbxO3HlJ8pqq7PaiZzisplM+4hlDzIttFQtwDgv3LtJXW5bIe//tyPrXU+1mfQHIgcmenPZD1S
8sLKaiX2WMO6b51W4mXQ4gS6HWn94uJVVtPZdRP2YjksUe6vP/2jUnr5dObz6EcHLl/iIzFqajOq
J4YLjMvBtGE1+4354C+7bua17PYdwDgISKIhLVkibxrcbO6Xr/Dfit3vKnbEjuj6/33F7n/ZO6/l
uJFsXT8ROpBwCdyiLKtoRSveIChDeO8SePrzodS9t0h2SEezbycmYkYRPeosAOnWv35zQaDVy9eo
b793XfsGtvvxN/8JF/f+AlxwBJok+GlC/zlc3PzLxnsf5eUCMFkn5eo/sJ1x0hHgNg9KYeEbw7z8
B7YTfxmgX3gv/o+o9f8C2zECwm7E/XRy+HXAgz+zBzyEldAYtWrvxtlrRHN+R8ASkj0XUd5Pb+df
QLsPACEjGSA81FJQ1D94MYGjFNbSYN67xkwtrFfPVVEqfwyi/jer5t9GYgw8BHF2syx3+ec/MSLC
TgvmpkorwhlSZGy9ftWyR+NCND/88SNB/SFAYZHF64z1dqABhbiH+KraUyG8pln6Gmjxa8L//ifD
2Avui4z5wzfCqRzHc5s9CMcqb+OhUPVbsJtVisjyz18dcxUtPF7QgI3vN5yw0nOLjL+KJPi8OVd6
T8OwNNzzpkh+81DLhv324MAjC8YvTkPcIT/IouWQw3r3KMmjcUx9juZPU6iWu9BDNfz2lPq4izOY
yR6OaTiUo/fgoibskrVZIn2s4RNJmj/7xK1RJWrxi+7CL4vJr/XFRHrzn3865xR7cTLzeL+8nKaE
vwLfcA9ZqLztyZjybY/EV9IazN+sr48nMc8IiYldgQOLVf12Ms590k9YsVf4JhNNn6NsQOqmB7f/
wQP9NMrCRvppbS2aqEGDhr/XPEUScaMehnwsDkXzn726n0Z6tzONaR6VSFiYIFkPgqiSl7mka///
sbz0jxsGvqvA62STeAvMv8zVnx6qDHLbzcsq31eDUa6Ru2upP1XURbOVTxsPocxaeI3Y1mjF9jrn
7zrJTI/uo1UcUDJhPDjCGEAzSHpFA3X+64n4KZPAPFuMBra9TF8n7AbOwlkMF5VEE91U81KBebDC
yor/C2LVfAMxx0DQQvKiVHV+A8RmPKbSKM/sIAmeh5yW4pgrex9IgtvLqfB2IEfuOpWKDPd26pGk
QJODc1jTDe467JP7NCs2GJQUt4SWWgeSFcevdcAuD1DLbyf+8WZKrPI4uu2QrCLpRuVmsjL9S0Jk
LKaw/B4UtdZLHvDQ6dBV29ILqyuo9+W6s9F3wUQKgsQXfUYNVZudt3MIld3WOvz1pAYgRYSqrXKd
p5tzNq6cyLMVciIDyRObSxTGpH06HAEF5KYtxkYl0mo6Vgcrp/ELtlIehd7hUZTToHS9XFvJTDce
w2iwjyoUyXPoltmDM8IBq1uz+lw7ufEY8OyVL0ewmyq3+pnfxF3Yj2TldSvTnFjryrG4RmqwLx7a
kUxt2uT5jabF3XPAqyFLtK6unD551QXftEf4/5i78atqx+C2c+bybFy2xgjE+IjMHIZTQ4M4ZG17
lN9JDI5Jdol1xo7erRBzxbshzEyfa0C85KD3xSEOQaV8C9DrMjQr7ypxwuLV0TxxKUpcfLAywNaO
0gF+7WnaZy0p9sSmu+eRwytLY14C/onJCg3+tMrrKrxzZyIm6UrE6bNH4K2f12O5Jh5+KUCJtp1J
O26cbBfD668uBEwwb+1EwfAUBZXmbZAYtC6JGCkVrQPH55yIsPnRRaR9R9mbvxoyKg8844TWn50T
iV+9txLhPZTUgncmuvRkZdNTJ6QTICgF140G4kgxWThvsL4GC0PqDJioUttXRgWwT7Wj4SvreA9t
3bDsLH3WVoPFETeT5As/oVoyH0kfjB7wYA6HXe8WyYuHCRWIFOuIzBNUeLE3ZLsTEj423vA0N3O6
IySnw6RSa4x4m1SmPW+Q9yMCaNpw7H1HpeLL7FXtN2NmbVkaVP11Ntrt/YD0/3OYWPbxhLbkUNds
gCDNPCAfjaHtL1ATHUDrYEdh+lyHRnFQAXm1sM2NVdokr1AGPJR2jnngh4gtKerTWptaAM4IwdEl
ed7IOsLMI9yVL9SbHH09KuNV5MKZASYLbimDSXyNKhV9LyrP3hepAwPOiZz53BL9U9VOww73SmKS
vZ6JMI9uQZxi/NoiHPRrjUTZVmQ7wpq/d30j11GrbovaQBA0fEGIHR/ywoHYFVTOkaNQ3kQ9ixJ5
iNpA+hkuhq7xNmHKOsd2OPCNSqaPrqjmI3mC23yGURPOqupW+QhqRzxxEmONkTGp2RXVNbYm07ro
E+/K5FIJsZ5Vn/YZRIihCmB2JtNmpv2zz8du2Inl3K0sntvIk5e41dwrd0zAxxRR4ObQCezFRvg/
VmAeVM+MIlcmeO6pMld6NpXrAdPTjd3OLKOcdgk+3f34tdWarPFD0JVVZKXujXCaGgpo9mLbbJRN
w/5B6Lm8mWMy4Y2mmdaBrKGvAXy6N2Q6N/D1yGojC49p2HsN9byeA6NOCZsYDgNrZ2ToBirdnm5a
hzBHjF8jXCWrIqMjiGkLMxhpYhNnV2ZFHm80mi4fIa+u2nq5V5c02zJRMZngivSAAQIAlPh0Ql89
EDgHatRp10VW+rlLXfFdH9mthmWO2DoN5zTo4svEVuGWNgGg9chNAtl7Z18mob1toUavSCE1VrY5
syN2pVoNs1PeIwD0rmYJHK102awsDRyl5wsncFjA70JOg7uhCoOV6xTFIQC2uml79h6NluN69Fj0
WErwzr2y35oJDpxhMcSXJo3nL57ouyPkKO6jZX/lpm22bx192CVR6e1yL9Quuia+MmNzeNKSpL2a
VNRdBMn8GOvmiOAM4ahLV2tnzcLez148QwCt8ytSA4PrLP0sa9KXkUy8luESUdbF96znh2bQw71B
MMUmCvN61ekmvq4TqiWOReAwx/qi2WXvG5JDbzEtO9PiKHsg97g4NAU7jp7TrI91US224dCkfmyy
jtXi78Y32FJ7YUfiKNRyLkalxJepfk/H1Wp20FN9A/Lk6Heth+vIlGVsZoC2bs0USbx8hZ42PSvG
Wvew55CLUS7Jf2s8IebGzyozzpEu1J2OoGqsc7/Kjfs2N/LDWJv5Ad8FWlOli8DIzNp+3QsM9TKI
azgyOMdpNFQ+c/gAIl84uRxpmcI/xUc6TUgSt2IA+cOYeCbtKCMPBveAEK4s/MDpTWmuuIvjXubP
JFO9tlMSuT4N2Px7ZSONE3Eoz5QrK+TBk9cs3CpbhyKo2Ncnd/HGWnUQEK4LRxJCnVhkvsM9DhNc
56LGQuvQiwGdhmif3VRP0QCq7HZMTBonFdgvN4QpQJ5UyWk4FFmSruNK/2K5/b5KEtrKkwn/0sZP
zHBYX2wcw41tJ9qFMAsN+ajMSd+zjGnHOjVMv0zQd/SZ2+2NmpQDVQcvaWSnG4nd7sZYZJulrMUT
zmzqsueMhs0bAroWltFrKy8z50uWa/g1zCQarVS0eMxI5XG11LSzWNm6u5Vhzv5mOWzfVsjthGoJ
8HRpTeLzwQPvUzjMsKsne/iNOP6jLdkij18wJ89GJEF+zdvLaDvPodW3eraHS8Z+Y4zDBalousRq
l3tCx9XycgKHRKQ6c69YnJIwADHsY2fm6MmE97tC7QPy9kOuv4SMEXHzgXcgQyNkDfB7YII89Dqs
v5Q9dZTxS4HrUTBxzP26xPhQGXqLt7DBSIL7OHZw716ANdh5CPlvP9ArusJ5JuCAovlRFFF51Czi
0X893geHLncZUMJawmjBJBX1XeWEl1CRWk5KRodbj9qSjl6u47YYqjX2C2B+pbdJ24j7oO2O16dj
Zyxn+iKRMYotCl1tFZD1/lLO9bBTLef6r3+f+aE84ffB/FpAVpwqPhTllYoJ4LH6dB/luXXohzZ/
LU0CqP2xG1s990OLy3aWZSykKBHd5YBlCkg6v7gSXLQRPr9wlSkOrkEffDKoPNt4abtkU28fLQPZ
f9EkDRxcWAbdsLQ6OjQs+3DJnjIVhevGojF3SyKh9WI6uBj6Hv+1czUhb1A7cwAHk8IvHG7G8+lU
LArySlfjnBq/c6IUy7d4Axss74IbJXw2B1rFe+pX2KMn5/RK9x1m6L69tJI7hf/paFpPdUzINGoY
CDzo3rZ2g/6cXLI/TXQhIPREG4J0ajJN301P/MRHB4PTeO9Rb+9sKCrHyhp/tw18QCwYBaCCEDAo
Z4DZ70rSPu6HwClKGtYWl2eHcBcSfJxuVaM7C30nLU1/ooV+CWd9ePr1fDM+vmOuKOih3CWMAVLf
u7EnkVpDk41YFLdjGEC6R9WoBYH3nPdcjdtytGm8aLb3UFjTQ+pNtGIqe9x0E/3MVVfSZl/226bz
66x3TURoFddJK2323L+RbyDy/FYHIujOtIB0hx+Iy3/x6t/h1Qsz8acP/dFFMc1eojJ/eQNV//hL
f0PVnvWXZS5ANccOG6H9E1QtdPOvZcnR6zGWULWFLfc3VG3K5Z8s08R2DLauf1wUzb9g9Nk2IJ9l
LH/vj1wU8dB/u/CBpsnHNvBS5BcIRFrvll0zpG6hHFEfrE5Ta9PKAAuGbksX072xMcUDJOGuWXAp
i2Z7kzZOr+EDYiffsNNdGvcKIGKGKpR7cbDTqOmau36qs6MLnSW55v7bPNOAlJ/tGWAkEmF27MbE
WAPWYWLA1pYf0I+hTGO9rbshQSxc1Vr5uQCxwAANwcEun8QuHBfRxxwZ1RaXgcb7jILGdPeuHnFp
6urJeRpG1bvXk2HLtSzj6ByDkM7amM5AJiXQiotJW6dFT4gG2px+f0mSZdUiSjvvbD3qEO9luW6t
sLyKkdbnI4K+8ZK8LDicW7fO5uqy5MKD15nCkmsFU5/6CU9sx2xoTpe1ruWHAtzGzfzaCPBhXcPz
yoNLMHk4IQRO8D5rP57yfqxXATYd47ofBhwIRBQI/euI/HucN2kU2whw06K1udIWSUm3Oe+bWZt8
py+g7hUuTgQr1XnWAru4c40rr51U1ryimg2LatWElUGAFBt1X87JtzmYptZOV10eTvZ6wAYdwblh
DeHOSFXQXGJFo53pY9Fc64kbcIHVTH8cLJrGbVScEb074EdQGbcpXVkq0laHmgLb6EZQ1m8dr5pe
ZJWkG9ToGdEXU7SOyxYCGuSu8wYZ6q5srfysLLt+lxZDzcZVlJBsh6xf9PUr2UeYqeRFuTadKLwi
qoeKIMrUmoiYdG11mPcB35QYFXvBTZOP+SOi2g4SfZCB3tDCvcoS5z4t8/CGi397PUaDvMmqdPgc
5a5ahx7WHU0VqRvmQ7mdhjLGJk5R/Rjl9Mgxjs8DNI7FJMgI1qOI5aXnpcEDGIG5V5GjXWkYfXQ+
3VBvO8jGPA+cINsRWBrPayGbFEi9duEHBJlzXzuiuG0nIBA/DyKCQWyQaLWK80aqFakO81nRGI6D
4KbNNz3hLWcjbpW7MSOCB0qfefTmRR8g2PDvLE9wD3cr+JrrPm2yVzGi2/RNJAqw4Yiv3KRGOfuT
MOxrzE3lWTPad0kt123SW4BfppLngmY6meVINKhSmn646sncOgqlyj3tWMh4ycS37rO2uYkyp3ho
WlXshgDl2whhUdRoOOHruQe+dL7BLMJaoTF3L2YKtpvAaaNDYanmLhTm/NSbc55vvVEZX5Oy0Y/a
XMgEPpJJ0FSmvC3B198Hrw72wtbrTaTSmS8oEwSQbv+kO0n2OOE2+GiOXWxjoOGmj7VWeOsRazpo
ZV2zg0RobDxMjrZo8Y/oRJwVoGEGimlOVwVe0YdRtd7oF1OaYP1SeNqVSOIUOceMnSgeqfF1ESTq
oLQK48UyTCn8Bde8yHYpo2JoDmtLqyecP/pqNQZjtLyXzpeShIEQu4jKbsdDqZMBjaus8WDBX7jq
tOY+npvbpNLkN2WXqeHrOC7g5jEiCFgZ1ZzcScq5Yw5r8xw6ROVjNxusZRyeeVYrL1AWQ9go+/Z2
ztxsDcRXfnV6JJPVOJfXZuDNX8AZqQiwl1KYCIzVMUxC6z7E12rl1BmBlGNeT+t59sILgp/6zx0i
6KLMQm7Nub6asUWaV7htHfq4Cl9aEi6/ZyPMm3aoz40+GDe2M6p1NPTmk4HN5d4kycP11ThO54jP
Fqmvg5lp1xnEfaVWpON8obRtg9UgBDzdLW/SpG3rVdUJb3Pi2g5tvAgWgxhyVpSPidobC6e3HC0A
0DQczduhC9wv6ZjDLuAiBm/JzYCD0OROn0AL3XP6EvZLb1N5eaDdzuIrwj7X6+ieQlFAYcP7tEUY
auk/tEiT0NpLifB58kMwvzXpxqBUbRydlTl2j341ocpElV1etjFqLW+0sb3QFYkubvFJwN45C7kq
oeVtQwykgvbMhguEXMdS51qHn6sHW/6rVTb2a6lZ3+KqNs6FHNpuNdU42EJO29QNAFaca+nFqCL3
wjPT9DzSS3wRk/lrpBtAhwvhxFLqvtSbW1XP+soVuKoXAaSluHeibYzP8k6PZ++mFk250RwjMlfc
ENt9qEWXWTqEWLTEwbopGvEIPcvagUjpW9b714TISYAKMKeozso7jLrYQaKmAqpI800DXSS7sAFz
V7huDBdlAbZDpgJu3E7udDg6ifKGmZtDMfLG63gqm2+1ajUdeFJkV2lmuQ8hqUIHfuG0NsaKLCS7
ghOWpXZ+nQeavc0MqkZRdMZKx1YZGwo9PteaUJJyUJS7rlf92upV9xlEEOqbC2IyyPS5a8UX+gDp
CtXZfD5AXgU8xvDt2nLBbQqE6muVRwbe9Kp9FeaQbnox9beJji89ODbskBAbYEiyqIwbLbiNB9Fe
OrrsdqNnYqXTkp80hIkpNgmQDERqjP1haEfa2dgfm9iKVnYxfml0LKhqhQQ6HN30Ww6DbTPNUJDZ
9p4jN/vepHF7Bh1ZrnRJVmdt86fAlh4OGLazH+IO66Aks9ZDLIwtzEVxPlda8pU0e/R+GbBRZxea
b7Uk2CVdZh6MNom3VUeePFx0BGF15u1Nq2y3UnHzIjTJ3lHYDcc4L+EXZQoTpE5o2lrHiZ5Ak3LY
mFhZfe3sMV7x2+9ivIhW/RQ5+3EwYe7ZF7NF37eAYwV3xTO2pbC/1np10wPw+6C6Cdap844tWvNB
OrCqsiY/ou1BTvDMDSPTnU2ql5eyam6kDn+yrXfzmPe+niNkxkD3E53l9JCUc7gtmsr1a+QUPl0T
A4kvBG2E+dvAyi7MXNM+edTru8zpvb1FPQWMRRcoLa6nJo62Xa5jCF9qxcrJphvS1MUa2xa6DV1F
92uuCrCh0vXtqBe7AoMsNmFpXmnYxfvs7fIOTj1uM0lQAh+J73VAMICNeN+P8z73jbiyOcjSiPPA
7El8FN7XOJ9qiJxMPyy/9o4aihtHG1wO4zlaqMzYU3tVf6ZyZDJJEWp+GM/uIe+mGxIyn7Epuz8V
CP+tpX5XSwmxeKj8gvsTfyX68KV4U0v9+Et/11Ku8RfWluBXXG4Io6A0+h+1nofuDqdEj/h0zvS3
aj33L6IBsabEl54ExhPh639pP9i0E1j8v/K/P6D9vFc/wRIQpmnh/EP2gfWRT8cRid1Z1opjgewb
suAQ5rHaNzZNV6wnChKZEBLl5XmSCm2kfYAKCquPqOLY8hAQSfyTDYEPF+GhilgvZyaZnMRtKzmG
Rs25CfMdnAKPbFw0f3rT/8IjegcPItTiB7tL/AvaLUrVd+iE2/ZQWpu5OUK5RHAUFdoK/3Ocqwep
I8NdtCe/HhCQ823tyZCEpC/4Jxwph6/5juejxZlZaX0ZHh3HOy87qSWrbACn2xHdF9YUQrVW79Eb
4O4EB71Wq94apLWHtDsEWzuMRHkWSNxD/ZljBRc6J6AnbXRIpdwC8uSmLKBPR4u6PTNEN++soIDi
1y6R8/THwdvwTueaUTd1Pq9s1UNDDseCd605qBUytJBrQyAW6oqK0i+pXYbyaO2Gm0YGSwPnxB4c
HY0LjsMXoVHRtX2/JQRqupgWyWIjTCbBaAJjNiaw8mRpUOnnrhJw6OkJr2QYT+EGq4sx3JxEXjoM
eyrjKDTuBGYOsx+fKIltg2UTLFluQs7Iz1BG7KoN8TzokIYR5rRTGnV0paIcPuNJNAGAHKn7BkNY
MuBqDdMfI4lEezRK2F2XpAPCMnbk5FRPBtL56NA1LfMvbBc1kyHt4dPcFMadZmaGeqxcoVALGt1C
LW8V73qiBVaecQosdPsm5S+xDTN0Vi1KkapP+XVGgrRxpU7SPxQdSbRYlcDOKJticebCsS5eJSlX
vgQ47KGf6B/9rV0a8WVf17FzE9Gwn7lc1LykeOKw9B0L2uBThCdotbdmPc83vEdoonaMATj+kxk9
YWXjDXQ7wW+ma2fYhjiSx5RFh3n5JHJRlHh1zL1nRAdw9GqNPnWcdZpczah6LiLAhhsNaEGhRWXx
Ln5YLiYnsSD4uZlYhBlmjuAOjhzluhyMbMMREa4zuxaLk5ua7pzO6C5B8uhz5UkAwXkm+e0lTDr7
YppC50Gj9L8chyq7Ns00fOFGG+8h4VjuKjYK+VKE6fBYmXqisGdhyqIoUdfDOKBQi5KlP5JnQYoQ
QDlQ4+0Sar1GJGN3Y8Qzmjh7kEyboZG83jHOneZK7xQSt9YGxyGQqq9NQfUIp3U26cBamvEV9gvf
LjYBXF+nBNTlM3/Mk9dKjSjHcp12sUMoDrUTc6TFrQBNXOmJO1x5+TxZqtWOrwUj3xYLHFSOsyyr
z7wZFpdMChZlWpVjsEVfXLVPJ/meyxbfbLRZ8oJjozKcXQrF/mijSqzgVrf0TocE/kcSGOoaIli9
76N5Uudm0fPqZdkzCoSDZCa6uoVm8UMAJ73FEu1UQRRRajR36Txr2oOGDXl93hmN1lxPCle/bcYF
aLyfc1py92RI5OmnYEiwesJgD3xmQGk0DwsgP0+LNpf+HO9S6SMQvueFvAj4fM0eGALCMkx7Vk9V
S+qZ00ROlcaHKxeBKIT1ZVF0DTYPlFaLlKqwSoOrm4ZnrSvcyHlSmdsbV0mAFQe6E5GWX0/q68hx
AeJdtAaUtGlINSWDsEmeES5hn+TbPRabZuB26SPoWisiVJiz3VxBnC4cyjgKG28jsxAVqZESZObr
TKdDW0u+eZc1CLu72VSPbh/U6XdbFgalijVB59/k+mAYVwg3Wbh4MOCAdBYUhpvj+VZCpj6LDBNw
yhYLV0ojRBUT3Bk3jjh0Lwuyjp7soQ+gxIhbSRovcqu87O+xMdY2eI5FYHPVoiEJozMz8wIcigMK
9RyNlA84CUYVydze00V3lvDSpNZiKEm07bYWzdQCv/5qCgo2mfKsQjj+0AJOrcxcf9Zom/tdgZVG
OhWdH0ejcvciNcIvWRvI7yo0A0xKm+KqQ7LSU3pPmzRr1I1TyvDZNodik3NIEdDRmp8gMBbPAuL7
1qBiClZyRr+md7K5RkKakpKd0ukx5jS7oLDO7o2klRTEbbeduaL62qBIhW0wFILAV10hDs3PbbrF
m36U2Q3bevWceH10O1jZ9Sh1leyaurW29VQrXwfD3w1xGd+GrZPdE7ndhtumK7BM5ABbZ2k9HzLN
S7foy2N/qEdkQJmkEx4PZnnHoVM9FXZeRetkJjPFjfXyEX3y8mpzvJRgOfZcuWWvLhGEmlxyB4QP
5Jq8xo1s1hnudHtjSWQf8Ze6REIlrXWk28Xkq4nrwLptjAFyS17u3KyeFsagWZ7JSBnb0BY3XMer
nU6Y1rrhGZ+wl6GTj6Ovg343EMNmymV/WXdWcOtVkbPT2hlNhkbWHngaqueJmOFLLerqIxv2tCfC
cjobNeERR5eOm6ltmlWHGdiq7ickqUXr3A3xMH/T0ZsdiUeZj5THXrb+9Q3lXYuW+wlZ5Pzn1C81
6WO+7ZjWZW66yRIppLqK1nSxUGRGk0PI0qDXJLi7HANW+f7Xo74jnJ5GXQB+jOmFIZHQvx3VCuZI
RiOqIWr66jN+zWwMVWdwx/j1OO/an6dxkJcg0ue2tzDI344zRKXTt14YHCw4R+ypOnKHkyeXrQI2
jD8fbKHP8jqxP4AI/XYwwRrWQi6BhxPkUy7eSSeutRb3f+h4wHPRb8bWi7s4YVPyPSm5Dj1ZkWni
HEwHA4sCfc/OJsYSVkVXHlsJavDrR/t4cXYFdQiJVsQcAPG/a3MLt2TZZrl9OMlbfxxBRUQjAZhh
Yai18cTr/fWYy+v6qV27PCPmIhh14PbPx3t/WZ/y0Oq8prMOOF4Bt0l8qGKuJfT9MIaDoQLFgr+1
0vKBP+vwg9QfT9KTfwaxoISPGrb+7qHLwqp1leHp1/dxsx9HbH2UGMvfRIF+XAqMgr7OI0HLxibk
3azJAmMsgrh1DiHGUfspxqrppAP99cv8t1EoKHF4WTjsH3rfTmcata3xLCcWuxPDxjshoL8e5V+m
CZ0/k/wHqh3KzXdvLK1h2laY5R6MAJU0GYZMimEihmEDPR7Hk0oN829Kuo/7F3s6exiPZRHa+H7R
FfEQTGPmWAetDJwngfEWVNeBq0hP5vGmwO8M/KadmSK/ftSPOwvqKuQH6MpMel3vHxUBfqzPlW2Q
PcDqDsjOOXYO4oM5Qb/566H+5RGZHMhEuINLLE7ebZYSX3GGyg3csRY/phzN2rwI0DNrIRMtFZxa
Zs2vB/2353NYgiTf2dAlzHeDDnj2mZHniEPmIAkocmvJenKjXX2Syf96rBMj4e1Sx7dFElVkSU8u
hkNvd85yobDq7CcwX1sMtRKR2+TWSz37VA1zc1ni8EGLZ+KajLyWqoK7Vns51PhXbyF0WBQXJeRP
HBa/kd+LqNqdC7jUbupU2W9ey8cZjqmmKRftCWoQ8V62U9C8jDFtZobn0IFWcYAFW6I0zsshgRmB
xptr/W/ezse1i2CLVbXQOtAMvedUhBl4ScAZd9Bcjbuuck3qhw5H629uIzgyF08G5nuCd0LdZ/Vn
bMiQI5uxpz7VrYH+uw57PDO4JeHThbtm9MeHA70QVGiLyJJvd+KE/CSB0Gva5oPLqj85wSS6nTyL
EOJzm5lFjK8ZOOuv38iHuelAo2E1AOUwRbHGfztd6rhdLv3TfBiswHppcTAlPKkumKZq4Sb9+WCL
ahQGA95UH+YmzHhPD2tvOqgQmnJSkH2AEytVjq1XVEm/HuzDp+bJ0G1acCaWE89+t+pQDouqDfTp
gOaXwjKMO2YWC5Eq8dcDGe84EcgK2S6XywPaMI709zejjF6ZclCNc4NoEPnq1HDkrbltl94jjScZ
rEoWkb0VYuIYjREkyqySJh4M2XIMlrX6FMUpOIE2UizB3cRYdJbQgXXNAcoC9TK3eragH2OdUhyP
MAGvuwKj+fxPN2JnifCE48a5hpDu/VUoLsjCkHnbHowZOvAIAe+Ik2m8+3OfKd6ZLZgDFrQqIL0P
ZD8ssI1uUNg7NpBasExMeP6a5LiNZqjyaBXqt/jhuzsQxBj2QyJO+W86xx++UjHnJn1q2zo4tbK+
O44xHBor8B5OgIgjW1Cdes7s+1Ip4zeLzHg/RaxF8IbwzWTkhUBoQxH6WdpkZfDFkS0kB0HiRz6v
4U84BM9NeISb0ApIc/yCmXNKd6hs6U55i6FEgWY/3hvdRJuUTLPpk35yMZjTBa+pG7kUFj0Nff/k
ktjkTpvg9i/ia9lNWsG/aYztvYe8A9Zv6po07/C3eSAmmuNO4zDYTV0jqsPQTBVdUgeTJntUQGNt
ABf3SN+Vgz6uh3CJO4bRe2HrCwlHxxvgZgRtuGycTtspK3auSzqrdIokkZyg2ORw6JJ4iHNgab1Y
tdLuPT+ymuq8Sy04LDKrZgyoSfSmgJ7jA77GSwBoZvc0b0VUk07S17HdgX3rA5Es5pwsCtVMJIBH
Pb1G8W1s3BRQXEtYL56qFjCUMIToepgUf5ZajTQIC6globpBs77/4TFV1DP/dK6JMjxdPoeUNv/W
y5Z7TV2x1qICE4lX0HICMFIRNhTuU6O8FG8XTX2q1JxHGAqUWXmehvXQ3bRoKfI16oxFgi7yKv1U
zqgDyFfsRL2FXas+pTqyzdBxyvSTrET7TUEpnkF4E3v+bjpFb100tQCik2PGZ8bel7/Io2NmhU39
fFshEoX2aiTW+bAEO4BokL9BB65L1dapaGOtwUFArmhNAYS7+YQFHlow/o00iwMENqNZnNUq6bVb
hdfLjI3YYvLh6bCwaz/KTNzWinGwu08CE4p2nTJdomvqVVyKxSSJW0CNZZ0NQ9PKdI1tqbaaibLE
pdVgC7fnkBmESRKFhCHHWJ5bAzm2ZxHGvphsKIE64Ydpl1v17bxTGTUsPTcPlBEyNZSQH3Ymbmwz
wQgzd4xLLW44G073ADB7Zh+mxUANkQOj8YABPzbmAUCIW4O2leqVplxwffLt+gHB2VnPjzEjJe6s
xLBf4iCKgk3bt/Q6fywrZ1FA6bAyzkaJJ81LcfJbgU0p7oQSmBOB9oLNG/QN0RE6NrOodhcH1iiz
ea9Gu2DmZtL2XxB6jsNWoTO7/tGaIcz4JbDN5SIRWlzY3VIi2hPJgsQ2wPN+RS7jXgkdBP50/En4
cc11BHYlz21JP8JP9VglW3IL9PaIbINlmlcanYZssnixxC9a5jbxjDC+aYuaHyJ0sJNtlRntp2KG
c/HcK2lqBKFIO00/uaWn+gtbZeLOSZICxhrRY9N3vCGZsmhvDetmEphorKOJuzEMHzHKnPOYNkBU
+hFwBXPFopuDys7qTPnIxTzFNcRuOiId/Cwe6GH7QQAHfsUWbieHrGlB66cMS0i8f4vZBZKA/HbI
dV0BtYGQd4vB09wPyfjjxP9vn/S3fVJWzU93lg+c04u4KL63ZfeWdCpOf+ufRikxi+6SXEE7dBGC
69zW/7Y19eTJ6UB33FMv9NRD/ccfwfuLfEI4yhaYEKUb7NJ/iKeW+X+xNRXkEb7FMHRPUAQbEgyD
Hwj59d1N1YRinXdWoR8LXSujusdf3dHW+MMH5GEJVW1Sy8QodzKHqtkqDVxp41Sd+V2pDCf4nIBa
+kxTe4FlsOVhdkPY96OaM8t6EB63q/UIzSR0jfA+V3iYx6FjPw7Y0V8QItVdzyMJSdu4TGwCB1Gu
XYTwHi2cXJRXQfGL0v0SfXyUuJHukQbfZE1nftFwlpmOdKMUmV+O0Z0PCZFT92Ya9PK8nRdyT585
IywEKzf7b8mpeWu0it5Yqfskhfw/9s5sN3Ir3dKv0i9Ag5szgUZfkMEYFaFZSuUNoVQqOQ97c+bT
9xe2q9pOF1yngHNzgAbKQBnOVCimvf9hrW9t14WgGBJql40JKhFjsDm8Yc6b2DUNZBOeCzODyi1V
5bbbgvf2kQyyiphuAwNp1KKtehZAhYKE/dcaqixnvGo5UNlc1chHxxqMQ+f26c6Y0edSl0eZm12z
FSWxtSNj/V1uZE8LwOc7J2eDueePmGdyfuKKKDmw1X1tQgxSGFYipCfvc2HNAdC+ajpwW3BREHcV
SVp/3G8wnDcMKqUdrbSZD0Iv7fPos48S/eAKJC6+pOtHufmyIq15bF07flI9AE8wlL2pQR5r7RIg
ucXJ7KJ0RMCr0uhKhEXL6rq8Bu0YyGGuj47fIBpuXRbhA8Lca2UTsxtelunUD32CtCdp08jNnPVB
1omV6bs4YTtTCLK1egU1zOin/ZJPa71heDQSIBzLfOstcbwHhWV8aVeTjIG109Ynv3RLC/zL5GZ7
S9O98iVT3lA/J5BcXT0auGNnLZrI7YIvxm5k0btDmtgkTld5aWfiPenAPvPOlSKw7dKPqs4KDdla
lxVTWjTrMa5sTLYHZtcPXho7EQlSGPyKZsoR8Fy1So0ErOj4Pf7YnvTbkszoLOhsg2i1NR5DNXvQ
DhHBFDPZUrZxSAZ1thePxOAJSFrWkB+8Qs2yix3s/fjoFvW2pjJ91rT0fsaMFCgeZpusCFvxvb8J
fVq3rBDibTwuj0zTu4MkiyQimyi/kZWmH1rbKrZ9LI2jr3HeF5SzUafhkQQ/lh0tRklbSHykRpXL
etAlX03DKY1nfzG+1r1HZptAD5anPRTLPh+3ZKD3/RHecX6gKvumqCaOaLKSk2QzgZqx0iPSo3as
z8LOaoettba8PhqBcGAgw0RqvobzLUeZmaaf9iq/4G8nBo3tAyAS9Mm+pQjRgv1CPMuwJDe1PddI
Ahcim/P1EYZkF4gmI8UbzGtoqVzc8dvnp9xeNMXisW8PCDyGTxjpy8ZLTV4cvmx7SQY0dlLIlMlK
vKmU+BDtR2mWD4WX3awipi4ddFIp16cMaV2jd/7RTaaHzge6vlbGhjyyKMl59RPC5r3Reu6k3HnL
fM4JtiMjZZi3qi37aIzXjkR668XBaBpMddVtRFV+lhYhB0Y9ORAS0uEx0+qzJwU0wR7oO/E3HIKZ
d7Za7Mt5NbNJAvMcGLjO7nUiA6NqVnXo+kjtGIh0oub9cHbUPV2oEQ2/91T5sbroAiny/aPDcXkc
FBuzOTbzS+r3OUBzM93wrRD3SSrvx7yLNI8ntTb1ZfasHPgep1kxoB9Get5pp7Y1rIfMkM6xafs0
5A2jpJlbH9tp+kXXOsoZY/6R9pXYg/ulRclkGRDesoQ2i8sjDiAz6jjW73tzghC3Ov6hyN2H2FH3
rMH1LceEd2pybXLDrnD6V86VYWOMbgwt2OxBWBroumVf9DudN2qrN3Jgo2WnD+Y8+2c166gbtH5j
5dUb4SNGyEoOA221rSUxRHPeusFadw+dU3O6YAmEdZNvCTEz+fUa6z21MgJvUm4HGYdIvv1dlvdP
JZbyrVGt8eNUTOdWkyqcRZ8/I2t5tnFDBKU2vqNl/wKy7wDc3uFzPOBnKNH3YnnbdpM6oBzd+UYe
8ypK62IQY7+bPPVR24sd2WSS7/XeeGpjF5n5WLDJqNJyPNly0i+pMB8Gv70pu/TFKQzyU4hV0hsk
fpy0EQSEr5Y/sXpFPVxcz9JW8+68ztx1gH8fZt46HLNjgozQWb2vRZyILyUelI0y3asI2qJjdccz
LtNolMWR7rjf2qM0TorAxkCObcba3G/SsFhKb4epdz2kTb/v2/w4ZnGxg/OfAThFSpyRxsdlVoZr
7OO9xPpJW2gN1gcS7P4ax6F5F2SY1n1aXaMoXCXPZN1p4TKNTUROaPqtnR0rRMl8M2eSO2Eqn4U1
7mvSCv1x5WLNfagLqn8cmYNiXas+xrne+97yJXeLMhp5PggHmiK0bDc7jQuhOzgwtxaJU0aY2PZ6
mQkGIUUIqvFmoAs72ZmdbJHLL0E3JOZb3AztA9Ojog40lrMt/GVOprEy67tEG7G3NiolPoJ7rSU1
d780dr4RQrTbemiHG4NUF1QeBs3LgAwS3u1zqk3X65moqMbxQdLalwko0gtijfpWT9pxBgVaWphQ
lzUfHupc8w5+V6zHeTSfrVlvv2lq1JJ9XKGN2NruZALUK8WkAstqyN3hnjWisfc/Km28E6mL4dia
+ofOru+mWtNoILX7K6r1Fu7Ra6dMtSXivTkSMPrqdehM56w4GhriFwaX48YgDeorx6u1n7Aev+er
UBE6KHUwZ82I8mZMdw5BEoHnIfCt0PCHWTe++UnSRbXuaecEtdILvJAp8MfO++EMBIEOrPGRe5rl
e+O5y6M7aQhJBu/NLOwWqX/lvhB4kW202NFDeBn5E9E4OnqKq0jVLbF9m1BUZuv6JeINywOCHYnl
YP/N95pfL6GDiar8O5TTb4uuuQ++X4+vZjdGOpv4C4QRGxc5V7abtwLzcaaQCK+tsoJWV+UJ53BD
VMlgUSPUyVkY5b4vcOYQsYWKd/CbB8QRksAsLx3uSVH19qvryFdt9fcN0N+nEcTIVviZj6AcBvYN
GcLfUaB/cDqXW4lkcUMPNzxnuTg5tenvWh98go3IK4ImwQVBc73pDRJeUhtueKg1uYHSwkSNY9jy
JhcdqMy+W24qEB/7qREz+Yjyo0wq1MEzIOW7th3FIwdkh2BsMPHOOP2UljurTtBVVFbB5dVp9Ztk
dXlKnAVZN7XgyxWQAOPTK72rR3wxH6vUFN8YqDjfrKwmJXTtEz+IUzAJjM0j5l7F1oBOgtYJwIFV
jUd3WDU07hjETeM2plHBRYLXiFxtkqg2FZUHfI5sTNKwigVzyZNCI7EtqjF5xIjELOtMoRVWhDgp
fz3g2P7OGsvZSbI6NhX7MnAbyVWc0kDwm20/4JLc8a4d7dzq4enjMy6bBoK2NXwdewuoxNoOQU3q
+MYuYUaoWHL/FQ1J4TWg07jtA3Ru5d5EaBCkKsdQr09RrMxLnuYmMiFH7crW8U7g3JER9uybCtdH
ZpZuy1GqB5WO1k4X34YSW1OPHiLKq/iZqRO4VWlsYs0yAcO07aazFYCAHHOSs9SRK8v9WvO5q6Cd
BCzWRIg0GkipNW7QF0mOE2JZEFCORKBhwV2L9Ovk96Bvpb/VPV5iUsme8SE3EUQ6lEFZdZocQBi5
8BDRzZSGaNuIUUzcljuxbHCdWA8+4pIdCZIfZT08o6ohntpZ7/uKPsXobbJP0EES49lvWgsSttna
6qypeSRMRzNeWLrhDCmr6nnGzhQyy+SqWzSL5ZQiaa5BG5KyUA2MvGGyVq3PcHRQRKHTCrMmzr4X
SmzE7K7gQviUg2QNFt0i9nv24mdXlDcQPKyLsoAKDbL+QfFLsE3aRSJfgWxrWG1ma0Tq2KXbtRyq
Z2Xl2aaE+bMFHOVHlkWxY1ydWYuWl2cisw34vQUWJd2WF8eLv+mdSjZ+MWM1n4r5Xi5IIf3OEeFS
ulQ9Ah6A3uaXel6GC9iDEIPfFK6dus5M9OUCjOKoCQ+PjdOYoTuOLOCxJ92w9f3e0G+QMftmeOt7
0jo7V3TDDW3uwotRoKxZD7FXjBGqtF2Z/tA8OQTC6fQb0eXtXhbqTmbmqZ5Rr/up9ELEC/q2bWlv
EdOZO7Mfd0ZjC6ZV+clDbEGdoEMP8p5JlzEDM1vfZ3f4iIfkW9MUfH4a837oz24TPzfj2ge0U8lX
TSPebiA3iQAftPWme7P63hcP7b3y/WZXcDkGhFYTXU4sEnYqXdxYVnufT1RnWpfrYT+shMoWhAuC
TWkmyjPtjkRVBPVFNa9cCXnM0+UmkEgP2nS7eF53UHyCvy4q/TQLWABmPOE9MI1OBZMFRQkvVvVW
QpFuoiwT1YUrCwz23JglBV4Db8dIVX0/Iavcj9osQ/BGxS4H1avC1iDaL2xg67wZmPjCmeEnTU4r
n6fBKxl0puOBqroAGZbWO8uvobgva3KCNOVsVT08LWpFUd34t/D687s608QPO+uG05pmzpEgaGIe
yqU4DkQPb+3JUk9WDUsDZOg7PXx+LnDChXGik3GRjMDvm+QGA54ZDijYz4yMSQhe53lngtbe5CPd
0kjO/LZnq7FRJC/EZo3mqzatKx+bpurKH8i6Ptkw29BYb+nEwQ/Ii9vcjIy0jG8dZMJ7t1y+kcft
B5XhItotecUoas/1UNZ7lS8HW43IFqfxgvyOsqJLEaIW/leQFNlGei66zyodA+zlNWWQWjHb8ePx
0DFOpMlyZso9uv6tZYBWx3cRskPJtynA5wN148Gt8JKUZTVuOa7siNN84a2366gEF5bDR6CZ8h6G
XLN2tMJMXMw5fxsL36eStvTizFXNLTTRLVyWzj/VXY3trciJe4xdOxiKKtQYeQeNMCTEqE7Hp19m
+66wRKhUmwcoCfVTX8j+2DXmD7kSmo4MK7j2FsaaXQSnezSTa3iXK97GpiB2zy+MSJTlFGqoygIH
ID4RBZ52mqz8LjMQN2IjPSeO+9J4frejvibBouXj383zthY6BmTmHcC76WXsdLnmDPOjEG4ifOw/
16ZFSdifF+b3gVpiJtwmmmBJn2WYeKPJGAumPuXplYxrzC5EW8ypbOvxPm1K9OAFiQjmvBwnvqnh
cMUL60PPGWkLRUr6+G1082+Etx48S97NKK8PWbcYG1rIE0f0SxuPNR6xOaLV4pPMlD/sxw6sisj0
yyoGY+fNE2OUlUuXmS+qbfEAeOmASThaR6cIpYRURaOz1q/S0hibTNPkbQ1mzJydD8aSYDNMxj7C
EUjn5U3QH2gHe5xi64opj4nARsTZdEyJ8w1sq/5W941/nycab6Rn7+Qk0w2Kw/UZRcWdu/r9Zm6F
QTChvu072w0spfB0UihrpFe6S0CDkz9ho/30hLx0q3EqPOfdxGXVlu+9qHZD7/1Q49LS5mYglMSa
h1D5NzKvQ5G3+QZgyI+2h2lfasXXVGppJK+j/yu9Cudsw1DFY1ay5n6yqWtmAanAB8Sp9TVv8juV
ckCH3aCcGZmv5d6S6mYcsY85LbLakpiWkaZ8lIviD3GTI3gn5FlvZVTjoVWbtHfZ6zunlrh5uG2h
k8/sbmbo6VumOChwysEOilW4kht6kQNAOIzAFowlP8AioQ5ZKVmAcKr12JWI6qgojSVMIcyDTv+k
WU7VbSsPtedWacWkQpMV25XUvPAtrKQxwGbDQSwxS/Ea2bgmIYVri34zYIH5RuSCW/Sg1PyOicVv
6+b/7nn97rO5vFef3f++/uAPigvOubT/P3/+1+63f08+m+v0+0//Agkvw3s1fKrl4bMbSv4qP+j3
P/lf/Y//6/PXn/LvJvHX9fLfTeKv+WL796rt0kx9/sm29Nvf/H0a7+pQGwQZtMzhDSQb/wgYM36x
bfRzKPmukjD0g//EP1j2L8gqkL4BERa/Q4z/YVkyfsGyxB9nvC/QiermfxIw9pOsAiQtdT2BTagm
+S1YCvy0ySYIJ+FKWNG3crqZq8PZ7yQvf3hR/oW56CdVym8PgjwAeR3P8y8yLSh5WouAhxDngi3l
7HYrSu/RDcnv6aO/f6i/sL15PhYvC5Ip3dX/Is5qQGpKUnvW/YxFM8jKrDgZBrcJmFoKcVQj+4oq
lVhzsgGYCjT/5uH/8nJyxqG0811aesjTP0sumLp49uQYEiPh9GRU7quXdf+ZpgiiKg9h+4aLMAxi
zs9seKW0ZdBjIfe2mJ5wdrx0vmjCAYVqQK7u59+/nGio/rynuT4cMiJUi4g7kNXqV7XMHyRMoBUs
tiJdt7eIwDkmRSUAqfkALwo7ro4ls0zrV+Aalq0rfM2kikMJ42MSqH4FtHWU/FAnEoFoAFzkgSYP
mNvYwAQI518hb92vwDdDCiTjFRg4xT70QAFifjPyaZeMXf+jtq7mK9XrxgslA0vsxR+qDYMX88Lq
yN+wTTI3ULTmlyWPFaT+ZEoCpoT4ji3pVwTFlMkrORgNVnpl3sdJY9/aPTGljk3VBfKCvJ2kTy7D
SIBkUmFNuLLi0DHZ10Al8A2Uu2cqmhEySvXDcssHWBofzMrue0W61WR51bHV56/JCM/MJ+mX7G9+
ZsVSioCJVe4KeUV41vA6unz6VKkvDy7B7C2c8E0G7TrCpTxEUzM5l5nxRehrTnw0EvPF1cBY5GkG
o6hjvJqNIzoDzYce2mWbReT5ZfVl8tQ7LBIGrwjBECTYLMiVmKd4JLG3jKMcYf4Zqkg4pJQWMVEq
JzvRHcgdTEGXMJmWxD/01AMzKzHXf5Iuas3Us0VoeGgAWsxbrOlaEQtix5Vyni2yaF7TYlS3BNvy
czw0Nk+NKMZTqbJhr5sEBmdKIflAWpue4koq8i90m0BpCfNjYuiHHja/kw05IvlUiwjWi7Eds1J/
sZoCnNYoZyqSzBjehkxnhxDqi7jBL5Q8ZamEZZhBn4udCosCgVJULNnVKwDb8AacgLoHSaPuCA25
IaLJfJOr1z9ZDCj21ALiLGbT2Vc1nwVu1Gw79PW8qyvzLS2UTSGLr3qbu+YMpinz73UgezvgV+q8
Jlpzd6VuGt2wnMkFaAkda0t9qya8eY1jA9zInBbk32xnO+VbwymLAZGi53fu8Ohs49hE4RX3rgh8
kXwlPBxQAVvJeUyOVhWTFdJO9+1SPDPTIRt9zCEPMv04gZkpsLQQVjEOyXSP0UrsDDPT9wKV3X6h
uzzYbSdPS3MNsdATu7mtFu4NPtFoBDFmJfq9GcvlvdMa/erWqm+wx2skVzkGIDKf4qzUwOLmFbKE
IgYkInXJowHKoFjyNc1k1IScNCbHCoiGF795RV+HMYifXRLH02mGNRjiyZpCx9cI2Rr1mO9+pQUg
3llpxcMcVjYh0KZTTsfVSMXNTBrkNs5x/DWMaOhNSMF23PTdjM1XX6zsSvpef8jmRd8bo/mVBeGN
5pXJY9HoViBcXml63SNRNgRxxYUi9JlpfkziMN0NXihnzc9aJ2laZVxu0N18x57ENg1VPmCVOBkP
sZYMkdD0e3r8bT83yT7XCKtq/HbarQA3wyR25DMSD7cKum7SNi0s3e1gNOZ7N2IzatLWiQiSAhBs
Ptl264e1KAiTrOFD3A1aa75zbnuHrJpMZkJpGc5japBKTHFPhdyul7gselQncbs8N8IrbziQ1oPA
nBa0hv2mGtgbBMhpRPTgc8eDQrmvpzeJV+9SLgB2d/rYB0mCpKusRH3pKu9QjsZzUaVMcGJBF+ep
IxRYjZ2aFm/iQvPOSVx8xrMP3Fh2kTsY1vugE2OfD+Z421qU0GCB+e5xJDi32ZLPN2icywPkZ7U3
vazYNNM6fWnwsQVUQ1djgZ8vS1g6fIGYE8z5Dx/JyKtA1foEStu6R+jlbPB5gTki0a4LGrs0d1BV
+shBYcT3xJm/V9Wi3RayJgW+q8NCufmLDfh1v/gZcySpyqsuYLZCFMS/BuKUu2F1rZvSzCbJXGod
b6vO0/aMYxz6GPfDFWbSByM4242M7Zwmx3OfwP6AEmAyFinDWhjZLOjwCouW0PHT/UCE+6kh0GZv
97Z962QCJKCWJF89O4L9uOzKJeXlH9P5WXBybQwyRbe8SOWTiWEvtHXRovXsC+PRkk7koLN77ZfC
+jqPoIkd5ayvXW1ucPuyvM5bpS6DaHvmnDmfPJbvewsrGuHLfMi4PH/URWcEsVQwsZK4OwBBnQ4j
MIvA/41VSgN0JZcaV4rpr1f9f3f5fs4+VNM1P/o/F+y/FuH/r5r/n1TkX0Wcf6iK/oXcpusy/te2
2Z9K/N/+3j8ENzAGdOuqwTHta+zHH8kE4hcUbVSD19L/H3g3/u/v9byp/yIYEApQ3biWHNf+j5Bu
qHh+KtgosuG5wYd0TNPna3EV3vyhYEPzIQHZdMWBAKX17CbFuiVEngZ4reD62H2q73tpw/jGFM+0
SRC2bgVjY9RYLpvlGWIZ7GqsvgbSmMJRQAcEbJiwiPEYsKovNu6ioWhuC7UaAVCTYT3FmbsMNMCt
EZk47c++m+h7fksmGUtqzcVlTOvx0829a6BPlq1blZo+lnp02A/4r91Q5SSKe9NENoDL79ua6bJz
kbAfG3um8HPqub7h17SxOkx1+2769brFBkZ4OMi5w4IrkKlOajE435dLmwzqUUBb1o4eo1QitdBy
uN/HxEyc7eS7jLD1MU6yqBqSWTFPSjX7LdV9cMnXDPo+PTW9icL2SlhqpztpQCq75hhOCbWWlnrb
plhE8jBRQiHkLippBVlSgbc1OpbTGy2l/jkI6/onE5H67pdZFW29Q5+AbJ0UZztwlpTxRCw6fONi
8shQg3/uiITwvsqJdRcoQZ18q9YluR1depRGX0tkIC6BVAFLYe/LClZHY/QxzRG6Unc3OCu0mGm+
SmwJP8/leHGZDXdhoSfmvkTIzLCdEIYphkyvyns8k+WuUpV+xiVRkgCwbdXo5eGIpeUEa41Rumzv
JCZqPjCtq4MuzZpr1R3fj84yPzOxKr7o6VIEblnTNuJvD/ussD+v98ADUnlSC/xZbgC2+Nu0Fhnl
pW++5fa1VkOKuMlcbsvMr/sjLLs9mvLyIYVffD/O+F0xtCVuCOp5p4FpYspXH2Z/eXKZaKhA8/3u
m92I+KEqUnczswo7FIlDzMPUVyeMMV3U4V4P4R6UjL2dOiBVNt1RsPkfTlIgNFCxyu9GPPPvyciM
jUnfol/8xWMK1OdCO9a4ZgFQ67V+rzrEKBPZ1y+mUT7lWmu8OU7SJqFhFR8ZQNUXB0jUhtbI2jK3
sw70RyNKlJm4XXP6jOPOe1+RCER+28AWGtOkf2ePD5kI3ahIJyso2uk0Wql9W4L43pojqBzmnXGz
VyhOD7jsnXPcuOKNODXvItx6oj+f+oOfF+UBUKjPKL/pnjowGrcmgKt9YVbmaYIUccGejngtae17
0MqC1qbNv8g6zd94R8vdPA/mCUpguR/qur0Uq1V+tEnvxGEMwemYKXO9k3Y/sr3ARYUNXYxB3Hou
o8MeRSlVIceKOWdnb6Gh8ldIbswN+dqXs4rR6HhZdqzZMN0ObB5vRmVmr2il5zEwl2tAZjFm5z4t
5NMA8vkxo3A+gkKoI23O/LcGaNCLGp3+1Nu0mhGKlPyor+5qbEWVVne27seHljCGXb/qCeJ7LmQl
R/uHPYKWxzmwvM65UYAA1A510VaH3o7P8AXqDdkOejD9qlOrk4Pht6fF1he0CyYTaGv4PtQTVVlR
l3sdS0tQ26xFhOjGncpqd0vI37xZZ0d+a2N7OOlyyralBcLbqa3pPm/YL6WFt+wbNdBjLtPyZSDt
4QNMyHjPCxLf0jQMr0htREifWG34nvSbpprz/QTiZUe6pUOUx9AUz21GKCRvO98WbZJb3y3a76aG
tGj1KtaEc6ybEeWTRRul+jtXYINCgrA4SJDGNPDYmf2g0EYrpQNF4aPMxsI3xFM7F+OZSJS7FkHA
xWiM5Ivh8f1fbV9uZ5NcvEBfMv3sZIV+9vvCv2hI5O6XeaQ4hkoIpqW5xiCU820pB8oewRcVD2gC
qRwlRxXGU890Gq39sW3YHSSeQ9c7mPV5AP/IqIujBlkDgBWUxYa0xKOzoGIL9V6Lw046yweAi5ml
kOaRWjh0eb7vlk5+QxKIei4vjtwlOAplY9A+jdmh7GwsXKT/PQmVdw+J27sXg6V7oA14P8h+LORz
Vw8+mg53PY9MgN/bZkCLKcT0UGYNa3u+Pe5NDfbu+8JqfQlxApAOUdvTUUuqcRd3YryMvTKPRmlc
TfVSvkykHtzNNoP+xULPbWZzes/N1r45/tB88/ra/bGg6EfR1NPIQYz4zpoxj4BAsDAnA2JitnBa
5s7eEGzWs9Hn96Th7xjJi4LEbb0rx/cWlH4JvgR4DP2MhhA7teRLPNR91LgAEDy7yuLQdvKC4Qgm
g84f5auX1I4TWcQHfzOTxNvVco7Pg4i90+gBIyvnVR1S30N7UsD0XwzuN9bmfXnpLd2/zb2qOxdi
6aPB61CANBqJAj1i8twqEKWULiujsR5ePQJqgMQh4ECjpyGG7cxpuG+TzrtZNX/51M2hHK45GlzX
JPEkp3Lqtac0tZ03qNccPQUqKobbWl5fD+0WdP4ax1Gve80tgkXzkiGU5Fgil6fwykUEeWx7O7dn
E85nYsog7vsasB2RNiH8fu+9wAO61TPz3Rq65qwltf3ooTgJhD6bNxO4VI7BxbjDoaLT2NXn6xuI
vd4Uu7Wng1zqbOPn0jgT3ZAfEpq8QKV1c9ckhvnsev0YEcmJVkOCaNOcHLWAjysDw48Bk4HxntaY
7QHRUnfv2on10aeq7APRt+tmmEb/UYBoRVnWGVsd08AToUOpxVKote5otgn3NMbZvy+T2t3hzWrC
STdvvFhNvO2VpSNXRgfBBO7o94YXYeqQnwRcGD1wf/QecS/dPQqzNuzKbgEruHR37Vq2d8XSMoNM
DWM/m2z5VhsN1TSt/rqLhXJfqQWMp9mkgQOXYro/vEob3qrGs7dx0X6xZelGWu7fmwZRyDw/Hewq
dUpHMMDE0jLvc/IQWkVGZm2QKoszV8Vc2nL9yFpVkaPG5ONoDPPGbrjeFoZnfDQt9hZ5Yd/F1KZb
kXFZD05h5VsUbm6+MZnS5KjprOFiJoNku6VeSAevbgHfWG0Yownbcd/V2xFkO6s49h9aJtw9IdmE
GQt35lZwszcKNAdZR45qRS7xfmjzGKlo4RuBK5QoDswBRcgnG/pG0yIGVtacw3DVG8rXsQMLwk7l
wYFXGEykRR8cfQEaUkhUiCVuQD4cvot+YU2RGRTGrtA5VlC4U0zPVKpgkg19ehz1MnkmXrx8tgxq
QFLFVytETyZv26L3T2vhUK0kdnzQ3RaxeALtC0EzsE/kHWN8gFHOShZmSX7Me3TUzPxENlBi+s2e
BU/SfZrEPXU+sBMsq+iBTendxKMNNrGn6bfJmYVv15lnlBDLxZeoLfwiAyGeyPlI9PkaJRT+X1ak
LLnlPCUOQReDkV0w8AqepXWsCld8zXD6scwsacJjNMuBW2EhX0fjsGguHMcpNTdy0LqoNdd3lS7s
J7V7DxQxwoXR2RD6m6JXQYLV9PW0002NPBayTGZahFNWiioq8+SZt8XcDsQghKyjBkYFFDdamd2S
52qeO9t6Ex3Kw3nsB4ZRRbkpCo+Ff1XywjBDZPLBDhATRBtgy6mPSFNNRHbeNk2ISUZZdJsu5Gqb
Ci5M6M2MaXVw1FvBQiZctRlkVTGYG5KMWbRZFWQBIgYIEzffCIyfURegPK4ITPKBPt7OTlqExNVj
auLj904ybgQkK34C+OXsW6KOjqhU9HNK3vZmTCYLtqXimmNtdMhaF75J169hC/ooXKyBGU/DrLkG
VrX1i3y5tXWeXO6VUbYSkuvIVvVs/JFS/6Fr/RdbmJ8dk3DxDJTViPMA1LFxujaOf2gM05gdYTZ4
2SGvOto6bXbRILGvqMEJFc6jpdfyo6WWqrmyifP9+wenv/0jsgIbqsPIy2Bb5dmm8ysI8I8Pjl1D
OcvaZgy5GvWx5qq+abMyJdnGLx7+/qF+3sHwUJDM+efa/bII+ul5ZtgdHEhoPFRryDriO7IAXlqS
5t/sRv6SKXJ9IMu12DexIBHOz7uzolkW5OZuchhaxCE49a2DM8xGVNZZf8cIBz/06KdIXxerem/d
hI56WpP0VovTa3ONeK6O/v6p//UtvtppLEG0wRUP4v7U+w9676U9XQYWwXo965VadmZ+BcZZpY8h
Vk9S9UHqE++zUPFvCQ7/f37075bEGJnYQv4N1rKp+/f6J7PWr3/n99kRg6Nf8BETRwzkRAdhiZ34
9xUxuMNfdLZurPquaSrEKP5zhGT5JATo/Cem+Kgn+Ub/c6RkWb+QGAIhE7APWBNIQv/Ritj8yREP
5oJdNN9a0gu8K3zm+o37w8nRIqIx4nhJb13EaAJdRcXWDHf7FdjtFMvehcFXo4pJUpLLMrM9Jwbx
LSV7/+9djE2A6UlltCFQPTkf0lUiiKHsdj5WZWCSqTPPQjHaLjcNErjyNVstedN0q/49J3/ZD8RQ
zGBoYY4tG0TMo7nLNKd5dvvexfAk/XE8olhV01lxQkcpVlq6d0RbmISc4txyTIRiiPsAWdKNTh48
i8TWS9CK1KuxQcjxdRwMOGnIqw7WONMOLjkJYfAOUGos4P+2vscXNmLyxIbcctLsXGLGPlDkuntN
DeowNhXkcVrE+X6U2s7IB2PTGP7rVM/mLtXKHnVn0lx/KyTcr7PdtSFKXOTlEO3S/8vemWzHjWRB
9lf6B5DHMTu2ASDm4EyR0gZHI+Z59q/vi8xSdSpP17TPWuSmRIoKRjie2zO75ulIAZuPWtfxYdHf
EYx1kXHJAylgM0dWHBUMOV3PQyvCOMIaBcMjq95Rf0iN1D5D9e0f+mbOgKPTQvGVV2S95OxUo+5F
OY06wZ/rNevidvGSh1mn7xprdpbm0MkmKUJjMeZbnVlFahWbsUzXRbVns1lOVFZB9h3MY8YNB6wB
WYtmGt0L4hO0LeXrPbE/BKgkHzPsZF7cLcZ00ksSESwCZ4/CRgKiaOxsfUlcu24TsNywPk6moT/1
0PIf8LBqyzevokaA5YHe/1gjwY3nzmBZWYKQwxi8d4Z0i8YTynbfm7nAh92W3nSdmQjODp56Xqgu
jxLMm2N2SjH4mWFX5I/QrbtQAODHo5zP9/2Kp3+r0uFticMxWKn4BnSp62eZ5XUYx0LtVZrmh7xO
7vW0WZ4GZ7RSbLuFwYKW+4BftEN8lnJwLd8yebV9g9IEUGVsYsICNPypXES3Z8TuP9dGU3w1hlY3
ecD3DobEdhOXZERBRDxkHUEilvbn3sQHb5lxwTyTZvrRqsZPSWZNg69qy37QeAVtZpMm/hR3lgAA
b5V70ojaYTIt0mz8dTekveagK315rOpB3wytMru39MjFCyRnargMgQECzRA/GPJkAPilOk2zsO9S
auqw0g6FdSX9r84VIzYuKMGla0w+8zMSkhMkI8YivnMSujKC0XKu8KDAby559Clhib0HsTkd8CZa
Yd7m1XnU3eYVKsGdXbn24/bOvkfkFIErTJJvrX5TGf6uJKXqUJqNzXUa+yavQCN+1Poq7ms7j9/j
JoXn1logAKec1rsC59XKRv+QZVN+gAcVsR/ZaiYpSzw0Tuc9x5aGpgqA9ipz94MyxH1lZuQKSQxc
czXZTBqtdqQlb36z2xrAf5YvM/kR0/hY2is6zwgslGdzIcwnelfYDAIC/KFR21r6A6/GPlfZcKL8
8is+Go/gJbJeoNFz4u3yybGeGxP8u09Cpv5qyTV+wYEeC8Tzzv6CpTo9VNgn+B6NdkKTg1gI9nbX
jlNxmgVJi3wh8yfZoYZAKJe9WcXyuNj4cECuY6od6ejdD3as80Yfh/Sie8n4wh0Texuvz0u/tI+8
rUkhGOvVm6mXtfPIO2rUSdBDZ7buWdLF4RGMK+S3xamSB6+QKUXUdfXNTYUXFAKM564hz+2Ea20J
1CL9FDnZ01B28kT8dgly3t3PurY5aPR5NZAPzMifBwx9IoNWvNhE/Fy3pUERHs8OgcX8RBHBZuYY
SfTOupUFC/T2jxR9YdWg9/KpXohDWG43U8TRM3+aWX0z6O5gx+0uX7WlImhkmMOPGLcwFwc2/nWR
9NApDPPdIFF3r/TUu58WqR7Wyq73ekGo18AdeqFiUjxz11M5glKXt/u67uOwp6PlM8yCLrCWsX7K
LI1C3JVLDETVEUo7F6IfWEbFsZoq96NpDIrFKW+tUHHk+AkdTM5OxslMwwInv8Q3sXPl5NyMVsU+
n0iTW55uvALDaS5ytpNz7XXNQ6vjGh3AQvHKesn6PV274dkmZpX51MQkrHTXAmiDjoke15Kz03Xu
V6pb19GH5vC9LInBMS6zObeN+kYuLfM1s+2uQGHnx8LVQoQj79aSZcRhs6ZJdMIakt8SobcB5tns
U9FPxkvWF83NbST5zlnv0cacxHuyvAUvtUStq5eIWpg6smbaV1Jx301N/lai27yxbe4e8BRHH5o8
Si/jAqMyYVvxqnfWGtJzkB1WPIZhtFJuw90KvqfFvxZRhmvwcKoKNRHec8dXONCI36nVV4GGKOQ7
tlWHrUjEA54WvLIuS+5zNWuENGDNrxc7W8ucgjV6P2RtmbyOw/xuLZiD7YnkIkk9bu7s9tVZT3Xn
q8H31/w6qtIHQHG4EDLhva3KJi5nKR70shKgSPq4T/cIm87VZdPHhnrqcFmAEsoJXMrUCuS8XMe2
7vasDyBl/j7x/T0c/6fhGDLQvx2O775/6T73+a/T8R9f9I/p2MMKiQXS+jPY/ed0vA3ONjOzI+nV
gnbw/4bjrVgLTpR08APCTdu4aj/9k+J/GYZJyf56kxXIm8yalgkq3eSdav1lGC7MURNrlExXs1Te
lNxU3hkG7yLTarMVb42bWis7B+h7CVIdGQ88Rfn8YsvOOfVqiJ6LUkZqV/Hj3zo9c+4R2ZzrgumN
7DkkH4gkBeOUQbnFHp7O+I41o4QX7rZZMBneuPcGmd4ZiyRyS5ib2NKkjLAB7+aTEzXvhri0KTUS
7V5MsnzIc1E9DPM8Pnl0FJMugKzzgVz8fN4wpuNugSH5zioDBLdINMg5MEaeikSWT50xsN7K1amH
/02UxY0fnNZWT0IvuqeNqbtHQHTuVTQsoTabw5n6FEUAA/saFehLaCUWGkbKyu1lJGb62XXLln7f
OkJ1VzBWWp7iD8D9kre2zMfV50BpAjOejL2XuEx/dps82YuThZOwJj6rolquXTzzlG/7V5QWuCUM
oIRZLSZKX+AGeamGEQucvnzJl4WQEuUhHALalF5b+i9y0l92/wn0OyNAy+/wtciz8k7OU4KfI1Hn
ruSmv0uY+YNiku6GdCHLlkVa+mB4fXbUivieqES2hwuRgz+wMZ4DXzwKfHvXJanGa6XplAfqJb6r
Abr0MyfjuM9BDvkDcvG9JON1XBElbm4r5isH4npEWDA/swmvz6QVh2ccnwV+KXTIsDIaIrFdAjSh
5Ei6gYMR+1Z36fmJiuqRUmrzeVit4SMoj+LHigD1YkxjGjhcgLDF2NqdmbrQecXwzmvVrD6igMeR
K8t3s0unPdphFdDeItgh53DIhK1BYOiWb+3c9/cI2CCZlmHxPXNKW8qkVnxX7HO9r6T3x85vO520
tKZMqOILobfQYrp4rLB/5TvHawfAlqXalaImJwIGj2yb9XkyJnn5nckKhaS5szqcfWMlCAoYCqh4
Hy/7RdeozZ4Yfq+NAhRUxI088ggtvtPNkT2IBjEyzWN1n6OrNzQER9pXgk4Sa13cYzJtZ4dENbLQ
eKlSx+X8op0k5V65Aw6eBViU7HcyRuKtW7A4OV4uwsTqx1vqNvRr4eqbHjstVh/bgssKcmSzXBo7
jV88liD3kl0/16b4ME1u9ZCCfX5i4WaEuW0OSOmTIgyg65W7s4mcq10CeT1w+oFKtp6w7bxLpcND
Ossido96d6K3pC92RPnRTZkAuOUipJcfOEYa5hrWt1XcinAaSztMtYbao4T6tQOb3MZn3JIhwmt7
X8ZlfN8llhE4rWN+KtICaZjP9vLWR4mLMi3H9dlxcjP26efVKG3XkyPzZXkeFfV4u1Kj8NiftNae
9hWrcGDksD3Jt9JPf6eh3X9w9YpFkevUUeNbbRtxkqRsN1RZfyt0bOXMqOVyM5VLLRImAKxi2Tpp
H3DuUn2aYXKPkAxi6gVTPaMZOqM5fb+QZyBzLpvl0SiE/tb1UYXtjvtA0+4Lp7bFcsPmLRc8EWZc
IqvtmUyw5m52VUfG7AOp832OSMKszmvsls3wNJjJOIFnALVanVVjwPTwsbWWSxNYk5HPz122xFQ6
xdwXKz9xCzHbryXgotYNZUNkca+N45B9W5E59BxXhN51PLhQfv6eA/7THMBb5j8mKc7fu/77+ovH
6o8v+xmjMH+jxcXB4G+hRP3xvP/HJODaRClwjdKjyWP5z04rS0cLQxCl1gR5zTW35/VP55X8bTNc
CcH/g3dLMCT8zJL8Q04nhvJHtuT/I6+b5l+t8p5gx2TTQSMl5G4U2F9lMqOl2cIkFHT0JuoPwcCb
HIKg//ILrSH2hft6Oz3Hdo+tSaTJeJrSanikiHAqDzlhoJx420SenXUVO7VopAB4xJ5kNAv9ZEBB
UsqSekE6rYLe7nGJUIs238W5zi6GMH70shiV/Y638nOh4+rmW71MmCCfh7xWj33nvdRNTHCvwumw
q50i6jeMf7/jpq9u47yZq3BLoswQa90NzSDePaoDaHbQUuOpqub83HdIHXSrYXjYthOzwxUEjMJy
Rw8yGTBN158iZWhgbzTvR290pInpNmStMpUsnuMpQ41hg49/a4InoObe85XVZySVeKF+p/V2bvKF
338Kpa7nq2d94pBk3yYPhCK82s/K8aSICvqQk/jC3p57AybBFrxzSq/03qZMtbFfFVK8026pbk4z
eb5teDhhBCynYe6R6zTazZWO3YySTfaIfTp4VGXU5siB7XWkrdOUK/HckyLpMknQwGhi7eM4muyV
h6zEoDOa+rWTvScOs60XH9a8IM85xaP+3pVbUiFfWIKzoEqWe9kU2g+VzJ6/mG10zpMl+abhSL1r
ON0Ov/98/fZT8c7uoHXw35NB0pDKLrQV33Ww/OxFN1aHcVwnAvmNwqTPi9xLFvW02GzetCE18Abr
IAJ345Dn8xUmXpLQUKHn6sjzpzP3iU0hyMFUm6c7i4iNV1qdn5VVn6bOwooMnAc/ahob7w1uOWev
N6skT59bhHZo7HqnDI/yr7HvKfncuvH63k5Dy4VRhQZUfOhoinmmx2h9b5ukv0pIBi8Z6Ns9Kd/O
CTiSTRpSx/gStVbyllEpCa98tS/kglJf4mIA+TAQkZhAVviZYhKxldFXB6w+eKTsFqEMKpKzwVnU
R1XN60FavXcoCsP8MTtQYrAtlWVN1wEY9iA2KIDce5kYkru8qPle3lg0e6eGImCg3rFgpEChq90s
HOK8f4pKb72las59E59uoAYR3UqH6iYKnGZ50AdP33dFYn6geTk/0C6q1buca3TByjUt5SHXRf88
1Na7PRTkvW3xVsllzXxiDJvaBAiBPggaI8o4UoPfs0rap1IBIHJRxdm1sbyMJPtWtnMdQeKifugd
VT72molhcV1xPKWWfh7jCjEc1kRYkhTcMBNDaNAZfsYZkhdIfbPpz4VtvqK5ksQpV5bgFBzxQaXm
jiY6FM/KgAoOnJLK3Qpea2jUA2gAEWWQOOdeA65g9reRsf6e60V+YWSxH9CeAIgkE4YW4faCXSz9
M9lOah4+bNiKYzAvwn2flJbeIl2Pv65dlhG/ox9o5Vevms2mCU11hg9Qg+dYM0CZvuBrPitqnVDS
Mqrij3Fdts90yjVZOE96Eo7JBPqK1jj1itdGMLa0yd1EEgOIeVNTeWOvB6N1BZZTnDsAs+JGYImk
96jZTcVAmpieCIgXFVvtmYNC343FLILJcdbLHDX1Y0JxyZvHv98Ew6iW7NSUtdsHjoopzcSkgd3R
2QCO1AMCy9qokjvRjthoE7eGelo1nd8VRvLiYHbl2lOgyBldmV2mIctXf6LqjkYPAxaK6TS933nT
ckhEXPnzWlJqTxdql67GqSZwcVevo/bChpvDfzQStbWpZqAFqmJo2CSr7gE+Ktgd5EBM+BzmhsNM
GPTOGH38/WRp8yH64S1lfi7oKd5aq3TgJ9unqHE4tBbFGdXNpQwcTXCsTls6H8WIJ0xXO9VhiTme
mQ0Ni4/DbDzp9vYXoTEuAf4OfpJiytVtFlQWIQBpXnXHY3u9g4hQr0FdK4qRRtaNndTtPxoA/h6X
/vO4tGHl//VOcQue3r4v6df6L+PS9mX/XCtuIggAQNPbEN3WnxiQ9H4jnLBT5EL7R5HeP5UT092U
E9P1JInBv8xLjFLcSxBbqEQB2UijwF/mo383L9l/2dMLD148Izy92Mgz9Pb9ZVxq2TmpOa6ya0dq
ef1ssfOA6G25gxUKvIscduZMuGo9ppSulNqpNhJAJLQ+utURGLI44HJZv3XYhbg/isb2F64d6rJU
jvud5IgbcP1zOtUeK6JOrGF2eTGv1jOuDCVH2hdGMEw9ReYVd0OxAvmj4FzRGQz+I9UG93Gqxwnq
ZOMMIOmezQpyoe/MWLw/QkMt0nWLHWGr7wAjVOU5ldrsL9Il9jSxVaAeKVZ2viRXOsjbRj4nhqs2
zp+g2oPkCVF8IpKYyUrcu3g19FAiAhTiLW3dQY2HqpmkUfq9KEFkplCmCeuL9mui9d3ebZv1wTaK
isqydc74UmfV1KemwgF1+/u+8t8lv1n0/NsPYN0Nyf8JPud/xbCav3/hT+3S+c2mpRK9kHOW7b2O
Fvpn7ZKtPTcaTCq/hr9/3+w7fDxwzGx3ij9t9u3fNlwqH09BwQ1umv9ts+/y9//JlrMFlTczkGng
UbNh62+nx583+0SZmt5ZXOOqhG3F6pD28TqQfjXErgSuqg3gqpsSisduksQKdniL1EfNKKDlGKl+
7OEFXyOuW+HaauU+XtuaJKDqb3VcHZPOHM+ypSUP94lzqcdKewbGTXyYktXLkMptE106zxMiwGsm
vQFQOFC/g9609a7s2eA5bIlpe1P63qCADzfpFJmHrEVP4OdmGWHHxzxNbo5ZdmcmIZ5ObfQ4q/Z+
6euAYL3YbAX6se0ZNyVSJqxy56xb5OHG3AuSuP022jrut4wHdDl1md+Z1XrDAE8nI0mOZRJ84HiC
U+mphVGW6ftVKHVA3KFuMjYOWmVXb946ZWHfbHNjYYXY3++7fLVCQO14/Y3B3BcuBcSN3RCjKx3+
/pJVHq+UFQyV9I5rP6ZPUCbroKSy+9jkBpeRet3Wf810ZFt8362eIP2bqxBhgzGGntOdJRqTFYxt
BnHK8nNGICHDU/TnPHVvie4ReDfLJ0+UczhE7sErxyNbf9KouJh3K4FjpuBYgCQRB43Vsw/V5ANu
f+YWFsIhm7ghGNjyBcU6xn5na05IT92Xsmd/tyxknYl0XBoGGNi0S1grFzMmAzZAzirASwb3y94g
rhQle/AcB6KpvswN4ssq0j6sZlrvTNwVrOVYUpojkBXDgibGRXg9GcyIL6DYkJ11OQWui/+d/J5N
ukZbg34RFqkSDMi2jA/L6GAHwBARenr2qVka69ICqIGwD5bKpgx67LsZGl58SMzRJULXtEGBBJZn
7UvdOx/koq6ZMbu7mDXuXqtSEepCJQe3KT8rujoyGssOWR11/kxKGV5cpp1bw/tuYcgOhsmzA94T
W7xw58y8JWQXP3rUQe3HmAnQAN6LnXzwJ0kVu9UXAlOwfWqNTP+0Wkon7dhfFi3/olZrCZdENmGW
8rSzq7j0Fd3eiI+8FxCu28CNG5DpitW0RbTDB9TaBrnevWv9QAzeXaKA9RvYEij8B+KkVlgTDds7
XLj3QDxfO5AOt0rQaWfKL7HXCxo73Na3G0d7AeEOCJSroxW4RZo+lRMAVRrWBFtyUlgN5ocXlHcZ
EGLLnxSMgKDv1Y1LZbHHOzGHXDWdvcoZSG3EmbBacMNSGy8eUh6+oUASDQkZJRuU1gCPYhKzdTPn
pBsdcMBYTkfDiEloTMaF8vEx0HjKv2JK5lWUsNoMUOq+E3szTDycxcKuIRrbmXgF+0wsSdMdPrmt
2g9J4/reiD+G1W/1nMNrxGk8irM+9LONYxvfjj9reRI6DXDYZYCrDC4p5/aAHZkfdby64AT4g9q1
gqx/IPt2p1n5l5QYJ5sACUuqRU0d5aQFruL1bFRvH11SSziexI8lSigbmql62dYxu8wZnsHTnHCx
O2dJzyWUG/vJibI2nIVZA01aAN7TzhRYFixeo/W+4i94SjHFRPr4UODz5/aQ6oc11b6Xllr3RYcr
YnCv6cyf793qMDvryrhUVTBqtQ5+XN8Ea0SwNqGfY6db6ee2ZgkfS/XcE+A+uls1a5EzoMxyHHxd
yDU0uMxTLY+3R8ROd1sNdz+WxmevxVQr8cISKunt58hIYr90PfbNJEr4qLGIb79PfTGD0Vkj4FMZ
MecCMw0GF0o7C2MKMaD31MTmTUBmVh4TSFZ1YXxynP6axRb0X3v5IGe6EyE3Dz6FnM5ppFjpxfOm
N4qI56Bp3O9OMrOVjoAfzHHxYujjxbWG7q6Rxjmt4SvYdV3cCuJyOMUfiiQi4GMm0sdq/aPrIA+m
Hv5hW431wbJYjETo7WELv/m6wrCDkNxRM27iligyIMFm8okQmPeyWiR4ikq/KIeI7mSs7X6QxRQs
kr+xUuqlRT54gDsLfJGH0KJFC5dEbHHEXop9N9rURZb2c0MWO3CGNr2sbX+KOxR0rGuUiw9gowhB
iyApW+djkS/vczSOR3cFHzcasNDiItmPxjAflmrR9gBDbd8tJ4/yyulBxC67K8vafnAos20f+YON
iFBGTzV8vBD0335pUyQ3gBAnPdHeoMJmROCWbyZmG87CcTxJmqM4a9KOFU3kHDl/0zP0QlgbGqfc
LDVIER0LFcwqeO2Uae9jsKIQoRrTX6xGP8Ru9jZPqX1SmnxZh/7S57BYGy3+YWqNey6qItprbqF2
VuPoe7t2SS5YpTjLRtAjCj8So1Ed7TunI5IoV1ZIXwqnr4ZX2g4jIoK4xagNOS44V/H+LwM7yfnD
EE0l9NYM4ENGuQzvvlLClew8zPluYuTbhwz4iN2bx9aoMc37boMO9mqOc2Wyn13XrmdvYPc1p3cO
/KGZU1aCRmQ/mRaKSkdlLa7Z6tyZU+96flZLrgRIhEWqJRiIm0513d/j9X8HViIihMn0X99v77vv
cf1rEfwfX/Lzbosv1mK3ilsflysDLCPyz8HasBi6TbqicAxIZmhm3p/9Bs5vhsN4BFXpn2uCn64A
/TePnjwuvL+3GDnC+1/utjSe/TJY4xBggUmW2yBbjmmWMf7XwTrvRzq2Ry99yHIPJjGYLsGJ38W5
c+9FjWU9Wk7b9QeoKGQSosjDFQxaLHXIWWMuXe6YahCyXGx1u55k7WA+JbLQiuXN5gGUC98BrsPm
v8qPsQJU+jAUrfhWigaVZuf2WGr9Tk8kMIhRr+MEYIWRy+lQexbqYdJm5zKr9B9mXFEL4vWt/KIZ
W8cxi7Wzm1stZb8xmtYA6AbTVnSIVa0C0yvEfZ6n9eTzgRpHeOFdme+IG6GZK9PSXl2hfZFkJUDT
YxBGA3axDpLTgzSZXcn2pCd3ssdPMwbZkAmWObarnOSpc2WOG6pe1gdgO5GHTXQuu9Bs+Bfv5KgG
GfasY2m5SZJLi3YZT7/nWWbnS8p9/LXnEZ3d2cD5g564xX3aCTA8K67VFDzFavuDm2wYb2/xoKiK
IQUybA9DFfCbWN+jtQblDDeHoOQSxc/cmCJvxygF5Hflxz+lTpRc1Lws78jGun1wrEWc4sqcQg9Z
ASlTz/BJuoMDfs/F/fxGyVDHxqbNel+6U3nW+krUeI0woHFQK0noYXZHzmKLtwRRYFwZLjxTFZCP
7mmNBoL3ccBe6DzwLzGAHudTuQR0tyxBKkZIjaJzWNtmyQ+3Y9ZL4jQ/9qk17ufYpAB8k2THOnEf
W2UtXFSomgwMGtsfc4d7Eh4/0B1lqz/SUD6Teiqdc2SR6d91ne18mzF4B1yfxjuujIob1VqXCSfy
6kl931Zac8XbmK03UY3Cbc5gNGbZoMlUveSQz0rOa9xZ7K+tvE3qkwKwZ+2EiXmg2oH7dbrdSCvC
FQWaK8SOaLiUuA+x21hByQluPo49aP+d0if3uWwqskmuRinHh6KbXIBMNW7SlfJF+L0iIdLDbWTT
bElF4Z9gUPeuToPrvGzdtaGi2M3dXSHXUrtO7PB7oDVLfddrQPunipy/E1XzZ6Pc2H55P3OJpSNv
PS3xmtjM0kZF2rxwREJ9RGHUR+7rUKIHApI4o8EBDUfyae6+itOUvqCVIT9pJwTumh0+n+xIQpM1
mxXWZJdtdJwmaqbpqrD0tIEBDtivE36bQTNtVmtRaZ3aZaheuGwqkaIYl2Pp3iipmu/IuYoDSZOR
O6sZ45SBLsCaBFNfUGhuSkq3Lqb9FEVFwk5POF1QFnJ+NzDbHAYmTQBDon9Sy5CpR2/UvgKnrvhM
4aJffK71q3031GbPEN0m5bCPx7V+X6Ia1o5cx+RFKWkwQUVNV1FtYFEOvFVBDEdOovUZvNZSnwyb
ScdPWcc4h0IkxgzdKjJPZt10P/D1vdqjI69mavfqecqNqTnOeaKzIIjWJZCNpl/MnviUwpH8aFUz
n0fg/1kZZjGnmT2KCit/mx3UYsoz/PM1x6ynLcv199ov1+wrqsfAex+kjPqw0ONIg59c6PU+blQW
GMoyHzWcDdC7xqQIHC8zLujeXki/M+XxWtowqlnJQkBa4fkWJnXbO8rN4uxL17rZZ/ZI2qvZFdPH
LcHehV1tWXzWrGVid6HMsNQdbTihGlg+7jDaEfBLx92FP2DB99UauvBsw2nWeOdIOsfO2PFttL2V
9VnDNQu6O9MlNzCcXw7EJNvpYhziE9d/WgS4LER4ifB51XY5Wre6akacvViAXihJMz9Ms3qzeAsD
u+sXJnyvEsbRkbP76FBJEsRDtMIPT+CN4bMXbAwHAkqaHcVQXeflqYp6664ojXHalZ1b6re5q+ub
Ghh+D7Ktzfd2WN7Jwk/ebnBSytD0lOJ7f5rE0GN4yZbxVsK6vFOr3j9BHIEFjUV2iR/1hZJELkIW
xSDrsTTJZuOXssBRRee259S4s2Su7/+WK/8buRKD5Fag9K/nqed6RK70P3d1kf4aRfrHl/60WMjf
bL6V6zjkjba84D/HKmn+xkRjiy3yhqT5C8vmN1RK9EMDkKT1S2uUaZBeklg0SSFR4byZL/6XjYH3
F++l5blMVlBX+Z7k+0zxl6mK4HNedVlaQ3d09Zn6nNycfSCu3iFBZN8TR6YkHpuYfPRSU2GipP33
jrBLHUxYGmWAIqm/ZFFqvjl9sj6wD66eKbuLPpHxW0hOs0g+urOyj02HW2zn8RpdUm1CTMzpLPTn
hUco5NsFmlWCRktSu9BYMes1uPMCBBCWqrZoKUlKYwDMdBRxK+SDDTViykCZl2PKTOet1j7Xeus+
0bPlISeXCQNgmbRQtFTDciZSKMSvoCJ5bSZGcppIzSLurdjNIdw1/mBwtI6U7J5nJc2Tt6SiAqPe
Th8FHzNAuGU0fOdvgdjRWRUXU6gBPQJo07KSdJ1iDdm8m6clqhywPs5At1TKoveYUhvjhqYS5Y+U
X/jRjuyFZ5G91TGqNPqmHBsyUK7P/VujNJofI36yNwtP5Vs1i/wJKx3qxZIm9/MYVS9NT55/wDOy
XrC2xXZgjYZgCktc2WONKPSI51jLOlIRVXiEkLuGrdPwQmZ6RB0JMwMXaytbXNA1qqE3V8qHqGD/
uQNjIPSAAhFSMF4x13sXcgH3fPe0NGVzD73Ze7DJ3iZXULj2sef12091611ppmgPKknmazJ6eNCS
CWYFjvT6Wddb+ahZvFtQvUofIcAGFIoQV0Zk9qM6t06UG5tn4snWCR5JfZ9j5tGelVWuoeNmOoc6
WkVb5KMV0H6I+VxpJRUzIxkgun7bL7Mq24/dWBtvjVh5+HsKedSnlYZmZq3Eyzck+BvkvHqPCyMM
11XLezZg59LbpJY49JYOgL4NDs+Ilp6qAA5xIxgSbf5MKYD0aWbyrk1jujGRasETf8mq9Bi57aBO
WEeM9ZBGo3Y1Im2a/dlwy9CkdZEmh551/3BK7NxGLJqb8QlUlZ1fE9CAD43UdHOnd47zWumrdUuQ
6ObYZ3KF/kxmpVYQjglbmPB1VqgsO7rm52bdabwQ3XG101p+bGF9wkfz5pb2IceM+P1o87Sjt25s
55DVCJgkWkyN8RjV8CjPg4Nsdyradk3fWNB51EXxv63+y8DUE8Xa8zqThjPy6OaW5XRJp6F/S9ry
DopLfKURIPW+Ztw/JgMPdVlb2hk4k0teCp/hq22KdJ8qSg0EzzjqHdZ8L8Ax7QYTujlpjvlDOhiU
jXhJfeuzpEXZH56yUU8CBG7DoSTE0CHd8x764DgUUBz5eGs0kpjRoe5QCDaeQtmw5dObIM2MdnPj
xtiLjT7+RiqK9pCVRshx2z6OwUpV9UUjRXMiNEMLiVfROCqvQ9ZHp2zSe9Yc9XKmZ3YMXYyQoTUw
Grf1cmCm0r6htoctWhkJfao4JbLcmjK4rM3g3pGuex5UDwo0ng+YluwPerfZi0aubWod6/tZiify
ngY2GMWvrQcDGVto2FMBMlo2TryPKvgemV1dRNX037PVvRPKiD4SqplRZtriuXImeZ9Nde+D5kLr
IW3yQNDS3G98BZCcqMeWo+7SVsLQsyCdJAmIo1WnvWirAwV5heUNTGjdwPlQH+vIJR5fuPeq6W7D
nEd+YySTn5t1d2gjbskZ7oVb10XzvdMDkGe4/eJx2h64YsgwjdZoz84uA4Jh936NT+aoasTiYpq0
LV+nXyBkT7vRjT/VqdEHMdWgNHisVYCnHig4eJE3SJ7zUZTx8IrBeeCNMWuHuFt+QAMvDmuSreHQ
zfrLpBvRJ9pptBIST0LoO7NKqhJANZ9Gp55z9jyWfanatNl7HumrXROTAmvG3DpLAoX+omnu49gk
FEcpHk3E8dPDYFsl7wpHuUDxW2y5WC7SLJRtOjxxQY8+eK3NR9YuKT+tqa2htKH9QpNSzQWcip73
5v+ydybLcSNZ1n6Vtt6jDA7HuOhNTAwyQkEGJ4nawJiihHlyzHj6//NQ5l8SM0vZ1euyMitLpZJE
AAHAr997zne8vNiJfsDvmFj+rmi74KrCgPNSj6H5MVCRse0GbC0V0YGnkoKetuSoqMsK/yz5iw+M
AY1bGmTPXtQU5loEKNchV7gnBU8Si9zUZeLGmdLoGGSFH6ygrDTrvEsIV8wsCTqtoTzcgDWaVw5k
TtA1Qp4kONYVJS9MH4PN3BWAe0gutZdBVI/yjQLVRm+yN5672mw/cseVJL31Y30wpdLd8uo8IcY6
yTQrNz6gU7fPuQ1sFHGT1a4nEdtMD2CPDIBo2E146VfZ2sXXHrQZYSsYNJhnhbT/le3ONyVWEblO
5wZNNqXxU4Va+D4OMnxx6AG2NVqkYxNan42g/5YkZfQJogF2qbk04dw4T6XtGB94ppD5yGxYDSjk
eJSa8Alz5tUk08+h25Pq0zhXuDe71RIi32Pf+2ke5mDT5TTaPU+9NgX40EGa1wgBsy0Wp/prhBdp
laVGtWHkm+4Hqy8r0mqYIULjFnd566ot29PsXAr3VEZdeURO2W8LlPsEbdALoT0eq7HetqJYTnp+
y8i2fcOU+wj3iVKK+oIuLjIoOWDxJUdl4+CzbWj88HJFXKeLGdJGOhvLBEEuDBbLMHm1suzRsNxq
I8fG/Ix8IdlXie99VULdI4z4BtWXiRfJX4HhvZQIwTfwwpKrKTO9m2AOl2NtYtb1JHDcCD4PErwb
fAYh78663qKJYBMXDZiLp7m4JuQTMTzN4dQVT8k4ZwSZNeEKAb9OnUXoZxG4A48/vUIhW99U3fRg
L3G7g9xfrvJBk43T5a2j/lx3sq8e2OcPJE8tXOuwkDNjTByFDiENq7lsix0ewGKlDP9LiN5RNFH4
YjaOvKVfla8L3zljOOO+cr4UVkFY49KDOcG0esCPWR36xvrqFSN6Q/HW+jQ5Njg56zWW0XHv1wjj
Wru2t0lDI2Dw3fiKisW7F8YckTc8pju2ktOtVXrhncL0pvjS8XZfJTERbjNpkYRKcYsKP6LLMTGa
Eak4yTp9QjXr3odT3F/RtXb6lUck6H0fg90jb2/l4TB03KhiLDz5R6NpXcRhy3OXJle62CTf4bby
umhtj8HBqqtv9ELokYNxiw3zNhzbW40XZCZB04GJTFoXn1WOzWJpp8ex7e9q0d12ZA5SrTF8cxeg
r104rfEpAjEcGBAD3abx4GNb2jjs8mG2kDB7LFPfP7pFg9Seto81e8h7DPKA7ixVZv8Riv2vGul6
90br++82fn/Wqfz+g//UqTAzEq4DhfEPlsQf7XTtsXMJE4YngR6Vrd8/2+mIUWwUYTB2Ag2VYbPI
2tPF//PftkX8MD0NpCXoxfRO8t/Z91lS7+uqHG18ef32P/+NyJdfYZkmNAyBVB9Z+s/d9MBkOBSG
jXGwbVh6NP6L7cJA9brIl2zr1X27MWET3cvcHa6wjC5bwUsXnJpPVUO66uPMvo0eE00X0XQ+ohGT
lCAEHeUagDnwapxLW3Kw76NawuMlkCi0Vb627fJ57LO70eJ9no06azazYhKbUiJ/WhtTdaHBxTaQ
TWZyufXQlTii6poQ2wXPyskeh/aRLjg1NqK2zdyr/M00aDP78olOyTdZY5xF6H+eg5kiExj4VTMS
oEK+U1/cJ+nSk5/pN4fZQ31LAEiR4fwnCS/NccLNyO+vi2iiS5YuYDRVGOy6tuftgdzfRQJtmifl
gjIiYglU3TCxN6LN3Ei2Fia+s8VU5tasSeirncY5msrf0767r01yBCSC5w9wHA5lOBWbdAoQ/fr0
jbIYgHbT+OGuM+tizQ1Tbf1SqFWDUXsFknkNNJxglBK419IRHOs5hseoAVhCWLGn622CjScrQu47
laQnrJ2WnU2WLw+Nw8o/zvEz21braSwc93qyveGlFMS7xSAtNuYsq/CEwhy/Wl5BoA7WGuduHoYy
lMtDqWSGRi4Brmd8yfJJeMuqyntj2fXMCynLS4gia+QDNpsRbMrdqqPxed/I0j8FUYB0ePQbObFp
H5rxqrBacp88B9tjUVKM0cQGAlWU3b3hdSSzMJUv4o40tlYOBAYnztHLFJJbQSm2NbKFXSzyEF6w
aW9nJ4M809rYGESzIrGiU6kHidXvc0VyPPWYkV+kh4719xGkF5adHkjq4aT6PqgM2irRc0uS2lU6
nsMuK+D7kZgI+NNbyI/cBSH95OXKpn7WNePFGEXMFS4pY7hYpvDU5RiorO92KthJF3dV9t1sNSYl
zLgdE2V8WEJbsvAaTOfx4tOaL54tFF/4tzJt5WIOggrLwA8QbBNt9oovvi/r4gHrXOxgaOJxhpVB
wz4lamjQYnm/L/MYgytvEqbhaVbHz+F3l1k6W2INAYYYrWF0hx1dbTxpPROEEtFMWd4A+I33lbav
JYuHkw0Jw/ygLv42qa1u2cX1Bo1Gfm60FY78w+i20fY4VxvlugHLnBtr9xwfgE6z2Wq4N+a6Sdvs
Em24c1tVPtMsZ3PmXRx5UEhx5wlt1LO0ZS/W5j2/9vDxORdPX6TtfdheumVlatNfd/H/pRcvoLgA
300Mgr22CjbaNOjhHozF4NwG6RA9hhdr4cVl2GjD4X86of+rTigD118qp5+/qgIg04+yafn9Z/5o
gYp/2B4rmitNYaFLRmL5x2jZk/9gEMXsGKLS9/7oj2uhXqOwi3voot8vhkypcYUhdPYFk2Hv31kM
36mmLfDeoMKZU0sOAtlA//0PLCZfMCKlreLsidXDlxATDZVGjVz9UCT8hZmNGuLHBZc0PgFGzGWA
Loklkqb++x+OEsIIY1MXQVBMSyJRBjNg5sBMiFDvYborXE9e5wu0pg3q//r7rfsvjXT6+/rTwRHN
+mbAZfO42D8fPHbJRAbAHewjO6hYRFQ7sn7RoMVZk92nwqpeo6CoGdKWidy0y5x8nQzeEltXuXKT
00xazT21bzf4+Vo2RnPTa6xP66elwVAQPU03K7ZLUYTxrfUgSZNMsfn1BfzLk/BsTsDBFsiN9O4K
msquJQ60YE/+n7Wd7GrZkQRHG9Eb56dGmgP878yTW6PA8YQ4oH4Zgx4+exXpgXUS6NYrxPWKuerK
HBYq+QBnyODDfWaMne38gU5EkfTdbmamQ/sBjtbVr8+B+u1P34PvuQEzWJ+m/3sNQ2tLGocemFGW
r3GjgJADYwQp51G7/PpI79QSl9uN9ClJdBKGAPyTP3/jDr0uhLocaUCVusc1z5fn+s2N6mRzNh36
sL8+3ruH6HK8AF21bXGLQ8zTd+APt7cl2rIsjJzjRYk680ZpV0sfBcdfH+Uvrp/NKBbltw98SL43
OARwIfwclvFeWWNCXZp+q2WQ7LPWf/z1gbTa5f035VgsqNgBeS/86aWQAp8JRu7BvYXV53rxWsJG
Au6ZeeaLmwtmlysR4wSrqi67nwfHP9a5mxGADkY9xrtzKBynOSvSiIDtD+zTasIDdY8DC2RE/MgN
gjgayNybT0Pklch+4bGiZUtHOp52xEHQ3uJq8C2CGi23/Ti6S7L/9UnKi3/2h10AUVR6C8DltDyo
IoHzbhcQEqDYx4ua9qMOxACpxphZh2QwJc2A8rcWEKjqG04sojR0qAY3b7onegQVn9CRGzXhG+i0
yeHoSORo3NL8KJC9nBw2yZ89HdxBAUFPZrQeRFBoUvyYkznpMmoFowXIHoolsl+CQECMWhsG//NV
Fu0Eq/lnXmfZ3tUBIlFvOftBh4qwusT7gvCWLckDyZ7ZPonKOoYktmxx1crKf1Q6pCQ10mJTQlPo
KKTDLzHbqXWBXe+apJjhtibMu1kNOvak8Jv8aghdZ1sPlr12bQQlLi3HfN2JCPa7qrLnDkVKrgNV
kDIYt05QQ7aeZz0vIHgFTbq8ckKb+VXqxnBQaStsDB3WQv62+chGqviIFj37Bk6kQtZoBiS8aPoZ
cvTKlKuqjKdPnl8SAqFjYRwiHq5THRWDk8+9dXV8DHAS7dwpkvGWaCV6lGnuvJokziDjSNcxGTRG
RhgN8ebGhlTzaGt46qYosARiKmi2yN+vmYWVJ2ADoO6nciTnRkfegJ29whx41NeTngnIYzalBjqd
EdAz8U1OjMPQnmKkOVlRHJErzE/GJWVHFOZyEr1B9s6sqzKT9QUnMdE8VhX41z3ygFcVuu0dcTZt
ed2ZPVsLr5WPmb0rGVls6Tllq76R8rXSMUBZbBkbWU8oJLVG5KlEwk8CLTj6ISTYs9VxQiO5QnEs
z1ZIrBfvtuGaDuBMEgWMXo30eJOK71y5oj7PKv+QhKAFmYpkmIhz1DshoUZIMTAXmeYNQaQRuU42
AcvBFD2UafSBwcPnWMcjxTooKdSRSalyP6K3Rc5SlhsGJLCidMAS6Ht/J5USR2/qRzy4BDERBgxi
xJSomdPGoGwlsMkj2YJXFDIVoeNd7bTSkwkinjJiLdezjn0izHfmwxAFhZjMXjN7xUuszAbJMYuR
t2EZQkkN850sqTFJNn1EwJRqW+Pg0Ik/djp+SuHlfE3H1jz3SeuxP7gkVZlWWt8ul/wq0Qo2vLOw
r+NyyvdCB115FY+La+AiyNDwW2jNt/h4Y4TOMSLqLg7XwOHLL2qwo08p8uk312vnT3JQ403h+8N1
NgT4V5DQHxWJxFcN+e3wmM3huodofGvMGSmm+YyYAsm114pr5sneAkKrgdNcmBFdfmOZnuwBMCLe
rfjaJFR6a+cVsURzz5RY9smVcJvymOCDR4tcwJqs+GNa9uifE3dqboIaoq5b9TMEccafTWtmBGAN
87eBiUJ1wn6Wb8KaomAZZhNXJukFtYVhM4lYOcQS+ivL7OutOYzWljNWN57LfnxkfIXP1ZzZbdM/
X4LRvrV4UE9A/Jt+k4Vo0lZmXQ1fRYqkGv3egpYpVV9ij6EUMbjec5zQTy4dTzwaJvVFXtUxGr+R
6mSg5EPKoeN32TduQsLIm1UvMK8Bc8vuc8ZFn9JUZhvw6+OGKfl0ZzjEZeSZkNcjluRdHQX9c9W1
DNaQ/rwtRkw8RGrz7lGcJNlZ+PMJ671ZMDHv51nWJxkv4Y3XKlauUTJhxlUFTATJyzZQA2eO2+dW
m1o2Ti+tLaNNdIT4lm4XrwZnwBSKn7GCvP0Yua4WMUs+SdZj0x+GjlMyyFhh0ucBbeuy1NnSmnFu
BS+G9UKc3lXdWcuebOl8HXjE1FOrOIi23IBGbq5uBpf7VZBM840aeHhOBsV7vbKaGwQ8A5ASx7au
BMK6q7A0nAO5gMb9zAHiDRoyygsmsXxslGWfR0TLJD+7cXePhI5/yqL+XpnMCsEfiE9kMaKnZprn
DU111abWMuJxMeXBmcwrGhfszlUvsUI3RFnHAFWLzHJJbknjXSXDeFsRai1Cw4LQ1yUrJxudLaA/
2s0l6scsjgizqIc5vuLye9kXZftNfFRt0SAomwGOdlPZz9CLlIlagtnKMQgLp+bNOhNmwODIjk/T
aE3Fcn1Z3v9j9f0bqy9xUXqD8687uM+JipCp/ERI+/2H/tixOv+wbGy+LvRU0COgMP7/jhXVDgQ0
DalGgkNlLakc/4igCv7BhhSxD3Zf16V6RCf9e/tWYltEVO3retK3LMv9t9q3noBf/HN5yuElW1aX
zo5D20eX4z+U25ASyfmbI8GeFawR5oQKebIZODx2c4OjhTCTMvw8l75DaAecxSfedUwrMMockjjq
T7LChMcbQO4cLxThVkFhuYvnqD4AL8sfqxLHF44X/7oJu8eQVdhfz33zChIsUwk56yp6apVRPlsd
2LG6GKkEBrQ0b05YEv0WU/jbUCxfS7PJUT1brfMqa6q+ld49PHduZXwlN5nUI0lYy9fAY3ue3iRo
2E5x5W0V9ik/mtIDASU1RI8B7csobZx7pD319qnvLNC+VlwZj4bt1EwGY4ZRtc+i7lG4rtoiwQvo
WXI6CTUxFM1i/3Oe5T6GKHawXJaKGAcxjdExrUW/xl9HlxnZOcJAGCbOTjQoNbFN/GYXS3lgwaiZ
xSz2xlF29olclHLriNCmzOOVmIdyfLYsOp9FRQbYtY37kI5kUd+FZPh4V5d5NiJH44XXNkt4O1Hs
mpAdsyTN8dotmKCe6xbNBU3zCfHkQhgCydhpCG8uDAhqX1NNdtZtg/6q2RnIwh5V4xM1WNswwNhn
1y92ZDMXIoPlEVacvsq87KJVTNbRY5DRqgHezNaWqF4W05y89ZpXds5uREG4PbVoFvq117XYiyTM
gmLrs3u0Vn4clNjAVUOI5Vj21UEAZ4CHof8xFynfa1jTHlg1xB0hvYwLnVUu58w71iV7bwgxSIGc
rgifU3SJyfqiWO0Gmw1RHkfoHqPJCZ59QNcIzLoweKagBECnfK1uCZQtsCc5nAZx4ckVQe40Yqcu
QAIbd85rjTqrvbKJZ4A9PbXLIShpc6/mQrBJiIC0kG+4cEKevihghOyUfPslj2/QuvIBRoF+autF
dIwRV4f1C9YX1GlRSPY4SwoAn40/eTkISw9F2ykcCFLYtV1o4qurh2RZRVXavaHWQRaLqgCpBlNe
xNdUs/lVnqZIdyuD+AuSqwyTv7D9kl8/ufrkfXoLy2qxaNKv1ajD2JaG5g8x5OigqLYHpoR0gFxC
xhF31pxEiE7njvgF/FH6iK4Hvns3GC5LcQ5ZeQWvlOubjlH4PKqs89dMniI8wqNFmA6Fqv1qUof7
a5vIroNrqvqlQYk+rBpnUvsoSR37HKV9sM2kFpgnkL/bLaN3KYGqJvz+SOac1kzld4zD3P1od+ls
PF8+JYlYfURCHA6kNeMHPiwWSO4yw5LiFCjsgBjkWokZzB35njPtLHxAikITqsr1V8pQRV+TdDbb
U4eN9hC4LUoKSEctCWIJcXp+EEEaINQ9ASVtcEOwkUT3MOa8oby0UXu7MMW8S5o6/7YsDnckshZ9
Twkrr1aRY/jFFdyBsTp4ophg4tXZtNah7eOmCyhPUGSM9+boT3cDFJ0XyZ0mISf2iJLyuCzIibSD
+tj57Ehqx0eLYRnkirQWffq+QKa0xgWFK8P0wkMazMEzXyZ+DXgQ4j6NZzrZOT7Cl87u2xDMoTU9
kBSF53r0ix0SAjCLQ+RQu3ftl9RAoYm6nsciJxHqwXeNYu1ZSBpWlkJFTGZHZRxBUBicXZEBlVoq
bALrblS53DhB2TZrLtlAVDdb/f0Ic+JLU6e0xERZ+XJLrDQyIqtFeheBvr5GRcf1nac4fFbgvo4u
sFZYNlYx3o7Csbf2QMDC1ujkiJ2ShHv0zHZ9TUSZxGXjx2S9sGKgoajLe/jtJLxB5ElB07Odewou
FmbK6a+2V8ibUHXJPsW3+5YTHPXsR/3k7UxegcdGuclX2UzjIz6/+bouymI701JcM5x5Uqmhntnb
txvUDR2aosCnkBVYYazJyI+CzSz/bip3po9qsAQb81XTOHkCxrw9EBzuoRlIvdleFUsoX+YsbQ/d
SOG4hmwm2Kiq7EPhWA5W2FFXkHB23XUSLt7RiRqGfar46jhBjG7EZ8uKlKNB9NJN/okm1L0omAVu
aVUyoMMK1IpjDhu7ObP7RWJqBnRL3Wm3DHIgeyerP4xMzFaZ0Yd35QATl6hS5BgG8kBRlp9kNEJu
7IJ2AYXYJ/JYZ8jOn8JaVs9jnKuHfLTvYmdo7oFLQ9aGzMguVXgPpdfFqxwxkX/boEzZJ17OriaK
zU+RNU4HO/Qfl8hyP/aMr66qyUH75YxlpfN167zeD2rSDz4CtJoQ8b627toW2YNb1DHxsBCFj+Bx
8vUcNp15buOq2k4WovdcU+8B2SiYAQNO4S0koBIDZhiPn8N6KvK1sHsHcUbR98V+bnJiZw1h51uK
7IrsGLN7tGCBviQWk2iWQsysfYq2v2A7eT24krt6RAA0sbwfQNT3p84yP4/Kbz7UdKeB+I9T7cLz
Cbsj8gkwrjQlH+YAKP88peKcCbf7NmBH/TwHUdW8Tp2ZD2e8MmHEPmKBnp9n5bpu1CdrXsJzHItw
k7lIaSgFp+PQCQg9TKoGz4Vc1ErjVqnO3bYWVpHV7BVf8w60caPlZDhgrXOadMMLVpxwE+EbuAvq
wLmlNxB5q6zEk7pCzl2fgKdnH8ywscpN3JvG2c4q8soIr9lyuTwi04mkqtui/EwHGtlKVT+FfW3e
ZKZ67lgSt3HKfdqm5ovA3Z2OaXs0Zsf+REQgAYdeNqu1CFuxDQ0sXW3EFk7SfPjQe2rv97R8Mo+I
K0DWbK+9qp4wDMUdKaWez/4uhpOyiWqr71j8jJNrc6vA0zsWo1/trVx8DFMbS3/uovGx2KTTQmLv
Tdb8RtQD94GFPiee2NZFMggXLXvEQOyyhO9QO5jTyrJqeSavyr3zA9U9VMqGFqPQ/nA+cbfOlglz
azd8AOznrOo+enLNhlE5Qr+NkFO9Jn7I2QVdUTzAZQeInlJ+7CzsTpvJynGH1OZkwGlDTb2a2zi+
Kyb4bJk050cTAOBhbqX50VD84ICk5wNvoGGfTCTUbroiOMvOhLhf9jF/tOz6gMatuY+dIh/WSJvG
bV+VqLzjsYIXZqc9bHiXjVzoXiMC9Y9VRgfXbPMQfkLRP8d9TMOkoBviCJ+CYhqipwEdHA7CCRFE
08obty6m/WRGFoJdwqzoNvI9dEygcaAVJrxf3+tdtZuz2OFJKDpikian2dlJz+qYxwHKCK/IUS3Z
/nMdcOJDPakHlH0eVIcmTGmwCIRTKWn2jQaX+iHutEmJ+zgEabBSKVwCclDbQ2XPNg2aeO4Pk7Kr
3WhZE1JT3qfIgKEnrD3eN29p07vfaHWO2yRznWUfB1D7a+D0+0AF4TbXpRXiOAKXh5neEewD4rWL
1EUB38BfKAdodL3ffxhrYW3COYcSPzQDiAXPOgALHk5L69fyifUt+9CVuUSgWgDeuks7gI9t5iDK
KqbIvc8DAjLXjhGoFTwwyoJytH/LyBGKdoFbMiseTGrBzBXZbcQiC6xxOhL93G7RVAUToi4/PLeU
AZqKX/PmnWUE0HAoq80iad5ij3qJcHbeL+FI9EgRxbsm6+ej0zrOiZDPRtEoawxsgE5/I6u8O0yi
gZlXJtOdcLr2MR6Lm2ZsDrW/TJsmsMDItlX7xeVteTV0jbphTB1eqch/plAbd7RkNoOn7DMtqxw3
05Bl+PyngugKaEqj2CXBsswoTRSMemYFVboqLHe576VZ/zZlRQ7yObCI4MBgR6uk7LkgEolg1iuj
+DLjIyDtYl5uDdr7yZYECKf/ze9qGtJziYVPJb0dWlcFqWbGdTi5Vw3ui3uiKD/WMp/iQ5k3XniU
pfnajUH9YUJUAGqXe+E6G5OQ7zmds62fpbF3D2XbAbJU8E+gQVRWhndV3TY7jXdTaHOdevy4xOhX
ban8yLuLrLq5Y/W77gpW0PFvZhrv516BiTkYiZRk1Cps+/2QEKwFyvyIutZThEeNkp2ok8TW4zJ7
7VugxN9O9N6PpPAoSoEyi9mxaVMqvBt8odCb8fi01b4sVHDEclC/gFVxXjOjwwNnVf2XODdt+xQN
fi+vFfPUcAZYaMTFh9RJc958PNhEeZS2ui3UIE6F4S71jYJ89DzEXQDmEOk1fO9Sh+EWbvtmRqYM
2NDDu3qwXCNU22bCG5D0BGZ2deq8Vs4wdg+4F5x2t3Qkc7ZrUiyl/Rm8Vo3A0J/YsEUhjpVERuxF
Mt4Yj4UnGZjmc/vGLVN+8yEZP8ggoqLvmpb/nmFmjR3GxiQYsTcy9LvTZINFs++8GG3fQodk43Dl
RxU+Bf5DdWtXtXCvVCzcCSWtX71c9sKF24jTD+2bu+8Dq/8q++Kugt/aIoZ71w1h8Oi4yO20QZ28
FChqP3VDMipkpg1mtXfo+rLTTFL2Bj2Sm+h7S+1fDtL1L/pxXnY5UIAly6f3Ia33dxfAeRsjBgfK
Y2YwNCeKYstIhu+HZ89+bROfvXVUQYBfLayyfzPG//PRGej6QUAmihlIkDw/n2ZtzMIz54kk47S2
Ht1xpJvdJDP1Y6721WRwVLfz2AQYI/HCq19fY4FI4925o2u2TCK1hAf//P25jzhAkJypat+Kmt8+
jBHeSez01mOZtmybET9w8oM9VwfY6NSopip7Nn5l5OXoDibxfUT7n/bm37Y3ffuXpIePrzixUK3/
THvgtah/7PcGp05B4yXp0LT/LlBl8vuHPBXaw3cAxE/QZ01QI/dDv1951C4anj+kqZCibXY5YNSA
NPPW/bcIaj+/T5kAcHujAIOtiK3a4jH7+SYHi9CQgtm75wLc8rJmfe3PKm81qXZs2s+/vql/fqIu
B4N4AbsC6K3L6b57eUfOZOcedfA5Ntj6lzYZrjMyw+cs6fTDpF95kenZr8GQqv3/4dD4LU2fRA2m
Lu8e5sTIxNRVwj4vAd2yMsCLth3m0Zu2lH/iUfoTbxW4BLTc2hAS7N88zj+vk/rMPcumRe0TTM8X
9/7wlkxg36a5POeFQfPIN6hR1mbXs/QklT7cpNs9vz5l6+dXyO8H5VaxhYfumCy9n7/bsi7DPqoD
6+xYJa8NidfSKly6mqi9gue6Q0VBUCkH70XPUhJ3ffcG6jW5yg2X69AwX7si9TGd9i1ul3C7LLx0
Xd/ilRc6gykOA7GRYpMs2i7V1kSbb6a8pI/16/PQqoh/rgLfT+PSeGc8ADnQfueZ9UcfwhqAnDMd
S+6VPqdxl+uenA9W7RGOZXWYMsZzvz4qw4M/HzXg8fCw6sIYfXfD0EgkJMNR4pyKQTyWBv2wxivj
b2Y6NWdYCdO9Y9fi5HiomlYzkcb/lnbpctYUOtL3ILlw37x/VoYgKGGnTOLsGu50n+gHZg766S4a
/nY9f7fW/H4sFlsaFhwQ2ezPN0o4e11pmr0428i27hmT04MeEkFrO5SyfQN8QvKF6eqn06TLXHsj
D4uRehNwGAK7fn3h//xGQgIEWFWiknfkn+5ai2iroDFDBuzMCpu17eGZPVpdYQ6rpCSR9NdH+6uH
RAseeS75n0dh+fO5izoFlioH66zazt+Uc0yf+NK57QlVPhRKN+4GeqTwG7nLA4KBT7CsINqj6EVI
ixmpIg5+mO4j+rtowcFeHjsG9lvRMauJ44GpaTmnPGWOX07jDXmqeMB+fRI6DOj9zepZfH+ItYDl
csf+fBJpHoW9PwfiHIYpc4yFanx/uW+mrqhflCpIDfSZXJTkbSHCGYNtlGCZWbdz0Oxrwqoici9s
tDnLuORqI0KzffOVOd3/+nP+1cdE3UU9Rd3INuXdxzQmqx/c0BZnrM5ckMtlFjUNcmGG4rFB+Pg3
lar1/maCXMpdzZqLthXL6vsjFl1kpWY2t+eRzt6B8YjzCkVH/5+ktd2bcrpT0qXhHSYhlb05pPix
RjzMD0mfUXaB0+zeJFytu9TkDWAaPASJZPxj63vicolaVg2iz5I4OLaDRzNdSCxMgL+uLY8T0mbV
716hf1kWf6+wf3wlsliz6WAkKWwLYeP7eeRC6DD5KXSD4aagb6rnRW1SYtRvG5nPHSFwMR7p1BvS
bmM5jO/XyVCE8S6IGT+scn63uZ7pQJIACekOuYe3Gy48GCR2vaBVGc1yZYQOzSVTLrRAzHg0nmoD
Y+nG9KpK0RBFCLBmakobx7RMngzCCckd/I6iSZkE2ITznKEAxge/LdIjWpDqNKT0gjd+pYCw11Zu
fBKzl92Kas6/mNi/N0QiEVxOj5Do6nka4rfZgRoAfjMuN0nH+n3DzLWQqAnS+o78Nfg504WlY2us
juPFPjozzzPq577M03EjQ897CIImRqyRQq6inUYzZFU4EagaKFs08VCh+L81Rq5gRuI5zfYLhk1C
pPreRjWPhZv9OruToxX1lNv1EN6YKPtwcA9MMj1a9upsjHiVyPHpSgfKqZXF6yKO6vqOzNhcrafA
jsONn47Bc4Rpnyg67hHQ5TxybjUH26aI4RNQGgRbDyE+n65ynNeWtJ5kXfq8bSgB9bi3ZhVok5kf
Y2udx4AC0QL7bchQc6I/5+noyKxnZRaxAGi0fMcboUaFdYSqsDkiX4OAFH3HIdXJ5F+jXotPQxZ0
XxDEucw7UOLQiEzVJpBFhG/WVjsVAKVr2FuNprl8goOZ3FiDD/SGOuA3mEwV2z9Gg15ghTtrkdXn
ImidT5WE6QoMIX7jRpm+RuDo9dg4Kjdmz9eDiq4rac7UDsxYb1hzY13UXGE5TT4aM2Ne+VX3Zjem
SzhhEtWPsKeSDKeMzzTlpizzoHj0iIA0CaWI87nyNoVHbgWmFZg0Pqw8vGChzjQT6Kyceg25yyDQ
HQLCDP8CbEtQfzJiGt983Cwt1YZJQ+HvDFMXP4sz3Vf0h1CLQM44mBHSWN72hv3aQKWBXsUMeKZl
FeZPk9Hyjc0hc90C/U+/HrxAj8z09CyZuStBRgkWU5vEIIgJwqtfAtXyzbpIovIV7VVjbZrK34wk
X9YgeZnctxmmZ5XY0bn3GF6ul9m1X0MmJqsoMalXu5zZGeo/53UKl+CZNmL71tLxwVsMo8iweQ95
dkEssYoxxjY8of66KCS/HuMwH44dR3WgrCMvDf/7JpuL6pCVmfXYmHpUPVc5fZVu4P3M64xmZm4H
RbQRouPfRNi9ibhMKHy+TxJR4DBb9B0ujrJYqQmAg3WOQFCkpx6iSQBZi0+FIzs4Bl413f8OWrqI
rfQ7khrOP4bo6w6X4WJY+e0b+b9cystMusUQ1lNw8GkZbTA+QzSEppyy0wJUkMx3zaUWyXKXBghD
OgasEU2dnj7M6bI3nvUofhBLQD4yooE+Ybsh85RUyRBxOvlWWl+sq8fZ4toLJKcYwXl+U5RGQ/uW
VNwMhAO3b+jGac4wwraRzw3OK8LoYBvo8qjOWW2bIGpe0gyoyXpK2vn+UigsWVPON1Oau6/WRH2v
kyxfiNINmOr46RtjAEZjCeXQddUY5smMeaQJqTJJJsiz6shtxHdHy53ivWpYeFp6PS1Qk3szNSnC
K5AgSCOy+iXsc1bzOUMTsg0BSb+67cIEnCnhXF03reKTD/zMoPVwZDY3hqLFdClwel2q6HjYt++b
HwKrWcJS4FWb3JltPIRG1oB3q13aD6MzM5MuHPsVRKueUS8QKaEcTHS1fKMcU3zbIvwNpAwHLy+P
kEAfzPR8UroMYuWBJTaefXuEWx+0fEd16FPc8ccgEizAeNR5t5GGJvGXFygHZwQFvAbktcs3fQID
411zOtVBMpCHNtuDkAVuyadliqf2jBXFqdO3p4Oh+2RGpKWhquv5zelAuWoz+e4/1GNkxPsiDtkD
ChcQ1QpVNgNbGl58mBBG2wrvn27F/T/2zmxJTpxr17eyb4AvmCTgcOdUWaPtctlt+4TwyAwCAQKu
/n+U5Y5wV+9tx3f+n3RHdVVnghBLa3gHL07eL3MRPZUVyOXj2LtY0PgJe+TSkcobw5rCS+T+L0Gg
qoPlcS3QktvXVYGWm9Wp6RPeMCXt1zcGuMAFVVCPnvqInwgTeNvBI93vz30a8FTRdkAVjYOcdTCk
oElbpO+dHGHdZc3k5yEeeV/dmlaYX2wOREnBGz8Mmiu57ER0Uzx9awpCgPDI0Y/PQJIw6zP9OllS
tM3izj6gsg8JTT4GHudmoP1ZjBtm5SPlqIa4P5IU+bHV+/FN1rxdXTqdGL8B72DCj8BMSRkSItoB
VIi28y7wrVwPcT4BpFwkFlChyN57JoevL3fISUSOrCURaOjAR14K3s046uNGd/lpBpD+hLtchWkS
Je0TaGXvqcPkITiONkvbUHGsnzPGy7G5blg+HlTtgFCJLygOoZK71gdRXU4+yORpopKxqwZYcEkA
9Hr1dgAaz0svuYuqSMPPahp5X1uLn2JAyWu1rUiGR5gMnSZdg0gQOiMcFRUvlx/aZmOuBxHscrb8
xAZPl8e8SGVwNGj7nddCgOYROPWIx2Uw7cDgLgQa4wyu+PwTsVIAvGkX+r9MaMPrCqGR7pgksalv
GhwCmyP8AL9/C0YV2+A6BQe+x53Se0BAxca+xUddvss8gjypSGZL8nCkXgFp3d1udgGeY5Et3OfS
Jy7YwDpkOCftL3s3zazC2jIi5b5ExfoFplH65rI/Q39Kr5CJma5QNgir+2iK2SKxOwH4ENV8k2cr
YsPPG6IxTfxDIcfM7GiYh7NTIkVXr0p8BrXqPV12hVwq2+pGeoP5JsQer2+9h1LYbkOlnaLbM0Ty
WjisFzTTVjn7qPdpQgyiBN9T2Bt6bqsWg6j3Q2j43UoiNByoPb0HL+QW2HLeE7D5zhysfzITtLTn
hAGJFpw6xaaZyo5oj2vfKygZKAfmG5vadTwAWIA4hvMlAkKXpp2KeAuLPaYXxAsGONkuiIxtBnEA
ITifBSv6h/NIUOiyYU5PvcNs9djC0kL0cBp5zYJ+5XsztS6PzRpSEihKNfiYYFQykXHf2F+hZ2rg
YjuHMhwWlL7JhRAU9OJiOY/T3OLczsS5u8ZUw3sYXKt3LeLR4p+Kjt3ueuk2PI1iIgnJnCp57xqF
Obda7P1GiXkdTn70doqX5hWarij/p3hPJ6U+C7RVd9FAZDdVVv7IAg1sBIwJzj6U1HhWBbzAC8dj
ifqoBbUYfAdpeSZkKKt8X5Ur61woHmgnzLZcOVMZnNw2Ro4m69GkyOcFv1ilyvsg1J6359Rsrqns
l7NFq6C2oFR7n3ZwW5KlJl+Q/kIwJMlEBVP7qKMuix7dm94G/5syzWhEgjsmp5rCjgoGOeZrp/Pp
wtBlm9CoAljzNit9Hs/QKP7Z49S+AWDeltd0AM0uDlCGgaBAXOpncpzGpnR9Hi+PyNmT4S29AzcX
iNKlUK6YMNyaIOFVTfKeUYY7cHmgUmg2+R35AUAernS5HCZpTtze0IWqvnfkmJwuwA+OgH6Ca3Ay
6fs0Tolwl8IwwyxJ3dQwPQh5IzGtw6givaWfxrgMtOBdkWTMzFTiPVyweZ4zYgq/rfFBBhYzxHYK
TtbydjkhGcdubTKi1SYL/2nmm/eXuJlgBf96AzYb4GDR8k7UNt9UaRLfYX9eNIDyaV8ZVK8/Qio3
u24k7g0A0h7Gms1TpA5SNp04ycxG5m3rOIGo7fKzL/LiezhLV98KNfHGjQ7IRlGhQuY8Zxg9WiIW
FddUbRxeRxHwy2sKNny5NfUNurfTcAV4fjrVoe/H1CoACd1q857iGNjgIhKiEn0eliRCxZJeU+pT
SVzmVZIp3xPceNy3esB6Siy8D1vGYfScMgsk3iRz5x1dssY9QZhBoVuuo3/im/OnfJiWd0sut7s8
XIt3QByqg+YNITpT7WxYofm4KUSycX1ELJXzergoiZJOoyoaDMFy9gGyfZ1UIL6VaPJ/r8kqf3T1
okm3DbNg8ir/1lPavfNIynBxi/H35nIHmC9Ww7TvMT04InTV3wgAXA94s8aHrJTFX9h8Zm8lOf6y
n5p6PVRWGRWxtvUhCVT6LneAtHf9yieJi4hqcRFU3S7iqgzYDKLgo4upInZc8nne9b8Tnj9NeBgs
0PH8/wPY//qux//z/0SxP/+ff6PYo/9EIM0l/X2I1EFooeo/hzyx/x8p0Blh6nGZtfj0qf6W9Hb/
I+lOweWMYGwznKBL/zeKPfoPpGtpWZGMva3s93/Du5bxP5thQOsDGXmQuKPI84iuly7iLyj2bA1B
cZZZfq2baLrt4pZUpvWVvg3WJjzUocUrV1PgPTIvB9ub4SpVLMUBKQVzrvLBAX6VTtFpGJPhLb0E
B+JQTdoYj/UVdlecmBfMDKC3/oShLkiaxYJqGKdEw2kqp9TiSUJwNwkweUwqKyEPcwIBSFiITp9S
2McVMq7Dmg27rImzd2gSIck3C4w2Ell+SIx5712wP2Gq13cbcgV7bgkw6uy4h9GihTKLG2JUB4Ro
sWgiDnSARZuT9o9i7Ys7/hd07QY3AoPUOW+KVJX6kC+lOQ8g5e43s7a7xeKXULiYb0uLaYKHF5wA
nebWQ1siOrXZOwdqq49MUwqUJEBHoaQO3inHGu9tlgu8XiyOqtT8OnLBVnE+vUPqTFgVkvk+DlfY
z0BznN7tDhlos2yH/PX4tgI9+jrtvOBNegFydRdQF+Z6+OXUsbMdkgllbyS5w6NPWN9JkH4Hrrk6
BBoQW9glzc53oghkZfDXVFXqTFuSbgD4Mm/KX+GkMXOcrshAH6IZ9mQoTLhr62wLIbeR1TA9loiC
yG1EdWo8J8Y6GmgIVztVbN7RmX1sd8oVANygcWpNjJjuttg/j8Dk0AoUh8ki52BtvU/b1b1JzPBu
xUoINUq3/WSd0G68HDAQxo45BNf1mHmjONRllj3qsA1aEDrYYeB33D/UFyBfggFptMPWUEJK1fJ1
FTjpwcmj+WM6pP4bzJrKo8gkWjKb+j5e4IL4J8pj2hfZ6w3M3s3CuTKUMtgHMUhDKMP0MzyAg1g5
pW+8YPyA7nYLbD6qrvMLXNFcoIvLBcaIILL+5JoeNbVyZhDTKHFrpQreVjJE21Tgly607uV+xB92
3BnVDPdgxz9x2k4PjsLj1Dfu97BtPkXGoBfYoBFzPVvcZW0RmEgFevrQDGv8EcrI9LQ5Vg1rTmvg
KRCF9xsdj+bsXoCdqUQ7BOtbYz4B5u/cg7dSmqGA3WtYrhYduvGUjyIamyPl5+xi/gaOtLKIUtXT
SUZrbk3fzABOMXz9uOnkoztMkB9pOw6R26hzIgu6NSGMxOFqtuBVIHPyL8iXT1mqvruUB6gvWrDr
YGGvAlXC+FVeY1nVAhLel7n0zxkx55FPgBcS6PxBYx0Sy8RcLx6tVc5MFKr3U6aNf68vwNs4XQbs
0wf1sbkAcweL0R1cfSotane2+N3BInnXC6bXonsnYL6g6PLr6gL99Tc/bs5T6iEKg55KeQsIsUQM
VsOr2C1uJ+419ijHKOjyaype79gr68MaOc7BUzL+KxyaVezG7RbjOeecjTq/qmKO91T6zkmkpLeJ
u5pTG5a0vpa6+rDAuDg0iCzexjjTh8gE7ewIlGQHEaVdNZTiDU3p6qgkAnvSIMQazzBNS+xjb8oq
QEQG1NDVHGqMYr0muzcz4rT7qbSmLLUrrgUMi3vQus57g9zaVN9OUDXRQteKZmHWkSg7QXMq1a1c
lw/IqMpDRwJ9vaDVdxT81W0t3O7eq4OecVPooFrYd71PaxxRz+i6ot9HpBr6N0EyBE8oGeR7iZvQ
IRdebvar2tarFNQJPkR1VX3cSH1gWkTmFhIW+gzDDKsnLsn2p3zZMfgcTnTz0MLc5od6y9YfdFFw
f6EBj1lvhi1rVKgJQo7+GqYSHdEIqcJdLlvv0MEFvU6btaaFlQ53RT194mDBKhaHmHO79Ya3NO2c
DRdnY6CSN8X41W85bY5RGOm7sEEqas68txmjkXPgNBgMQkTcD21cXtURqpag8M5aUW15HLDHNupW
9O0cnJqG1r12V0iWaVLl19JgXGUHwLdyhCfKiR2ftHL9uwkJWXwYo4JGXf2YWsW4SGfRFcm6jvGk
LX5M9J46WvExWHdF7DXeXNM293vaPagYImlS9Qd3CV4PXmfVkf11L3hF73OVkQ6icrevauXssVlM
DgJdohs0I9KTmfrbpWl6XKcW/Q3w+LLPGmUYD9RwIgIIz9sU5tfDlnzBbq65zsRAtzSbjlNlvjQN
9louHbPjNHHceEN+HQ86O08GukKTxg8zYgmw61G1bDBRi6dZvDFh0ZwGR6O6WD5OrnbemLx8vbCu
N+kifN7G+iGLmu20yApBvaXIBHzaWUus0oBUhlWCLYKYsWMa6HC8Cyv6cWZiXR/7qcjkDY1FGm6r
drPuCEUJpS2/WPBmoqezohEcYhTnHiVzDveYpwnFcFO4ifPBaH9ZDwUsiQ0xYm1ZG1WLINZSeTWG
EREou/WsRPFWRIMsEafeSGV0VYeMM2h3IVIAswPNI+gRrgerYO28BVcjxK1f+XhP5wdVDttfgZqW
v5rOXW6isfQQRmz1Vb86BsezJlrkHkfzmXFPZQj9dcsaABA8r5DxmXMRMePKkZ/XMi6pLabyBgrC
FOwEwsSP8TYVN43baHgpkFcpzU+rH2ffen9yrvSIJ7Fe4/6EYJcHtX3EvKlpCa8VPa8BpwCgDRjt
Zu+RPVOHqISNPSiaJjBxgvBcDBtq++6GhqKBNYMpsQwg2HaotdwOamry4+gPytOM0SYI0Jxc7kmg
wEkzZ83jcq+jCQpURaG9aq/NDlus5+n6Akuu88pBi6KXJH6pO1WMCsLklYd53rjvxq0vTmhtJscu
Thg35sEkDxUKVB9xM8ux3Cjd8k2cD/0jzWOjGa+tBSq2ibjS6GCfBlAW583LF1DZ1TK7GJYOEXjG
YR3/qjG2OaQ68e6aMm7Erubhf9iCAgM4La6CMZ16jPdGWL2gkJn+0bvD3SLAXBDZb9TQ8Hw8BouD
Xt1qi1gyoB4ZTOkz4SpC9y8kXMt9ptw032dTEFMdr2ELpagaXdR7x/EDwXs7BizSLRS+L2FU4bWE
jjsS3uRbPYwqUIC7BFrj0YxTue6GSfj7cQQ3ug9l3rxqew2sX1b5dBxFfq+EQTfXNOOdmSJxLTHG
WzGcicUbXQ9TddT0pq9CAPvHhId2E08agHbdhuu3JY3x8CLnfuevMrpNw7xldLvO0Z1GQFAe0szL
kvsG18S9v0YfxibQf+HywiQxEyGaY9DC/UW41wMjVFTskK37GKiQUTCYbxCrgC04S/zkvkYo4ruP
kwFdwcL7TDwtbgrjeLQQQvlhniu9Yu7XRJhgIbmOJIaLI1wGpRqpHox8wG0HRyFNu+uY3x4ZriVX
YMino1jmmZ7KbJAAzsyjRlMOh1gDHBzrvF2HXtpnRHvxjPG7Ljx5RQfMTHkKRK0/j/umW/CaTsf+
6Egc+fzZjb4BXFrugCRtDzF+V2+VATOyJ56XP7rR009J69YfMs+tM5gUZXIDRze9gZLj3rgqBefE
fr11+0y+CbYR0XBX4fRB4/jobMLZeVGojmsbeeT+LvqjIoVzBr2nIjQ37clIJa7K2mmvFxdShUKo
/amD+cWUcDiOqi9fFRnT6tKC6ksLrydIzAdeQF6WaPYPeibyBfB397mF5lcWpL9e8PqVhe53FsRf
XeD8BTlK3bg9CRRg//yC+48uFABLBpjHznxDkA6GgLJkgfnCGzCWQnApav+3/v9D/e+BRvld+f9/
a2aun3/VW3v+P/7GdvrJf+g7ksnGEbgladFTz2W/F6EiCiYHGTCK/0v9/nfVH3n/ASXCn4PtECCd
LCDwZ9Uv+JUAIBnT3gPRQyPhv6n6gxcgQC6HfjgJmvTAE+PNbDE5vxT9FItr00xu+D13N1X+AOSZ
Bu7BGGiVWKSOpb++Bz5UjCe9BjV+zXoV4uuCtl9753WogPgn5RAgOJxiB63uNkkJpIjxIP/8bnAx
cVo5+pXc5I4wn83OnmS9D1GOrqd1C5CQn7T/CpE0FVHUu8ox78AZMo+rGWkAuArXpEDJeUM+Pr4K
dFb0giyjFMmwr2HrotTZzqVWDDc19oh/wpp5FnH0C5CGvgo5mQdWAelYlGBfrg4eqh4tyk18V9rM
1IoN9oRo5QxhEFT3SQbJ06FyKtrmRy+HYn0KLXRygMI1DdxP65lseffL3nr9/N2/guv9f10S+YAH
agm1A/pBqM/+84FZzmrT6SH7BqBeVPcqLLLqZgunHmyCNfPFBLeJCgbsTKhVPFH9LWBKdiXBrfrc
LXpF5SSa8A+4gXOu3fy4pdk24e278CiO47jl2/scTSiH1JcBtXzYNqQu82OThBpGl5vpKUr+AH/9
J2MgjFwWWYQMsly0/zCwe4FETfNqAYFbt99dAwLjrYCI2T025Pjb69+v3gvUJl9ERgVsWsL3YvFe
AuHWuumTTS7pN9pz6LcfFUM0bFZ9lzd8CaIyfGV0J6yErBS1M+6Vl0XzY4WFxp8U4f7ZbLO3DATc
t7izOKB/91ID0IO76CZLKb/NGh7DA8Iy5Ugi1zicwjfMQTch/9tFRvIiJpSACnMjVsFurF/edMfL
HPonUfC1nlB5Wg/9qpwZrfZ4S1fzh++ym/CX94a7I3CFXoKYJJruhL9/fhe2NHUFycn/hlkuravv
Ps2MPL/GsJZ9BwXULnG9ygmuze8f8L92El6E1o9cgqMUBN0XUFVQB3pg5qG/LiRnMXVWVMfzY+o7
Bav7+6/y/v0IwezTG6Z1y45KXoIHy67zEBLym28aa5wmOhdJ2r6r/ZEYhSNflmbq1ZJsqdvcdcXQ
Svco5rza3pc6UirYNTUBkWES/MTkDalYFCA5Nbd+fVeBGotX6rIwbP6Ec//Xg0GhU6BzjeCh52La
/iJ6eLgB+Ivvtl8BLg5cBTj3qvwxe6sDKqtrZBcc0mZmCvSnxfr3g0EmUsJTQXQUpPvLsJU6VgJy
EM4XUivPZ5QWiWLS+yhWOcLCHpZkuqbJFFbRZzC2oEwO/TAMCW57wELnp6LZzGAd9oDffclar0xO
AbOv9VYwTAUQ8ftH+7IXHtIBpyV7eU0SKzjz8tmKzKihmYbuC55+dDF2ZYx2wGs8JAY21Yb/zDpf
JWh04KEcpAVvk25R03Zgdq0rwTLBXG39ygZsyh9Su6wMxx/DfqRhvJDs9DkAo+FGdBELQmIfdJYk
6aWyrNipdH81T6eF58wxjJQ0Ng8IpqU2RDtwavlCf13q+E2aq3H5uK02hdj1NHpYCwrbgCAPIFX2
5ckPe8H73ecGbqSiM9l8l2byMFqnctLba17/RHxoGfRu74cNk11Ay6pMoDB67eR9qHSnyvY4wS/e
3m9oS81P89DL+VGX/BeDwyE6AtsuZ8zOM/NzaCH9DjhZgUN4iSo0L3oa8xlo67llmWcnwJp4Lu20
wTym30ns1viTQka6kVdiXvLxzWgi6xiy9ktJCNbkwBnyb1nCVzuFSfhzfKzstznZquQDk9mi/9jH
hZjPaTj3xX0dMnu+Mh7Kbrd576zTzbRMC3tpiWFM0TgAvL7eohGQc1i66WjPTES/fd425MhH+gld
2KqqOv+8AYE5A7eKvRxjhoPrpg4LKtyW7Ye+tw1idRO5TnNEXBqRiCPjvLWhlFZ0Xv/+jF6Bqjri
+QT/cc+Ww0NuhxqYYA0mXDT46kXlBEdUwLmn7HlVQ5TKWDlrrMkfGEPxcQO7bILH6eVoemOY4kRk
bSsqXiyLWqOe2yPQ2+3SJSOnVlChl6WPZYpZ+mM74lUcncrAUlB2SpQ0vHZzm9C1QlAdUBnCl4vL
B0ID8NLoNGZjFQc3TrgU69e+WWbWECcvBud7QWD00rdx7UrbYQEPUptrKM0zU1scW23uhlp4wO9W
lIbsTZQJGNX7PkjnNjt2OH1xxZE/EwWOwwZeqzkiB273L6OWkJ+yOOiD+SbRcPHLQ4evJ68CyIKY
n5xsBF8CXrcbuaSVu+c/mqm01wKPOwjlXkYRryB9lIqdEmxShudZxgGXh1lObPO2dEby4kED/hcf
IODywz4J1ojLwlbLrnE/IxX4Y1rMxHJuiM/wSTUpYHguxyVkfTJX2i1qU+v5ScUt/+y9uOYFjkoA
Ug+kjkzhj6EpeM/XYd1s8MiBRH4uexo7vNIIAPOh+Ll6PAk8vSb+NSovmJ+iArgeUppdpPR6nhdX
l839jJs9H9gPyD0x4ScXs7s6wOp6PKiKBpo4L3GNkMyhdJ+SXBTJfGDkF9nIlNd4iJykS+uatpwK
TmO1ZiGDsRwlHsZMrtpei3Vd2P6xjpGGOiYN07OWRMF08kEKWNGoNrrWiXePd01QvOrwGEoRMSon
+4TbAm0/7+TzLs/OdaFduDc7kH3MDfdLjU6iua1SHXGNqaN5Nn0YgwT53NJn4mbatFyz7i1yMmmI
OqbuEpqg0i2Y4B0JxISb4wg/dgV/oKYuSWAlSVxQduB4x/ycYikgMpAVFWFWft0Mo8TcBtuVe07K
BVmgHNjpkufZHVrJkxc9jEui7eYpShtSotGsOOxVOIbzkzstmj2UBkVfZbedpcGpE12IaQCxLwJC
JR5GrNKhqXgeND5BDU39gzbSJ+QiJj/xlFrQ+ZwF3doYPgvSio2CE4vPznULlY7zyaWDzV9SwvT8
bhxSG5cqd26WNwm0ejZSjjgD4UmFi2T9sEMjOsysIu+C54+aDTX3QwCMk6ffr+I2BgQYnuNab1x4
vjgTXx16QFrUiXDJcTSvKuKUb1JgG/oYh7U9ZMdx6tmOC75BHVCreFiJD4zhnPDVQicOhAohSoRn
1cMEyo9A9AH5b7hq8v2uY6r1K9KtVCM/6xCivl0c0/VBh8LmQFSFUpKXBnq7nWYMWHDFQXboU9Om
x9CljfYWbBY3X3Qc/uuFescVR6VxWCUceiNe7HLaSKfPMWNkVvDntkaH1f4OMDX2F/utWGzijKKZ
DffaQRDpPd40LmscRINlxJOJZhgcRA7NwXEfxqmIMA7KgV4/+JDwaNYm1TBiObN5q/wEaBWxF7dZ
6qfE95OSPTT0RX8jW4VEtezmSX3FXBXjjiFrnPA+5UrxvW1V0X8qiLnbqYrarv4WItA1IEmGQfFn
g4SxebUlTg3ay8GX6xYciVF03MHJAUbvkWgHFYPyWTw/DH2eLlYAxm28OzCf2C+k8Th7+55nRNO2
W2h8MXNBwyZkGLBUdOfQ0h3MChoyWunm7dTgrONHeMRT+FbWIOAzBk5hhVRFUvtr2tG64v5T9mma
jddjzklWI3JWm42BclFvLv7daDRaFt2aTjs5VveA/T0sB5MoQ+iIBG17Am6Vdxx8MJ5vNMY58S4I
R9/bryAN0IWVDM+SAyCtqNxDGWdOnIk6OwPFGw9YJJrtNqVX5155xsv9E5I1XotSY1RvdMfSQDiv
VdU14TtaoVgNX7kqwsrhmNCaX56WcQnGe0ePrfMYOqHGFgi8ERoOg5TDO7qNGXPCemSupa7iRQBR
37kzeOVDsmCfdJUWIwAqHK3iBqdwVJz8fB8Nm8Yy3KPd3H7LMRSaF/RoxrX/npQCzXCg0aqLdn6g
xYhkZdr2Ij5MlStqeZVC4JQPQPmdCjcTqUhr8+85ahBYjuw7AAx+d0Chwo6hZTAGjuVRcDPl65/Z
t7siXuI9gqntgFuYrrAHqsLGTIl3ZhVKhQeVmiEFq+26GTkK7V9BNpYyiFanAc1c9j9wIARHrkAq
zfZYwf/Qvtx9bNPHgQOc1yEPpY1wKM7bDBP+ILqDp3KtDbAObkyZ+HbrM4eUVOD6zNEj8qbklIHF
kvnb1RpFfOZpEp3N/gAs2coBm0gUTIFMzU2dXE19U8gPKGJZ6VFPgVxKrjCVptegpl4QJhmOk9nb
MYnyr0KfSf0H45K7OQACjCKWlXFhD43UManhDG/AQh1nr5VbcE5CvyYlan3qbOcaJ2no7TvyEgDc
iL0wNCcg0svmjIYeGpKawNkaWSDVRvbkjGkzc6VDlkd89xQhDwDQMhQwffYdDDA+zMVum3dJM2Xj
+nVS2jhZhREm9fCivIQralOlveEzyis2X03QpduQYJwG+cWYvu3AMZZRe4c4HWTY06iUzaVaFdmU
Bd0Wu0ZAUeTo/YBiDfPugH7cPEGV9Vr6BmDq0XmEh+SCeW3uieGrTZEu7R6pG3tK/TzBQq9jHavO
tR0LBur26r0gdVhIlYVl0uGb2FB04BbDwhJmSnsFk3Zyts/fK7H1vEK7SaFqSH+ozfnErsHoJDxU
XrvGYOBByrBkhUse8CiaJRUfIOTRe3p+jByYnvee8m8an+I+BcN8CsrW4xlN8ES8AWO3aja5hV24
afJxrnBLrs45RoyNuQ5JR+enDfgUd4Uru20+DQNKg/m1wsuHz3Lx+iIFN/5qC/lY0rT/0NCv85Z9
YdwhwokUMCaJs5/abH7GhGYQZ1dleo5fIyjsd8WdTEEyoIaxgQTSxyBA2hk+GFO1+anWoX1FmMPb
hhfgPP4gnUObqHn4kH4oes9usCCdit6/6v0IsetD9ny65vOccWhOnSFR3QcBE5UnGaBNcZ5Hafdj
igQhmbXLCpQ/QDu1/MB/t39NVjJsr00dRxyXXs51+bhIRjY1rOSU2WQedzQu5vn1qEbBc6kn0/FQ
B03ga+6CJUCefY4NSv9nOLNVxFvdsxdqRkPkBOUpHEK7d+vWT9r7BmEzUD5ZzUwK6RxUnAKSWuas
PNvJmRu+q90GbsG1yoo0KzybWidQRebHLEqK4fM8IIjWMB+b1EhwWU0Y3IXGGytczYXPPgM2aYvA
UgkqNhfLIB4IblKklxSePOdxFdt6G8BMWm8lPr7LfLX4QV99nnNvYVHS58xHZ+5MrqG7eOBuiyVB
2+n4syKOtzYhMViyDDFzlOb6gJ8yapbhCD3MWb4G89Rvr11ndt093KaccmTOh0w751iqYHqSG07m
DtIcmLu+dkAe2JwdRwayMJDXtsgHv2AT+UwxSXxKdZrx1EZ8yknXF7BWCbPBWbTkKInotvesuo24
m9dT8173kWqReaF+YDtJwdfT2sMvkY8Fdz7Ls4rEMuYgDxa2/tmLvZxSpYrJo55fvXaubWpVOw0A
VohZHXaBh3GeEb1ExMzY/pGTBqvdkpEbm/aVixJM27Mgm624ReKMLCTTMPuKUy1n6l7KKrR0U1Nm
Vyna49Mb4Mabvo6nxavPsfapKTjYnJD8IFjGmdCJ3n3HxyThOBCryr61mSgjN6L43jxXjfAF0Ky+
7gFAEaRI+Ce513Su/PqYZLOtAp8Lizrd7EV322LWbM9btgLWHeONijec45KNTpHksvtN3rY80gJA
Gpc+QYnOmiO+gOk4orDfWuqBojnCH24rOwr5PRuwRh6jkwMo1BhbovKJNSKTgTxoq89Bt9gKHbco
GzmSRdtEt/GwSaj+0ON62Q+kZwRBHv0GBjoRsgovGqzx0kFCYQz4ZUlHW2fOuVPn4uCEwPDwcsFx
lUf6+0bVy66a/UrKUyjMoefHJE7/7LOuqm1jd5TjFyGNnd48bw2wgLaz+99+FeBQclyQcD7N85eO
OT6cVbTbg+5LESIfSeYpwwD640KwJnb9/rsu3cBf+8fgbmhTB6AhwkD+eyqlXXCcpq6CL0vQQIW9
nfIGhei9GEMc2vb50GApDQmpI2hMcMI0TZS57nHDUaNP3U0Xwk42EkpeG3ueI/PP2Uc7ZLZEaCOB
4dhdJHvDT7+//H89FTR6odqjy4DHEJpn9ve/dNqXAXRkZiLxeSy8hevggLJlIYcrJdTvv+pfew7M
Lj4QkCQT+qrxy343aVThtyRQnxGvC6b1nK5Qid97W2RfEfybzR+33MsRiseDiaTvC74TP6iLVcsv
Nzf0Oogz+vefETy2MWqEz7i9ngoi+2PmA4xccS4n3yeZWPn5e43k2vCKaNeI69/f+8tlZmoqUPyw
U1VeN0Qw/rnMoE+X2SRZ8ImeBKUjrAS6VHGLCW7+hwf6cpV9bLO528CN+DaaYy+65hWJYRxgVfoJ
zGGEMJ6qbWlelFRqZ4CyNmv8/a290DSJrKDIs6qVYMJH++ift4aU4UYwWYdPQ8ucKD8OCFoR5giK
K881HXoMAHd5ARMj2YNigH11/P0FhP9aXMkmtvJCgKgibv1lZAmzvPZU1H6CHb9m7ZFZFlaUdD3y
pLx6TlvmIbepMfpENn7/bIo7YrQtr0aOgKyvzfPiNNhss0a0/lfe4g7wOdXCVsctR4KuDKTeQxyM
TozHoleNROvICHtYApHokKXMU5cXHw4hM/TyMEYTzSPPDAtGNyhEt7hIk8z7I/ppcw8irKscm1vp
Wdu0y7HEY9rIRW+Pc6kKchvMT+wRr9CW4LKi5wa9JrUnalaVb5OmMoZHwfHqezZZTsumJJK4wFZY
/zgrBzqT/rxAwbpFDYW27O+X/18bLkK4wZUiQt8LusDLrT1RWWBdu60fu7wPyFkzhc1zd0i20WYA
P1vWv/9K+7b8GnJtqE0uM5oYLED0UoKIQRkQQx2bj0kmbY9xKhJZ3Ys48ivnwdUuVwDKPJkoohYv
tUmhU6OI8KdB0cs7D3ALcImcVh+dd+4y/v4lvLRI7xmeZf6xAojX3BTNMDbv/Mr4w52vxz/of7zc
5AHJWRTQKZJBzLzypYiO9FwkDpTWn2aEmbf3oozstihLZTOr3y+v/+KV5tPR6gH7LCMmbyjYvMgO
MrO4dd3O/rsWLlt8SGlfjtkpo41KpVuUhtNhx8C74V8RDRv25WIJghRrAmYlbjwk6beUPHZ+rwyy
kPQRttAm6kVGhYJXDG9F3pW5bWstjm0DxEj78xJi02zbxFXDdORpdryAm3MqwVmUZY6dFHkzyh1U
VR6qSf214xBH61PbYclz//tFeLHerAFKdVjIQACLgn9PTIXIxqSRkK+mprQnc9oxqqh2jumonH//
VZZN8+t+ts+U4AVfBgUz+vov97PpFD1VL0yf4rC7fNeEFvpDNaNczdFEqCcEPc/ea0A6rEK7tLZL
+vOnYZ5sh8AxLosrwsj2M6kFFZHOb5DVMNdOVWK/eqd5VXGhKVRTmSuECSiYjqhuUh4XkMYpS34O
/pgW2SGSA12fd2eLXfgpp7kDKYpwuCj5FsSnSYej59bE7Bnb43VEbp9k6ZG1mF00E/i7wzgUtrH8
c4TGG8neLZl5cO6l4OP4wNVrDC2Q3y9p/M/HF0XWZcN3rZOG4CwU7ost3HMHcwxy7ms9B9GHcmiF
f/IZj55lFav/4e7cmtPGkjj+VVzzDqX7pWpnHmziOIntxIntzOSFIgYjgS6gG4hPv78jiRjJt2xO
ale1mnkypJFaffre/zbI8XvZ6dzYuh9Kxw/GI3bvRmchyPq3bKFj/Dxy8oiiKWuI3EHJkiDLy9Y3
Y+LX9BOjc4V34jmFdua7i6uQUttdsTLS1bGVMKV9Qi3H+liY4/iDp/jpBRbJ2wkcBhZKDcC9/rqj
jlwAaw4sIlPurmKAf2Iubwe7ARuIMyBU6XF0k08GVgm0DabCL+wyKUbZqly/oSYe3HrU8JnF1KgS
LFYZ6bx4uaGEl6nBN7omTHCsqxHd3VpRR/oqsa817PNk5cUqe5YTyyOFMU/TtxrbJK8BAclvfV33
6INSBkY0AoCU8crcBdRgsEq+WEaa4haN87PFNl+cUiYoV+xcoLh8st24PtjJRli8B2T2TbZxCxI2
3mLxNXdoxQc9OF+OMsDnr3eLnJSYAXIp2b6BcaJYypWRlcp3rczSb2wHNm683ARff2uFH5Z26r8x
/NJ/BWmorawRCMrKKDMTV8HQcBQ6AhGT/rHX5jya8r6Y49fG0fING4/YDGIlinXzivi1DnT9YwBw
0ZClsYKEn2z7RCB64tolbjQF3D+kR2irXKsR+dXjMFxeFIaeE//N4/CKEqG9fMUfeyT51WPSq0PJ
BiXebZvIzZRFnYyDTNdRROCqB2wtOA11lca3lx+yovRghqunZNyV/hyQEDHI3SByq7HtqKBXZqqy
56rA/8BcHMcEPKBre4H9OdLC8Wc/HQ9Wx0pguquRXqx8lub5TMttQY1gKYufWR8TK3HfR4O1fYO9
TfGT8iC7DUOcFy2LQkAbMtW4As4qug/peT6PSM9eFVqpfXUXxKnHaqwqAH0v5x/1kFFrltOFFtmb
JbU4tliSWEvccrqI5xmlhDw5VeemMlG2GePHvL9XfKFOEx4sEW4AbhB80bHRXZdAHYDWbTjlbmrk
gvmer3tvddZLn21320mkusE/+sDdjnJtTtFjzazumQFCeTR6+c2YQphbbwY0TRHV0QxI4xgokW35
U5fjkPKBZ0/nOYUD0mnsttk6zLmMUqokGaD3jCnaYQb0A+NKIdWeODyLyVtdAM5UZMeBPR983Klz
40zfMUbI1KL7jckVUKGS5eCCFc32eamXbyM91K/JgQYf4wEv7diiMFae7LItZZdFnI5P7JVrA/NM
8H3KeMZ9aS38S91mWHtJpviMMaDVx9DMggzMgjT/XgZefqOY2vJqEDkYCGurbk51Ldvkx3riz683
gUv7u7cGeYXFj2yVKLI5JQDQdhYUQrCJXwxz4Jz7Xml8Vclqg6K+XJrbV8Re8K7LW4Psgo2Rok+2
i7KXkxLmvdtjwDQM83IAgNftytdL5p/XkXKpbsTA5suvswNqiFQxCyS6bulHYvqddrXO61S0IAkx
nbPFamG8J23GXNA4LwcfSFQuTilEZGh6kMCmK10Jbv35Njv3fVe5GhSufvryvViPRQtXE/VZbVe2
1G4zYLIJzdSZR9FsvqXAQNwej7/FLB4qRmsxgbZWtCUZjjAWAErMYpUj5unMM4922BF5EtcFFYh9
7aMktuy/fYakROqXFHo0SL2LpeWnZ+x23F5auTdnJMieG8cMu2ub4xSYJI8MJ2shjhMQoU8ckBBW
bwew5XSxzAYXrqUWfGFjs+ck9cpP5XaDOVuA9XA6Z2EBEEOqvzwPKfPiUeohc6rBOmCdfMEs55uC
ouetWRCa4oukXzJ2XTJlF+gJuBa0yyCJlItOLLJ+n3TXjyi50lG3paJJXSljheWcIQ57dbFhporp
QH9l0VfraLEKoIu9Sd4qDPh/ZQud/3fOAoR7w9d8Uj1AyL2W+Hqsf5AUkD7x3VXw4R/l9XSNSijb
L5czprMV+9jduIvvdHmUVA15ZcRU9nSX5uN3VjT4XhYL5h5Kq1iFvyCwgFzjNut0roLr2xFYOqXS
MN3ZwWwcWmU+ql6Itcu9gAE5KztVdoV7vQbk+bS0vPGblTve/uM5SbFCTgBVeFliOwm66vQ4hsgt
ozrotex27DJ7uiliMFxmc1uxvqwtNf0MYN9gZJPY/YBdzC/zYJ29XzHd+o5l1yrLBGwMmR1k208+
QHw0JEeb4twf5Po9nfNr89gBR+fLK3fZjgHEXVr0u5occXqmCSo7LAPUsAzdtZHPyHqv5zd4FiZj
tppRHufgIV1qVrGkppTuLGfkJGZ874FRsWSVobbavGXzUHprusH8XLE3yxuNLRlUSLACoG0kAeye
L+wTY025t37R/zdzFs2DjCbZ5E21sf4qnyXl51mKNUr/+lcNUyk+rfDhr+Nf+9LLhI5m1S9fl6vZ
n39MpiF7if2UsOcuO5zDoMP6ETZ3dVPVHb9EIyA1m+VTiBv2ULRUkYlh7Z24iOuDmNXH9cf0qipD
UqEoB8J6cTFgAVTEAZOeY8PLT1jz8+XvtJ7gLgYtU7wHwH6iQy5oIrfXQq94hgcdCg880N2hKTKB
4sBXl97mgQsaOSUBTDc9/OKqf/C/z4NnJQG1KXyKn+FCh8YDF4Qk4J7Q1kierLraXOD1Dw20s4Z/
uP/8fyIJnSeoj8q76Z9/MDmCBpRjgjo0RdRHbqUWBcT98Dgw0mSzC54aEbFiv56e94PcSj29ztPR
KErVo6MFHGsIarEo+zDfU129e3rXqN9IRz//B6pQN4ZV9E0QXD9jhwmqqg7hDqULxi/E9b9Shc8f
APqAZUXAGTKnZJoA7jx5AFRF7F+whTbsnwiY9RuREgEWFFDlZoikutAnh8ffZaJRZzzNZAynunqn
BVgQSEVTTgvYQ800LCoUzPyIq6MDKV4P2acgQoXGEvRNEmiulZYEsYGEigZIgbUkwNVDSbBNjKFD
DwAYqNXVO0mgBtMYKYnzYKL3UfmsDalFQWtzAbsgJgmFNNSf904lMsJGNkLuPKASKcHjF+FitWTA
xi9knJPqWi0DvfMLqTGKPLLU42vO0KQgQra2fsVddQC4m+EwvccgZP2F/hkGhFPWO8Y1IgjSHNH1
Ul0dpejoeM8EEMyY95ULTP3JOoiGMUTWFRKYjebv2EdVNUD6o7eJvEnfjAIZJZEgkToLhjKkDUnE
go2L2LEKjjvkZ9ivxMaj+uodF0QoL8kF3R7Sucb0MdWq6upIgWMORbMenQeNRuijLDiyepGsAR4S
adO9L8jhOrQO2EbiRLIqRE3V1UMuUIuQlAVDG7LLhk4eikfV1eGCq5NbUcR6tebzOkDpVe4EcBB5
LrAiUQMWo3nXHS7gLVp8Ahxcozd6xwV4IHZDSWlH3cETEFUnu8mjdWyk62A9yKSRa6v1Ri18PZIF
1cWLkeWCMgT9FZEH7La+2nrBVYc0s1IMdJT64/55jSD1ytoIwyQyENmSg3d9qB0tdwjoDMUmmm6q
q3dcoCAvSmVyJ0IndCBtDCDEk9rRUZAFXEZSSzUXeqcXNJEQlOSCQd6M0qXL8s/66vgLoEGBV0PP
Abm16qqPYI/0Aj3u0pYS7ejiNnEe2vrAtoY2FTzsR3MSevf0ulWtWJM6CUQO1E9cMHoardfhAp6z
TUM26au+RpHAoGiytoH4wXHJrDUx4qPUmm0PwW1yhAH9cVJge69OAkBhsvpAG5IwIlZmtKG6On4C
+gCII8oNzZnr0+OjqGVT7BwFR7RckFH68ZIPTSPhE4yhB1CEF+Lqn1HANMqGT4ZIHVY9gM1h6AiB
awj0f538Vf1LvRICU5F9fFFqA0KG0ZP6HYusfUsIyLGjcCjDNBFFD4XAlBYCbCIDXgTQTXOBYOsh
F0S9hTyCTWxSs6l3MTTr6R1enZxtJI9MwZnN4E/H0DSkk3yE25bIQPfMHpAGkn5+/D+qSTrtTLU9
6EqBOySgIq7c283+SQF6qr4piVqLC/Bptez+wfYfngVmYVEJJkaxKcbU4Xqf9KKwWrJnQR8yiUjo
vG/AwNk45IKIFZAT+lqb4mT/rAMDbdJcIM+s84im3sSNnRNh401jOpjCbaxH7/QCr68x3L9+InCU
FCYi+K8rBBRjwFpk8qlpVeqfQqBqKusm63RaAN5CcrXWit3Cm0santlx9iM1rXu1Hu6VQgBAVFIh
0JVD+gQXwGiMQ0cWmKIc0vnKaXF6qBAZJZV9fqRAp6LGRFp91tEtLYVIyYn5ZcajGv70z1E0wAGW
5AKBM0ghwkV62jhShOYTsINBHq6u+vD16SwYWDVZLpBO5E1TYGTJenW1ZaFu1sVXokOr+qkePb9I
p0qXX9EFYB6JFW5PngWM5RBZI6xscpZ9en4YIO0iqjQdiVHufToZgTrUBTQqA98g6i8Phdl+hQvU
BDTZ/AmFV+ZEhBPYGMaOc1T1adoUWNhG2LtTQAJUNp0uyu+g4bhEzvUp6KbTnaHIMJr0adSf904X
0q0u3YpB6oBOZeYWSJ1XV8cuUlqxcBvwCx5KLz07CxY4SrIWQaNdFywV5oBqLnRkgbCZ8Q3VMDgq
9Rd+/kT8hPL8MQ9z4vnBtJqE8WfpUwMzz31hPwHy+PNm+kM09osRj9YXxWBM/dsPgzJ/tdqiq5z5
wYf7HHr1O80/bx7w8U+3fmv/VPs/nvmzZJLceYCxMURTNrd5OQmZpmFXyvdJODkcT0H6OH8Pd/Jo
nudH6ugVwk8vYXl+Tujn6CY+U3ztG6466aVvOFmCbDxJ948uXiPbrjBYspRPJoF/HyeR37rruu9Z
mnYcxMlkGu/vspoqqZrq5SkzK3mX+Xd51iJejazIEh/NgslmkswOKdc90NKUm7Gzo/j+6CQO8vB7
m+11e63sr5zCdX/aep9N56os5bezOJm3bxknWXSDylI+g+O+v6dTibdOxn7/hydH937qSL6bTryW
AKp146bsDb8LAj+K/faJrHsipUlHU3/S0SJg9uGXSVOON22xAJ8AmylL9sNj3VT3P0kThkB+tyz3
t1jJRd1yKUv6PM799BGb64YlWdoXEz9qaQ9Kb6IFSJ5uUgaTaLqnJNjR9FLIk07TyZ2Xp7Msa8m0
RvT7GyzuhX8HwNykPWpaV3+lb93HFqRx1pJsra6pytNOU5//V6uWbmL/lKit/Q7qcZ50SYs6oDTp
OMo6OqSprclSvpx9T7or7Oi+E2UredLFpG23SD+ISpA84c3R2SRcpZ7fNuvQFzWW30H//SxJZy1N
JbD4fhPxi9nWv2uZMYiLZPDvuPN/4mS5p1SpFCAr1f0fft3yXsZJ5h2dTJIYS9k+nGSdftsPjCbL
7tmvx7dlWfPR89scrxOv0mSXAR5JO6oBD0vUN6RJJ7N5d5q/SpPKEv40i6K0DIpJJ0xomrhkyX/2
4uns6F36yLbV3ZKy5L/E+TOC2DSl/p4feCyITZJWlvw13J8B8tZyKZp5RHna23ZUCV6tSKzK0r3J
Jt6eitApTaZSluztLAmxbC3KdWlUmrJPZNMRb6DqRHpRlvTXCXaHHVbto9nAjUgTn6XZ0e1TN19n
BaXp++ldzM6NlufWtLBK0y5jsFjmew5XclJn8V6m/FSm6Udb5+P80x4c5al/1k6uiW/cBbNJ8te/
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series layoutId="waterfall" uniqueId="{75EC28AF-7FE6-4AD1-A618-32CC42CF1BA7}">
          <cx:tx>
            <cx:txData>
              <cx:f>_xlchart.v1.14</cx:f>
              <cx:v>profit</cx:v>
            </cx:txData>
          </cx:tx>
          <cx:spPr>
            <a:gradFill>
              <a:gsLst>
                <a:gs pos="0">
                  <a:schemeClr val="bg1"/>
                </a:gs>
                <a:gs pos="100000">
                  <a:srgbClr val="0070C0"/>
                </a:gs>
              </a:gsLst>
              <a:lin ang="7200000" scaled="0"/>
            </a:gradFill>
          </cx:spPr>
          <cx:dataLabels pos="outEnd">
            <cx:spPr>
              <a:solidFill>
                <a:schemeClr val="bg1"/>
              </a:solid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 idx="0">
              <cx:spPr>
                <a:noFill/>
                <a:ln>
                  <a:noFill/>
                </a:ln>
              </cx:spPr>
            </cx:dataLabel>
            <cx:dataLabel idx="2">
              <cx:spPr>
                <a:noFill/>
                <a:ln>
                  <a:noFill/>
                </a:ln>
              </cx:spP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8EC6EC22-5A4D-419F-B77F-36154C06BB92}">
          <cx:tx>
            <cx:txData>
              <cx:f>_xlchart.v5.18</cx:f>
              <cx:v>sales</cx:v>
            </cx:txData>
          </cx:tx>
          <cx:dataId val="0"/>
          <cx:layoutPr>
            <cx:geography cultureLanguage="en-US" cultureRegion="US" attribution="Powered by Bing">
              <cx:geoCache provider="{E9337A44-BEBE-4D9F-B70C-5C5E7DAFC167}">
                <cx:binary>7H3ZTuRI1+2rlOr6mI7JQ3z6+pfazoEZCihquLGygPI8hWc//VmGhErcSUGrOTpK6adbTYOJ9Has
2GuPEf7vTfefm/hupT50SZyW/7np/vzoV1X+nz/+KG/8u2RV7iXBjcrK7Ge1d5Mlf2Q/fwY3d3/c
qlUbpN4fjFDxx42/UtVd9/F//otP8+6y4+xmVQVZ+qm+U/3FXVnHVfmba1svfVjdJkE6C8pKBTcV
/fPjdaC8IA1WHz/cpVVQ9Vd9fvfnx2d/9fHDH9PP+tt9P8QQrapvMZabezplluSGKe+/rI8f4iz1
1pc109ozpEV0SdbX+eO9T1cJxr9Font5Vre36q4s8Uj33zdHPpMfF/76+OEmq9NqnDcPU/jnx89p
UN3dfrisVtVd+fFDUGbOwx842fgQny/vn/qP5zP/P/+d/ALzMPnNBjjTSXvt0t+wcbI0vbupgpu6
epyifw+PoHu6qVOdc53cf9EJPGzP5BazKNMfb/qAyxul2Q7Ns8ETdJyrHUUnztTqNnucpX8PDbf2
pLR0nQi2FRpK9D1dmBY3JirjZK+L8hIujyOnoJztJCinmar8D7NVlFXvSGnC3BPC4MSi/IHS5HOd
oYTsCUNyxujT9Qc6fVCdt0q1HaPnoyc4nc52Eqe/4tWPVfKOEHHQlmEIxpj5HBvL2LME4ZwRthWb
N0iyHZangRNE/jreSUQefYIP2c8P4JM6+fGuTgGojYC6KBfP4THNPUINJg1uPcCD65uq80/F2o7V
9k+ZADdzdhK4kyytVuk7qhLYDvqiU2mKBzMEa7PpwFEi9wwBH88YwdwE6w2ibMfnaeAEkpOrnYTE
WcXBz0y9t1vNdGEYksrtzgEFKtRkJhVrI/Qcm7fJtB2ezbEThJy/dhKhv1S0SstV+ThH7+C8iT0w
mEU41R+IbBL2SLYnuKS6rlsP+E3c67dItB2dXyMn2Px1saPYBEP2noTGxR4bnTOLigdoJi4CpXQP
voMuDd24x4Y+LosH9+0v9apALyGzHjgF5vtOAnN+l6ZlHzerdyU2QaA44LW1WhCC2d80N/AQLG5Z
0jTJk2JtGp23SrUdouejJzid7ya5ze7iVbtSd4+r+B3ITe4RYpkG42tymwRApo74xzIEp2svbkJu
b5FoOz6/Rk6wmc13Uoe+BOVNlpZB+n7gCLFnIC7VubFWkAk4lkRGh0ldl/zJn9tUoDeJtB2djaET
eL4c7CQ8V3fduzoFFHrBLWFRpAjGrwm3SbnHEZqC29bBKZyGTWheFWc7LOthE0iuvu4kJAtkqILb
1ePE/HsyY9aeDm2gYq0OU1AseGqWyQWztuvLGwTaDsvTwAkwi93MGFz4SJV/OCjjVXr7fuggP20w
C3S1tiRy4kebyF9TyyKjv3b/NcmFvlWq7RA9Hz3B6WI3OW15l6HG844KhFybIVAiEHI7q1kc6VLB
kT5Y+3QTiN4g0HZ0ngZOgFnupp92cLvy37F8AD8ASTRisscEwERzKIWjACfARPHtUV8fApxXBdkO
x3rYBIyD2U6amYM4DtIseMeMAAIbCixQrlmHnX/3y6iwDK5bv5zqTeP/FoleAObpWabY7KalOUhv
g3dNcXK5hzyaFNZjMgYMtRlzomiAbAHq0ygb3H9NFeZ1gV5A5nHgFJjT3VSarH1HuyLYHjGFoZti
e+JZ8r2xZm1Qsr5uTGjsFWlegOR+1BSP3bQoR++d1LTgCgsEJ0i+3H/R53oiLZgcQpH1XFMYMmub
FPa6PNsxeRw3QeXocie15AhTUt9E/ePc/PsQZuyxYSazDP1X3PiMv3Twl2manK5DmAl/vUWiF5B5
epYpNt92EpvjrA7KdzYuZE9a8IwN41c3wCY4kiLhSS3ko9f5mkkV7U0ibUdnY+gEnuPdJLSTVZDe
vZ/eCH2Po4Ym9A2+2oTGkHuMGlTADD0ElxNoXhVnOyzrYRNITuY7qTEnK9W/b8g/9j2BzoDJc+ti
GnsmoSjdyDUakzjyLZK8BMjjM0wx2c3g5WRVlqsbvy7vquo9Ixi2h4oyAnlzbUYm5h+5GIPoaBaw
Jnb/zfK8BM+zx5litKNUFtz4gbd638S/BWwk2mqeKmObbGbpSPwTiTBmfX3iL5+8QaIXAHoaOcXm
YDc5LUCnbfm+PYMGTI1EkvmxsDnRHSn2qESGGXXpR/v2kIw5eYssL8Hy9BhTXHYzvjwJynL8N8+D
x0l6B+cZrYIM1cyntMvE7KBehkYAhi7cdfD/N7V5k1AvQbQxeArSboY3Z1GMPOa7NnOiz9niaLld
t6hPKzQS4Q8ZqzPmegsBENwMO98i0XZ4fo2cYHN2tKPEVpZZrd5TexDyGybyZmKd/Ad9bRqdsc8J
gadJH3uhJ6HnqNKvSbQdm18jJ9ic7Giv+t0PtSqj1ePa/ffMNu7tQAMgN82HPiYyxUbuITAda83b
e9BO3yDRdmx+jZxgc7qbQc7pXbN6z5ozEs5cNwQCz19NTJtaQ6kBo6PDkUZpc/yCt7DJaK/L8xIu
D88xReV6J9nsTN152Xs60HxPcguNS9x4cKAnngBlZA/9mth3IyYBzuuSbMfjcdwEj7Pd7NQ8vWs/
7K+SvPSD9+w2E3zPsHRkzx63qCHu31SWsQUAFMckWbdCTzzoN4u1HaPJ8AlUp/s7qTrjQ33LVPRI
K+9gbBiURzIxbq25/5qipKORgxDguM7eTNzot0j0MkAPzzLF5tvOYnN4p8q7/h3RQfGZQ0F0vt1N
M9ELgAgIG43XzDfJdI7ovC7Ty/g8jp0idLizCJ3cdcHNO7ZroCtdMPhqVKydtYn+UGLsUUQ5EtsO
H9fFejshsHldmpexeRw7xeZkN7G53/LprFSGBo53dKY5glCObpknl22ya8CUe9SCx2YYa/ym/PZm
uV5AajJ+ipazk2id+cE76hBabAS21GCr2na3Gq2cuMLRzLmuX0PHNt3q16TZjszDqAkeZ7vpF1xm
NTZM/z/QHrjWBIUb9tj5PGE3a9z1gQZB7L15MEAT7Xm7XNsxmo6foHW5m9rz8FTvvr0dlojDTYNT
/YDFhOngQewxTpDNNiZewlvl+R1Gj08zRWg3KnE3vz1W5IFrHnztZ3/5T89UkUh4cjRG8V88thkR
YR8BunBwLsRjpXSC0+S0k5fF2g7UZPizJ9mNo1SusHUNZ8XcvWMvAfwDSyCVRtYZm2myDT2EXHA2
7sl9iI8mXtybRNqOx8bQidZc7Wad53O18h8t87+PTMdkG6rWyBCs6weTNOj9fk8TDTjMmFid1+TY
DsfDqAkSn6920j+7vlMJDhR4PzDQlU5MneGfiQdgYheBwQxpIMS5/5oUCt4gyXY4ngZOELneTUS+
rJBeS73qXROfONCGUhgU6wWLf5/4xCaPxyrPhLveJtN2eDbHThD68tdO6syXu7L68JZjy/7hQWo4
KE0wYIQWqPuviVsGF9pA/gAJgnWKZxLcvFmsF3B6/lRTqK53E6o+w/l33jvSG7KgUoLHXjj2AeU2
lBAoKj9kHaI+3vshl/PldYFegOdx4BSY/0850JfPwXs6LHC2qlbz+1MGN47C+/3V+2fH2YeToesg
fqur8ODcHtz++ZFy9HFseNrjhzwL//exTT4IHgHZGHK3Kqs/P2pUx6EexCRQMnSMUjSFfPzQQi3G
SwZiImEInLZiIXDCsR8fP6RjxubPj4whWoLXJ3W0kQpsZpQfP5RjmA2JxmOQsLWRIJxChRxtwE+n
O55ncY/i1tN0rH/+kNbJeRakVfnnRx0buvKHPxtlFWgfsnQhIZYBJ1RgNwuu36wusMDx1/T/EEPG
Q6h77LIs87y28yEpe7uhkNMZ4kQe58JTn/wgVje5GbEr34+0CyaLfpkKrc+dOLB0Jy47I7WJG7cz
zaBOJbV8rndN/q0kBJ9jaB7zbK3JgvNQdXlka7nODzK/ixY1GmjmOQ3lMdNId+7LtJ0FYdQvM9ZH
F0PIh33pmaXtU62+SwdtULYvWnGmdYF/1qVxENt+WbUr6eX9yuR+H8w8H9Pm+F6jBbaK1LAwY1Ic
6r2W/6iZH64qr+3PtainM2aF/bdeDcqRuReZDu+H6q5RHrVZHosDD4nvT55vfKKVFgR2Fpfsc827
IZptrJctEHCsgCkEhgErOpai0PU9pmo3IUgGIULNLY3LQXF5oPNan+esU4Yts06LbM6KyrQDlsjz
zMzZcdoyPFpuWJnuBBFploMf9nPT1LMDOdTNyeDq/imrRXZLg0j7khZ6eeH3WjfXgzA8qfWK+rbl
V/F1HLvW0vNVvqhLnp1ZlvpcxVzf1/P22PRadsV8tjR9eRsWRvHj9w8tYXiePzQapMcFPEY+YDYx
rsuNdZejpOq5JE8vRZa43+iIvpdl9Cu2w3XnmknUQR1ydZCEbTUXfpowO9GqYVHycDjp6o78yCOK
aZB62515qYgO24zrl26P/yvQL3fH8oweeRprz/zaoMfcK7pz3XKvPdGxpQyC+DpK28YxopjsB2mb
Ln1Nacuo4cash47OB5JgTfOKNEdk4LepUR+3itH9qnb1/d5SZWULl8+Cro/mnd6yOcmlv9CDb3Eu
w0MhsvYm8DNuxxVvb3Ll8gOzj9W+qmhju77fOHlTL6qg7S6glNGp2WhQpjIK9iN+S5IgVLbhKqOc
ReGgH1nCS5zAtbp6FgRlYWdmKJdkUMxhQW3NzDTtLroUKNlVGoQnic+L496K2Ze+SvM7Ky4SZaet
Kg0bJzwU+91g0kXql+W+7PLgKK4qcuL6fXdupbQ50aMCD8d4HSfzwh/C/V75oXQG4bELLai6s7Ki
mFAWeItgsIb9Vh91U4uGT0nTll+EXxY/pBd5x0Io6RCv6xBwPh0Pu0VhJpwFK4i93djBxbE1ZTyT
R8Jp2Vw7zGtc12tM7cKvyPCpknW61GgZX/dda82UWUtHyHHtqGy4aZk1OGVV5r0j2t6/DfOsO80N
5h4WFSm+mIXIZ7Efk2Vh5V87KaJZURvJ56TAp0SN0mM7bHi6jIH9cea6vk0qb5iXutfN+yRjFx1R
kbDNHo/a11p/Inw3cEBX/aIROhsJNYsOlZ5XdK5XGpsHpC7wmV3TnaooGz7dL9s8LKQTBEZ/ogqd
HtM8c39msUW+WlpSfpEhLb+k2lCcYhuKCu0k9xN/xnka/EhJtCwypSVO3cnat3ldG0vRD5E5jyzf
OrNIkfVor/nd9DPyTHXH6eewOyZB2YKhtcEcVXtDdduClpo3KPeCqdzQZhU1qd2rQrsMB4knoCEj
jlGU2lXYB41v610u85NOpX63tEgA88Khg7XN4sI9tKImX0WNoXpbFm3uOTlV7jclejwMYTE9KIJa
W/zzBxCjecWhgbDL91Hl5gOkQ1Qq6nvmRWwM1bwLaXda5J63KAw3VnaZgmfcogVfMAMUk/q6Njes
NF8Rl+hHtDXcn9A9DmLusxXvTHpstF106LO8dhdFbLlXsVkkru2nXmzZv5f93h7/stf3ky/QsE0p
TqlE5XyMiDdlbxMVqEG0+kVW63pqt2Xp/sRqdq19Var4mg7BcBJ2ZXcWm026rBILT8DS1Diw8qA5
zBIrcFrJ1EGst+ogMwvtqjISuZStqAJHFXV6NlhlcGwyPH+byJjZVdmWPxuYCUAUiB+l29YHZBis
xomKoTuvRRulS7MxlZOH+mB3TIGG6tr9wnwa7muWZh2WQcHmLg4HWsQl9xZ57HfflJEOS9U27kHQ
+2o+pGZqORVj3R31SvAVS4TWOGXO6HzguVzwLPpBE7Vf+jwtbB7l+UEsGvdbakLV4RN05/eq50rN
u1Wu5jdzI8Iv6zRyD4dOsYuYlX09S0LeOJIV/i3Jy2EREt/9hpXX3Ik4GRlknJrQdA/rIB1OBBkw
fSIB8+WBInbPkuiK5GzwbFEYwVczCW94lmQHhed3B1HLSkcp1jiaiNmx37XlTDfj7jSkA2zJ7xcC
nMSpGko0hxPsAgNnj+7gxG0AVyd1GTXFhR/TynR6AgWz77k5brti2buF75i+iwfwB99bwBXLVwar
hk8DBSfNvaQ88LXCnPlxGB8WQVy2dp+QIHIaLQwS2/PSRVVEo7pSk/zoWxJ/Bv1XP1grmrs6MIU2
w2loiTkrfSsLlincsZMmrfR5YpIe60CkPLZjHrvxIqZuRmw5JPW+5WndrB9y86ATyeeuzSiHlDgy
zNFYsJSFoX1Ct0jfzsqa1LeFDrOC9eXPVFZk+x0dyqWA1u6bcTC6nCOueRtUX8ou2te1qOlnHQuG
ueT9F5rn6YxnFrchj5/YZQiFkJ7AYg1ZKRzDsswbbFxJZqpposOMhmR/kHGv2QYfiuVQMD87YZ0r
pJPXkX8NOxBcl1oYx/aQt9yysyAJv5Q44mKw46gwvH0ffkvnJBxsYJd+7t9q0qQXWtOODo7qskNi
dTBVZWLM1NBEns39uppXnZ8QPG4Eyotx3Duxy1bh/92qhhr0PhtcxzJKIWbxQNMrz6vKA5cIWJ2B
hvyHz92gdzxq5NGRVlWj+yP7Tx5Ogdfmg1eQH0mcgVerIrFmPZidOFo60GNPb6PDHgvBsr02y440
0fuZo1POv9JsCCysp3r4FKbSrW1qht2Fgm+5X2mp9OyyHIafzIisA6setDkOgo0M2zJc6tlEDe1c
NI10rNIIfMdQrmm3SsMqDAp4mXbnqVkl9Uiz9dwls4AP8U/TbC+qrIgDR4fb6tptZKZO3EbJqWkm
/jlLzNaBMZCYGdkPn+4VaR1Lrt2Jh5DoJst7FXj++sz7px//5ypL8O/9Oey/fjkemf/rJ2x0eThr
/7d/hdNFxpi8nP7RKM3TZ0GYtXRjNPnsh7+Fti8Erw9H979w8W2RrQWsNyjnb4Htr1PTfkXDD2PW
kS0ObEM9DycgYXc3xUH9BmLUdWSLS0gLGrqFo0YFgZfwFNgir44aEzJSIK/7kBfB0DqwxRY+gYyi
jk2vOs5Ngmn+J4EtOv2e8yO4EX1jiKxR1ZI408QY3ZgNNyUKGx/EC3e3N3r/axXCFZ4ZOW9ruxuS
zOlMlVSLvOjP44wNrRPDJ8duAemkCEsWYROkoT3wgX51gzrx7TSNDCeQpL3rKjg9Fj7csVwe2bFX
naeWptmqjr8LTVkzXgf5IvVkuew58eaqk0ZvYxKDfTfR9cuwatPjrquG0zjUq9a2agI+K0pXOG6Y
qEN4vtGsztzO1szYtysf9pRLQx11BZw/IwGrap0eLlsIx2yujPzAHAL3INNUdQH1FIeqDL6HMO1f
gzjRrrwiNWCuwDy1ZN4893Ju51aZnw1dac2SrvzUWN4tyBMP6eJJqc8+CYTfCykjf9brXLNDL62W
xIt+5ooHrU1klc1SAt9Jz4Nhgfg0XxQD7u437JPBO2IHZnUCjeZ2zdingFpXblOfUFemtt+ll20B
AuraPARvpo3NrHb8T3Kc9cmxgBvuJhVzBlp1h1HvfZeGe2AUWQNbwj9FffS90JvQNrPssgu14VsU
p2SWc9+fRVZeL2rSN3ClUwdL8Krj7tw1Q8OOXGMUobANHR8ti44vzcEkZzzStEXVRNmlV8r4Outr
cU07+Ps8jXOn8Fy+MKjV2WlVFbZPkp/lkJ/jXKlh3xXaYSX6YpUJqq5yWTW2H7iMOzyP563F8vO4
1fdda7BsS6+Ksx4e1FcRWVdGGWTLrFPBkpa9d2y48NUHU9J92D5rrmLrczzkWmEL3n72hOsdiiQr
TceEU/SJgY1vNFKo1DELwj9VLOanSVD4dNYyv4NJ8othHvvpJddoN+cqVf6MZfyijCu5KC0XBpH7
huNCc+wwaAIYfzhZTdIVcqkKnkcHXk6p7QV9ZodUt+zKaozslNGuPvI8raoX4HL9syna4EgkBvku
8OCzsofviJiVBTMdc5ktqKVcZfOuJ0dtX+jVQRYSHbFnWPU/tVQftKWlMsQ4vTTbk5gp7ttjDD+P
zYArm8YIA5KQXv4v0b/8vpVfpI3G9PFA+6cQ729MP8kfj3nB9ZjHHCZBAU7nDFtCEDFR5CWfmH6s
gxKoksWxSRGtBb+YHvvkUVRgaG5DvIJjJTkyPGumR8sVEt4mSg73G7BQnPgnTC+e8zwOCNPxqhsu
cZo4jgxDw/dznnfrlgY64rXTOrn1yhhL+sfGbGzJNzxPVWGX2OQGyAdvGhLV8TjJO9zAApP4VmLX
chU0p4F0/OT297fSMZMbaTHcCwkx9NsyDt9eHxP+z+/V05LGeizoSajHPQlzZL2QB4b9kBaLCv17
GXaedeNnrlWRJSKRUhtwEr/eB+kh4aTwklv4yZbpnXm18LGvd+kqjyx7K63vAotYQXJcK1Fq4ogY
+XAQlzJ01ZUVkv7IEFrmXvVFtYAe64dlFdLzsMjCwO5Dt0grh6XI4lpc6UgONYbWlnbbcFnN9Dgp
/OiygHFpkOwVaWNmMwiRVDYyGqy005odKpoHn/suro9it6hNZ2j6uF0kTRDz5Mis9HCmd8ZwatFI
b79rGQFla14S2FbFlIPisOBnQjPz4SispK9dtkQLRDrnjYd4L3eqKKw6d2nGKiiX/8saG6zxrA9n
s4oBXdpYun/jjEk7zy+2uR+35g3D2JMmRwVlfN/MvSf4yBugkPENT2h8gb7iSHoL5LAufWBnBsde
GTQirV8gtFH34Ax9mpJif5rEKfX/hDT4c+9wvCN25iCLOLIauIlN8s8xDVVK20i/sygCLTlnuci1
2CF5EwzXul7n0QrOnF4u0qIvezGrWKf7nQMdIT+8VIlUczLWReah9HWkFSKppcV+K5O4PIn1JNd6
O4s6Pf+hR1XYZaiLGHHIHc80Bb0zOzgaF0iCmPEKdJC7NzzhhXHqGUEB5yyhQQlRRK6r5MynBP7i
zIt1FeV21upJckzNHulJRPAJ7Y9YwtPwp1Y2GcZsQPoq8eFtNAQZJtSGxHi2NqZrZN4ND9qkSVD7
hm/duW2WhsV+lYhY7CPrUipzfygRY7bOEOR4kUFM3IC5r+TpYAY2yRD3HzeBcmwPQXsHvF45Xt+4
P8o/CCKJEdyGNOJR4FRI8cNVkJJpRbhQXeupaqb8yhO+rQltyNPzVvC+ZA4Vg9Hyw8rw0zKyM3ii
ip4ii1Lg2u/naCT/X/k49ATj8F2cwIdXlWGPyrgsn8vY+YHGfMW1W0NTDWEzbzA9s1jElqg4sVNV
Gcb3SCdudfD7+z43Svf3RfBlMvQnMVjf6X3zus/MTOPWrddjzRl2Q/K4/OoLl6We3YZBHZylLt4n
V9m+n6GLyf797RHbTR7bxInEOMFTCh1dUObEJnp6E6Bk4/NbxChmwR29JYa+giJpcPaGwIxPA41m
9IRHRV9fRigEDj5yIqB78ooko3l/BgCysChbItZEERO53AkAlRGQsI9S98aVQ6qrZVbkidvPNTdB
sgCWT3VA5Z8+PPZYGthajtOXxgbliZH2kVWLw56oW2G00PJFT42BRgtdtXUp5oHlCuO7qjHrhV0a
6DH7niEoUXLeBBnJ21cWAp0wmTm+Bg9NgqOi4uxOnKX2fAV6EvVbmVfaD+ywMxNtv6v8USGSLvPx
xrq6DcUgnABlXZbbnWQoJ9p6QPz6MsmNsHdSjar0UiZ+otJZoWfIqMEsp+WP38/ZyKebMKFVCHU+
gne+4M1x0JYJl9StaymCfPGPTlUKi4DUEcFkka7lumZ3ijfaZQ4XZ1SaCkURfAtyr/6nk4VNsvBG
4TGN3qoAtT2fLKtgZdWXRvYjjXUNHB6CvYbWbnpS9foRd3XwfunVePVHEuopGFXliaL6vqWFWhPZ
hQ+2HZm/9zEqDYa4ORJdlGfJK7RCpwqGnnbskWfYYMWAMOrDzwXteJvmMh048u2oQiTzECWsuD4v
hirIU6ct+gLCaWbS4FrWF0nWz6xo6OEa5bl7UEoVh56TDAM8u8SH++baKXIkbuXUOtHiC+T8vSFx
GJcdKJFpYU/hQSL9iU+NArctilfUlD5PV4OpECgjR2QQ9IzhCNmxq2KTzLEy06JJm/w7CtV6qDs5
wdaywnbdWkrl0MHUQO1u/8CeMRoDCru+p5OcuhYudW3FjWJRt8gvvKbQYsrieA8RnBFdoqyCgOVv
yyLqojJx/Sz/nitoUTHnZWSJE0Z93h/xsu4xHdJt4uE68bu+N+3aVy3S6yD81rjwisHV9lUiwuFa
aXVpnFoB3GDN6USTxHIZ1foIT1ZyiSXUN6beXOQqjIbrITaiNrJJHI9GK8DsA6AslT5+yZHKHK6t
BJki1+Z62ONbORCvsma5XvJyYZj1iF3UeQEcjOL+9hLp9R4ppawL8REZnAdIHmjp6BtUuZ5Eq640
0iJfyEbR5lLwbKiOlYoQrcdxoljiaJ6bdPuokrfet9RKXXHdkIZikZmWBz+jKdIMLsrvuWFK4Zh9
E+dwoPtcIGnI6WRpcLdPPSrz+PtAk1J5KCERM0d4kYVZfMDrogVR/P6OUzZi4/mgjN7nJ2G7p3cs
FSn9Fon6b3yox8XY1mKkP1aaEYy30RS68d1F9wkWYcvqqvRO7lOg6hUtHxOhz1iR44VzzIThwi5K
JuAlP1eKgSMnpUkjuU5EmlTcrlDV0+6ywi/ARn5UpnSOBDoaZ5rS8sA4ua9n3txDVNRkNiqzbdzY
FfMKRFWWcdlxpI96lA+o0VxUlkYCp9CHLjvCIiK+HRLhBjnaFpA2hbL7BOswa3x4FwduGFWj5qNm
zc/GF+Sh2McjxbvmIZx6eMfp+QPhb/YbTXkNeQKUqtA0ze7fQYns8PMnjgzXT9uiND83dUrgxOoo
mMGJbYZx3Qo4WWLfp6hfFXYXSY5vXnXv2WpGPi5pXoctcy/dzhiXNCuCASXBIGd8pMhiKAlFBbbJ
y2A56H0ErXPbZPSpaW8l0E6TFlCj36+l+0LbhmlD75ZlwWyC1YAg9ipNqLrgaTJkYco+WxUaL/JF
hRQrBKg0Xo+qe6/H6O/vIZvrd6OKgytHSlF5AUOj+RRuPO308VcZKm7RKpahKfaDNh7noejbzDh1
iw5/Ffh8fMTeS4xyEWmm4ovcUg0vnR72Ao/7yqNNvEw8msTr9hgOYkESBI1qk0eruoiacZ31n7nX
jExVqQJLa4iHILupiBWx1O6R5x2uTZaO9jHRsrFG2xlJ7PXzITFo5S0k1+r2M7xUhelozZBj9fFm
AJukgSaxxEQb5yO71aDN/YDlLWitgkeCGwaVS/ATYiyKqUg8gamoKtPXKkeP6xAq4UsW4qeH+Rmp
cDwt5SkZtmXJTnTUgrsA7wptAhbCTvI3V5e2gzB6A4XyJjFRMF88uLfMt7omchBZ+l76Gi1MzNF4
S4GDCxiBWUI2eRp4kTCDC5l35lVZU6yQqseRfcESth/zI8JcZPrcbbWsK20j5j0mPG7cFC4LSA+z
1Kours5NA/necOFWwgIZQCGbC4X9QLAAiQbFr7oUhmoNm1e0Kaayi9HlwG1o0QiHF6GAzRwUgym+
yT6UzQVBsRuS6FEE2xQZ1Rin/n62kbB7zol4+NEIgCRw2Dy8oGlkA3cQ7SWk69Fr2Buxi16CiOeO
2xI3PDXYIFSPtiRUPSxbojco9G2liqA4JDGa83Q7h7ejHSkv0cQJqhkmd4o267wbEqDRq3VrYcxQ
XcziWxHGg7pIMiPBC7UHGrdnoqGkG2YWip46kv/wH0vku1vdak5V4btdhuILSdD6RBSVszRVkjph
V9XKtbPOKoYQHR+NEp3jdREqynYzqLaP7U7TQxEuJKO1uDTiqheeQzpat/Uyl61PXfhvrlcdVL4J
z8wxh7gdBoS1WIr5QRf1KMAWZR4ai0aaHp/pidYNV62RseC6FrHnzrioGHV6xKdZbxsoD8uZDFgb
OZ4ee/s4nLFCOo60wxHqL4QsaYsKz8LTSssn8zzKEvG51xsv0j7LjHTdVVd1vDrRyirVLmAxzPpW
V4ahPg9m46WZnaNLzy8/yW6Io6UbILuxGDJhJZkto4wz9Bz8X/K+bUlOXdvyi4gAxE2PDWRmVdbd
5apl+0Xhsr0BCdAFJBBf3wNn7X2WvaPXOvv0S0f0izOclZmAkKbmHHOMgdkmXYCrwYvxO0gx0q01
porXP6idlyWsRL9MYIbMDNTEokYdkPbZiQ2ByO5plAdCnFwGZLNvf7TFSGaM8hqRwiR3G5EOU3qL
zKTaJzzLaM7CwzgmCmwCS1nX9rdjugrdHLhr5sXdLilruu7IkmGx6Qc2xkRfZzxpm+KIuZKhe6fc
FiL97KeiW2jZBEmm57plZuP+emmmoO1OSzdgt6kEKDIIsE51Nv0kA5ul0zUmxxKwaiFIW6J7q5B1
0XL2pFizhz7Oc7zMlzfBIO3xN8DkCQ63ySnRb5sFZurOPDOqia+iNQhy0Dh4Kmx+WkceDX2ZJm7f
F8M06HA5DQGFjHxdmQfeXvG0pWnz4Be1qPyRs4Av/TEXJIjVtbCeFu4h4yTtaKkpSLT6mJs5bcVr
3jAWbDdJ0k8YqcBrhOw7RG3dpjcBYSbvb6NOd1H/yPnCC3ZYOAJBc5Ad6HgAeEm8n5J3QR+C9diA
c6vrUAmOzuc4h0E6foqbeMTxBt5T+mKbQuvKoA7GyMaF7bCDVFHW7j+C80fKUmpN95wezEFcfaXa
aCTZkbfLPmKknwVe5NTOwfM45HvIT9zcFHlFl1liAmwj8o3TTM2Az6nLpbZzumH4NIfBdY69ZGI4
Wt9GKDLHqNtvT6SSNk7/iPp1H+cxoRxYUmADg1sRjCDPJT+0RkGjj6brkGlVSxH5XFdd0aY2wB1M
rLavMx9BFMJ4Be0mT63dkmi9K3i+n3KHO6225wwzC0cg+JN+Y8G6T7DMBPudBykZ7/V02IfGuQgf
xRZb6AXn4PAAMFzj+/UYQ4h+A+DW4j0Q6mT2LNKEUQJSIwUAVKq8jTAW77OHbRPFT+Y82C+Ozf7n
YFjMGlO957g03dL9f2RKxR0JOxM8vw91cPn4Pwf58jkgBbG4y2M14ASiEfSqN9FlIEWdupF4XLSO
txXHamLSdOEzCvBG0jK93Ci5uRlTDZW3Nc31GFHP0jISrfPZAx2sxCi5eOjxkVgBYzMVYA7maClC
vye9zQALc6zRvAnBLL2MoFRYQYhrl2tqQYP1ulJyzJboyttir87Dy629TA+0WXuMT5Z0+MYBrKz9
4lcQAzBPm8jsh2mTNsObXuowb19A/ErsfMaVkn14LxNps97iLHGR+69EnZnwPUikCGbXNLf7qV8G
NNiWDf+RPZFJfgjCdBT8egMtYlWnJgSiFR6WzkqsacrBVH9W04L727k81m9R1oyYPlOKjBUXbxyS
3YcJWPb+g+i84CVxTYEXdL735TBs6X7+o82adnmxfdM3HfgHBX631SRqyBVYXHk035DLXOn4ROf8
9D7klDuD01k7IvAj2AEkDs5VJ7DPu0hvWfiCzI0XrlY6AL24Cic0XUyV8haPr63nXgHb7AEYALLB
bWrtdS6bfTlb7K94T3ib8eIokCyu/kzo1K/yak5kOAxVT8G6Ax96Qmv5OqKRxefbGTwhkMVIkPb3
oOHiXz8sANHScIkAFWlg+f29EzMDKLAYjqODyyndazayFVUA8+B8zPVCEcr5cSU6RoQpTNvb4tCD
moaPrMHI6HSdUmxV6+cwWzniTdNLKcTVO5zM5741/GjbHvXuN59MCSFXircYjhP5uWbQ4eoxYKBD
Cra9EnDglvlFk6Vdsqv5cukrbSYMEVEQDeCKRLNM6SHbwghRbjbJPnzRqvZZA7xqn+IX/LSYxIIR
iGy8X+/cdTFeDCY4Pq+ht8D/un4DrkyTWIy0BGThs+GOgDqLT2Q+2mtYl9oJ8+oCsmxR2ht2tKM2
LL5umN7wG9sFemMoy4Ea6jQRwEsZGnDZl2FA7TRWcw9gIr0Bu2tfTzOa/gDhG1HMCJUkYx573uQR
afgRle0+eLYjO1QQ20IAi+f92ODrsNHGVX5ekJ6x4LywyZjunhK+g5TSYru7ywUj2fwENsXg2WFl
PPDtMVtU2k81oAtYCpQ5QKDsS9KgdapLbIYUN38LErCQj9k47NvGkLJ9upnYoCtdX0aSzxJINOnC
jrjzsqUDy5/EZpfg2SCZBqqwKU2zL4i3mF/BosBfPnEQivZppMYAwR/l5Y5S9R3yVWTWdJCL+pJR
3+roLVn7rL/PMq08OyaxnObgH0sX8ZUdsKORPi2nHvh3UBV9lJtXIJKLmD+GjeZNAwqGJ+36YcmR
2+jv1HVOx58nVgCaOBlh3UBBiNwm8bolNk5kabE7rCj2o0gip4Tag9rIYpYPnMaVw5tB7sp8QWdq
rd+v5HIvteIAiCsYB/r9sn6Gm753e/yjvtmjCbL/ffF207B/YvyJ3jMe7++lURjgE77x+wcZpCn4
BCr3vbfR9UxhKTfIFtn9NvtIHTgW6r4qKfrl8up9yiKnRCSicI7Any54+B5Og6YyqzckL6PYhMWj
baE5keUSjkDPQWFnNL5e9Liv8ibYdjhwQp8ILwnSsvlabyHmdxKi/3AP3HI/c9Gh0/jl/UCpodjS
NKZK8Hyp2KCM2HJR8lHZ5ElcApa4AI0a/n2YDUGvdxByMpkB23JoBg0yYqszGzzbLlW45nlBF8+d
u7jZ07g2WXGM3PX7admfCy6QAvtIyVK7L3IV723GelzWfU7mbItFV6btNA7DoeU9VuPxMiDAgfeg
JwrYMyC8T1HAb9qY9HnxN8DXbwU9sBzEB8zgGMEti/4NVm5n9BCAV8fPrZQZzjpvmhWrYZEIszpI
9hXUOwAvbek6vZ/731R3v9Z2++Hx6AR48u4PT8Txf4PfjV0liAM5oKpLaOTAgHEWqAOwkv76UL8B
6FhNUN2FOBYgK/yb7WX9n5qHSyF0wZBK/nOOhGKVstKKJckD/ND32U2zdr+ptuO4wzIxCW7Ze3D8
63P5FUIAiwPzp4h2oye0wzHP41/PhTkwmmcsvWeKrlr2pUujPR+fJjxC8gAK7t+P878fEHpfAAdZ
QWOAi/Q3XFG0Joz6IWQfQPvDRtEI7PgQIAmEufeV/dcXGO2w3X9hYPsV7v5IaQ5hSIxnK/0OZK49
T8AR7LMP7xFjabcdtPcZ8Wl6XJOpcEeu2Gae7EI8rwc77vGcGISGYNoS7Ed/c0a/znScEUqp/Rkp
JAeRBhDdb0Cjp2Gw5J7oD/1lUS3I67DGVwsuoD52hetwC9rEeqxMSrA5ILUI2v1EuCLabpXTqOyP
6UBkGpYrQouHqkVpfBzrg0X3nSeoJ6vl0s9SlzD71xfx+23EjUtA24FwFJBsBEbtr/MG+66e4zVw
9+0k9si0/UyE1JSO9skHhU3wrLb/PtSVogGC55qE70ZXuynZr8fLV2QjeOSMvX/f9tam1bwMJSKr
LMEqbf4jaA3aVogdIQDEwiBYqv8WDsjCgES7jt9ftiUkyfvdyEWPdTFOet8w/voC9/jyp2mKCYH2
0+4tDT5KAkTzNzxz8dsK+UwqrvIxMCKt8mHIyZfMYMH8Z6EOP40DwIs3zuDwgiLz91A3sHjwtoEq
4JKKuBToCOZRrAe8/PVV/dZbw6+DoYEn0cUYRdQBiKy/3rcxnFvGIbP6FnLA1O/LCgT9PVU0BPKV
K7cUbhyqcEhMnJe56dHpKHukolM1k3HNX/gSIgj+zXldKCJ/GnBgmBiCn8/Ag5KigKjz1zMLQ/SL
8q6dTmaLw3Y6xNAF4xZbOOdbCTbtiEZ7JacGmC8tB7ahii3ntJmj4QZZBKhBTSWFAiJ1GyfARMLH
gaVNI688cpZU3rO1E9HqKxajFfZ50npAeWZ4nIz6MPR2i+cqBJlsGurCpIAAb8kaSZI90kufUWQo
ksgDG4dIr3eiaR0Flce6rIuA1XBQSK5QAOXdUPcBV5gi74lTHuBrbSku6Q4qhwKbWPYzvF5KIPFz
NJd2iLGloGTd05PFxQESbRkXqF/G2GK4kfplNr8nU78nmcEl51Jo2uK+haqAmKsU0zxEWzlOho5d
nam85xbKkwsUo7GdQyd3SbB+Znbo+C0Y300Xe3KRawfECzWPyCCzLiQOOQhUO+4coovSNVW/DnjW
wAl9BoiAXgjScUruMz/TRF3zLAx2kGJyBvivv9SHdPET0XUr7AA4GMhQju5Hydu5kKwKrGyWcCg1
AaspfqSaqnw5NBpBR39MPXWb/Ig+yN5pQ24axtm9hLhMZh87BRS8qTHPQXM4tkZHEa+GCMnwPzxK
4qk4p9m6xF+idPVzcQ84j6mnkVIu4gMfpyBEhR6ijpsrqOvR4z+M0uPe1ssab1AWhgEQE1chZQSl
ufKJZ8utoBCFbiXa5EuHKp8WBv3arg2hLwr7eXnLwkH4tmYJCoGxHPJxMJ9GIEKBLYtdDQEQ71Ia
aPTpm+y2GLCfcKhq+yy2yO5/5n8A5Pf81Y/zvhlepkb/M0sd816glDQUTB1VOhNmQ4QI28gcpxEL
EUMEEzj6EZuLLJ7VSIP+OHRpk5Zt0yzPIHyCMum7hZ26xJGrLiQb9K6ruwLCIj/kJourlUIHnndz
HwLLduYjw6S+SppUTiVWX/vGjeo/NWEn65VGDDVyT+YTinBAXfEIzbEKv0iB5TguKoPCsVN1nrTQ
UekwMEeer8mBy84+bLyfwwOqhflQ+BDiBDFlw7dW2ec4StSNSYLmZnATtAIToHEQZJorJy2tW7oU
T7lqNfgGqvsOWTODEFc1pU/GsU4Z1edii4ejZyO606NKE/x04ccq4WN+XPCT1wXqxDfoquwJfAz2
XVPRn8Qa9VvpKU+PLQ/ls4K7AvRZgI6mMiCyeVnWrfjag4UOiMEOH0HV7w5hPIfnJKQtZP5BQG4T
wIdHM0/wA4MW8AmgZgce1Uzo9wgtKNRZkYo+uJi33VH5MThE0zB/mFwCIAShAHz41Z7JZLwo02Ep
KpZT1hafOhdTfw1mhP02xQmPDtKqGeVXN7SwXMAzXn8Uc5oPdcACcx4oaBJ1Es38aXVEoH4b5E0K
eZ+uWNHKryGf1O2K5yffTFm0z1CW7r3dxi3nFWn2XZgLdw1UPjh3grRxDeVt/z1aFjKW0G7CAmAG
3/HzovTyQwfBCiF5tH2dJi5jMB0UaI3bNmHmtr2C3CSSxtZqW8R6zmyjIfMCnffeRzkCMUq9yi2k
J2dYAfXqbFZtjpDCxjcgBq8lEOjXdPHfQsvYfQIbh9JNdq4BeYZd2ayDy+vUS3JI8nm8V21iPnu1
IlcM0XZvptIKcDNElXdNqsrAkuQrOuayJHE/QkSxkDIOh/lpjUbxNLV+FpWY5+ZFt15/gtUEXAM0
zAIqFhmITTjOD51gCNUEFt7ablWyFssjjae2r8bN8a98UFuJ5tPwisf86lIpFz1RNDeuVWyKypqQ
nZNuTL5ORbbecvQhHNohicVB2VwyG2hUyhaajiKQXdlHgn41kASGdYG8kZcpn/RjtmQCDGudZRXt
tvxqjmT7CP4QOCdLa15iOaqTs2t04splXw1hLwvq95dND1tx0irxJddD88NjQE7tnFt7QHrqn2dD
U1aaRKOTLJq5DFvnrjMq1EkjP4aiI5/oCx1n+kZWRT5yw+Sb29z2w2KC12Bsx3cJCA+nEDtFrVc9
PyPvhUZvGd1tYCbxZQslVDEQcoIxBpj7vvVhgr1sRUQKeVcAp0pFdpWjYVSpaeQnkVrzAs4Zwfm7
+ByFIznyjEzwR2D6kY6tuYp8T5+HwWw3zcT1Yc0RclGeD939mITz2UBZ/DhO4KcbOJd8I8IhOMTa
u/vED1g8wNoeIjLbm9XkyzWcFKAulLYYTywbkhplO5ifgGPo9RYYdgvpvnna4qJ9KRC3P+utmD9i
w2+usNjyuy0KZnCrsu7YU5beovMOWeoM+XNdbH4kmO9mPG5NIB8FWgOPzSqVhmtIHx7NwvVnNduk
QdG/bbeGJvYGBCoB1GKQHxuy0QExe4AaJxfFVYReZOXUljwUriHoGJjge8BicONufZps0BT4YUUO
XucWUHtxK1Li8vkAGxXRz2VPFbtdAtU8Av3p76HZHF/72XzFd6DKnLvodRqQwXCb8/uV8t3vQUXd
mUoVf7EBlBJQuS3hHShI9qWLndOnFgqipKJtlN8kTJriSMNhpOehLVSN/nKylQ59+LqAdjcv+TZT
Vw6EjfcyAA/hxkM/jLHOwmU2t5o6NKCi1UTL9Zjo4YGsSfCUj7RTVbaaVh5aqswH3nRugM5J+vZm
6ITs6sCMKZiajEUBdOQQl36AXgEK2NOeeoQ11Fqyl5AlK7k04iyAFZi+inJkLlU6WObugOLwqSI2
aj4u+SZ9JcM+uwWNkEEXFSFFvJkBEMyvaYeq1CCOGDWnGRKnZgTd6crNWX5O4zUc+ceNeBa70q86
pPYcI9iF10WCTsVJ9340deum1D5DYy44mEFNT01pAtb0ogoSuj53BGyeMm6T/kn6KNhOCwpgDgGD
jsPbhfJ1rCCPD/O7vEc4rUHc22oJxO3MY0io4AMpznPg14k/QIec0Y1g+MdwHWrgR4PY2WMqToeH
eU54Mdc+4xkE+qOdJNZDgbZrZSNo1A9JZPv2VrToGpfDCPi52uZVw85k8GhI5ZaLq7FLUnlolnS5
Ex3g25qv3XpFGngV1VkRtjmgOm6ia9EYOPYom+a+hCeA/5jN8XwfpHTNq4GzZCrzRBBAhMASXyMV
mO+OIjUhsAuIT9B4ReTQuDa2cYUUrg1kBc4AKHJLmbfZBx8kMkdiZgvf9RUi6YwPSGg7YKOOIKSL
7NCqXpVpo6OVHsSQR3m7m+PINL2LApfZFzSZB3bFdZF8bZz7skHq/tK06ktDVcpLlAnD8wLOCdwH
mDmF2DxCBInMoC2Xbze9j/t7SBrtEeo8yLy12lSZgz4K3c2QDs9m7CHVNpDf2KJLEF/dPHybGwZT
IQkZuG5WdofOZxFW0Totut6w2SSPFBYFzzmITabuHDAozAdMGCifu+V7JJV4UnqcisOU583tJEf5
bGG40hzsCl+Ta6DZTV4Gw0qvB8l1HY+6PwrN0udRhNGBzq28ESwN7mKxJjexQjNVNhOa6hRlUR3H
zH0dbW5P2xrHfQnlTD/UIXV6gs0SlHzgNS7ztTILK+m0QK2uRcOrJJucKmk0MHBbQdS011OGizt4
gO/PGzPdd4Z+vD5x9P2gljfhUm5emHvs8tj8O5jowLUJ+QVOgX3ArtMdLfTClR0VZPNdE30BIrge
QSaiJxnS4ZirnD8GPDSQHmbtp3AcXno4MaB7mIzHPGb8s1ziWZYpkfIzCZk525hAEMvMyouqA2h7
ZgouI6IJgbx3q6tQhJMHjrLk7CAH+yZakn8RrIk+iYgst/CzAnFCaXlNAGW/oikQiz2mraokPNR3
GWMEeSuC4z4Jk2+J2It0Pw77rr3G05t08NE49FmHBi1Abpldj+nYyWoy3TqjB7ZJgJj5wqOK9Igj
JXxDeHrXqyl+a9t2FjA7wTmUvM/bohL43QqwHOZE61V6PWQ2zmuU8A7uIwG27/Og5PyHQtXWVkIR
En7BxruYkgZQyl4Fs8jqWfHgqtNp/LLzGY4R7ARs2cHk6iFNV/5mXaGwPaDyPErLwNKSLCW3aCma
G+VBdilNg5Tmdp2sehPxvHbVBPjTlZ3r12/z7LFWsChRp1kFdPW7QzfNlegUusPIHTkDPG9A5erW
Dck86Kw/IM9z7Djk7XwDHwGDWhbpyFxD6xWkh0AP4CKHm0tf56nvP+fKrZWYyFT3YaDDe7vk0TO6
fgUFWwk5XJnNS9ufFiRVZ0S/cTmsum05UjmK1BPskkDek3aJgsqynSEI14pUHYxyUD6AKYNJVCVw
yOGJcMfGZWjxDKLiAkmaOexlrKuY112MnJqMbPs0TvAIeYhlBLsOVBVMIKTRTG6qMpFten8KwpiP
yUNmCStKEemOfO1BZw3GygXFytkRjTyxhneilZmE41GAlalKu7XDZOFtsYSpr1v01Yq+tGCZJ74e
nWeDuPEFBMNhNcG7J4Je2AG1IuUK+jm1R2OV7j41jUhkUy9YKmjvQCVERlO6VctsPjbI1cZr29oA
smQ9rS49tOBlDeMh1egBPrMwRk/opEDgmsfa+CQI+SO3SuA+QOs3dZaDYY3ehAP9Hpf/Y4BdRYhx
nPjoa6raNf2UmjRuny8gcqD2Rsjc0x2yjSO2qhuoPHdKAXgMe38G63DLv0OzHK7ZCXzvDesNXkG0
+2zV0gaQlxcA4AJUtowvGbYIhOP51bYAFIrbGQnleh9yGvqkss1ktTht6LrhbmHL45K/kcKOboDc
cLZ+vCEWl7eVnQT7Y6pAxiEDeyYzBOnZIQOBtiPn0FrtJfhR3YwcB7VDo49KFRzxOICAXYAddReD
ZIbUXVFETE87JFFFcurmfPBeAR12QHi7ClQv2y/JoRnXpOsPagETCKYfZpTF7YbUrziwoM8YunOO
UZjoRYmmySH3G0lO6EcOr6qwME8B6wfSSQlRXJlYrJ0DWDDD93AUyLLAym+NOMhsom3tDPgza7lB
WP8EIZP1P9n/Z9o17hEgrrsCPt3dypCRSsSZveOR98NBkQEkMkfRoFZB/8zpuuTXGilcXpJR+aRc
x92px8wh2JVroZYRoiEnvqstZAKhNYFlUYZ91NYz2fyHqQuWFQlC0B+QgaJCZFyl6clkyTzUbCjW
t2Bjq1dl1MAR6kMhOpHWCx5M+s1AdwobJe5QGsCzz6EaMTxqD0gnzHRl21S473CB2REXZNTxWG0C
/jTQjzkWHAcbFSANxZqOFVxOpDwkPpyuoknmn3sHZexU5SxuZAVAsUtRoeZ+uh+KLLR1HKZ2/gRK
Bugc4NaC/VeBa6IdEqQoBt8J4NZ9g8p7KBONPPxuRSNwLRcCAX4usv4cNJMExd6mEH2A86cGUEpi
b6e6GOGaVubB3J6gp8CNydcmKAk4f1da9ZpXFoDZ2wYiBeYGo082CCWuc1MwD1Dro8fNrhPKCnrg
4Hz8CECqAnjIVXMbIAxPX1BcLu1TzgezZ11wVrtCBpOdTZKn3RtCJPEn4hL+QS6E3YG+2XxvTISR
L5ZtBY2OWSAj29atperC5aVYU/u4GPhZ3CvI69C1zgeJaAorFXCqU/ohAnyY15TL5ToCaNHVCzg7
fywkgb4xFVNyNSacgzZp0mfNGnmc4zH8lJkpKmkOfmRr+g3KgWnzJXRZ/h5aTwj/Yzs5iM36EcR9
2jnqrpvMgDU3jbCZKBu2rDhdCj+LxaAartSY+/iIzhX6vzDG7Ka6ccQh9AbQYXTlrHLQHkkz6d0Z
wE93xCp728SRK+owbVR+BEFDfVzWfAYbeh5xlWAp5F8S0xZNOSABf9DBnvFORVKMJXJq35WZYBQ0
GaG7tsaGzsEIA1zyuA1AAMotUyo7CAfiX01gwHfY9IrvNClofqCzDKp2RP1jmdrxELNprZY59Z9z
RAt3s86jgYmcdsWHKTWzxeHSVKMg6IACDbG8gwdSfFO0vchBX2J+KA2sMG6CoI3ffN+J8xqo6REc
Ql6BmxZ/hVrHjuh/5NRXXTpxU+VL0vnaLp5PZW+KmR1s2xU94q8h/Q2PYp8e52xJXwPWKhjLzZMg
AAPk4MteDdHnjoKJAd+4yNxLMF/CQ76kHkUBjaG20HA1Gw5DxNuPIl3NUmHfRFaH/LxuidHFPm7Z
w0IWwNAkluy+6AfySYP90ZTO9p/JNMhPZpayhAc1sEcwPUHgahymfG8+N8ESNsit1qAKkHncGQvZ
0QTc5cvY2ODacCzq2nQif5jtLM9zqqFBMbm4BS6QXwUsLF6BGHc5pkGTvcF6ixzWJJw+OOPja4Hn
MccVd8WyZ2vhAErPCIgnn6biaiLtmNUbDZA4DR1dT2Mau/4DVLwd3Je2qTaY6kmlSWoPSF+im9HL
FpzFJfrUMr9+omyOSjXZEJLOVByGomf/AN05rGFmOb8USPdPUcKiNwlm/Ce4iPkUtiwYOEgRPkEL
VNytIB+clJux6gr7FcTp+VHZ0DNo2mUYYR1sj7QJ4AJlomQ4YT8wI8qMidRFDtIMvn276Nj8wQF2
1MWKQkXD4xW+Wm0kX4OiT555S5KhSoDqXys1RmjRgQEqCPnmLdB/cxAKeJB5wwYlBlejNw911SdU
tHJQH0wyySR9mHmrEeWnotg5U0ZDlw3ywur5oNFrQCNUPiQeFB9/WmJoSGL4aYXr3F6Hth34dg2C
uZ9fWLcu6bd0TKS44rvuH0Y2iQnn3SUnTRaD4CXAskGvDbwNTqMuC2sQAqMNaWMRetjOicyE67X1
K1DMMovX9Jgk41J8yUYYr8ylVqJfe8SxtA3TGnke+BN14LOmAdEmAfcLNGmk8WB7eWi0sWhAr09S
UFRbJX+EOvD5VKPRCgLhYVKLFy06qV0jwGJSDdvJ7ZiDGm2QhjdbqJ8cKWaUMB1ZM2NeZbEwx2s0
iAvUfZAydSu/51xOVtbTggdDRrD+JHbSb1ZsLvIlfkXBkWuRCVKyclMtIgPsYlAVwxQr8PuVJFkT
0v7UNqvL9R8WbopxWsLfU+Bv4Ojn2QorrwkF8w33E+uzaoVxbO6Of92e+7VDjq4hGCAhWoe7khcN
2F3w/2eGBKCyYg6hXvgxSLU3NNyF40LS0aBRPuVtYkFJc+EaQIDRcbTo/uYEfm1v7ycAogDEuxQN
YNDQdxOAP59Al3poo5ou/y4uJzBcmCeDoD1mXCDRF7t0Sv8js6//k0fXny26/q8cwf4fNPsCZoGe
8L+oAP9m5wAmqjRfv//rsVq7B8zlO/+ygInh9kUKinu1mybsJsX/tLEO8eQYSCbRd8atBIcVt/Hd
ywEPEwbViIBWgL7RuxEYera7jTWBNwQ8BSgoMaCewQuG/id2Dj9lY3/qM++PYi/25xBALgv3CPTC
f51K4dCqEKz24Aabo+b0CBuJwttPxtFkNGceDjnwfEGLouWnfIJoPL0ltB/QnRygcM/nMpU+Uc15
T9MEuRvfXVeQ8jW7C0vx01nEXmxGRNGlXXebNotDerLhXWavwKnEsV6QncPdqikbO9i1vY3cgI0W
OHSRB7COCZYKoBUQqzO65QR9A7L0nccOzFz4OR7Nrv7MZkBnz9CyQVF9gPHvkj8V7Wpb+tB182FB
pole3VCgl1yldkQ7p7cG4rky9wHbJR8SRrb/g1Xz/6NFXhTCg+4vVs3/6r++ff2vh9b/NH//+ZX3
RVPA+h08tAiyRRBdsMNgDb4vmgJmdyBLYeIXMWBdsGD+tWjwUCD4zO2eSiGIa2glI27/c9HAMB52
GFiEIOfgaU7/mff772QY/MrO2oogPYXM7N/CL49UnEwkCa5oECS87LjfrixNpo9/GpO/1c/9NJfH
0gQNC0cL4RXx29Lcosl4tJqCK9C8oo/QGyHBtmHxMCzQrv8NEwYD+gu/B5cEDTccOSBcB+Xmd3dc
3Atw2x1hVz6S9CHMjLtD2EJrcoO/uMqG7u8IRST6dRPbLw+Pz8iiNET0w6M09qdu/3kTW8WUatB7
2VXnDUMTSMv5Fu3SBs0oNIBSpMILfYWXMomPoUWRAwAD5hGnDAjn/2bvTJbjRrKs/SptvUcZBse0
6EUDgRgZwSBFUaQ2MIoSMTvm8en/D8zMLkmZrfxr3VVWlpWlJDMiEA749XvP+Y7c1WbU++YwiNHr
J0m5mCbNfsW+Q11yG/WLRK7EYKV1d5zE3N24gI0rgCoBKZzkkRK8uMszLOY57L+PWmfJI8buagv8
IrmEUNkuIgJjsDEiGe/mmgI5iVrsc11b3Omop78hP1ge40w0j3YVndV+ToLRzqXfM9raL7qRnYVA
4eTHqdHf6W1fvIFELG8XY0w/6mqSehLq/9asY8nRpRj8vpTjXi1D/OhLre+cQUU3hoE10GJ6rbDQ
25OtdeWFAzaCcorVFzWPlH1urc3zRhn39UyV5onJDS2KJb18bR2AN9ZSTAxil7j31HrkhNc4Yqu2
evMM4d4ds80UN3bLEX0e0dg/u6Zuzu1NLKt0a0ubTsIYss59NYa/wXGzkF/6xq6eU7xJn1I30+9d
6rHYH9UW2D1oxNRDlG8zVIfwTFxBmkzbZnA4xyCDjL9kcU7oAXPg/FbNabTCvIrKGxtD32mmn/bo
zAtW6jBpaMevY/F0YZAtaAjfIo+/j6dE9cMpne9jtOdBq6nNM8bSYVtOarcFt6eY3oQr8WtTFPEu
lvHr3KTVJkLYe4pcB7WItphxEbRcnFiG+bnOi+UTgBDAuQApbtQFEbnXTlrGLGFQlU2WpKHqKSVq
aba9Q4jdFDmYbANjTrIbNY16sGlW9yXT5jQHGQurOFC6xD1yCVq8cNZr3eX+SAP6InOVZqGdf1WN
aeRcKE6h0k1elkUf3ZbTTh1W+U6pHHZFJhgc80aJZUWoPuY8y7Or7pQqjaDH2UWIKVUnfUG3GfLD
9mcj7I0NDdSZObBV34cjBGUrbq/mNI6ax+YvWNrcPROnOKgyAuGPNnybClvZmo3SnbEiL186wEo+
36z5pUI1cMuxF7Hm0nX3MAgVHxXOPcL8JOjN5UnpG+OiL7Ee6PPSXhR7WYLRtcYPUro9OF132M6F
uJNj8ck2wlLfJ0xOBuF1TLPmV2klSHQgSnIIsHokVbk3O5UOMZS21yaLigyjh97PmT/ntbXcOGM+
TwcIttB6/JihouqFCmX/Y9aOmHmQBfbtGHEhynrTz0ObPggsN1GXe9gJnGF8sOcuDlyttSPkEnQK
fTb7BKRiDSnN7Rwpd+OAUu1pUgTmRpS+OnMFZ2wh7ObK7GzbFAa3wErV4XTJxiW6HzJztUFCBY8u
Vs241SsRZo3XiLmEAyHUqtv45IZrbMdqcjGf9YppNWpQCVw7wGPs6o8pVgpzS1/etL/aEy15RDL4
9MB2gm5pPmQFyjqOyW6bPStmlX1whyLZNarkMVwWtrkfVGIo7HBWVm+BHs7e2FvGEYkgEORxGUC1
mkrs7szOYOagh/WNNk3mXi8U1aaVNdMTKRZXI6eijFKvrdc/tkMr/DDP/fhq6ZJ+vdRktWVCSeBI
jr7L6wXN7awn36NqVXnk6OoGXdEv0i8ow7jZnbE81UIwS4Vprm01qy03VH901YF8+rKF4eyhO6JL
EYbuZ+bahV+DRf6wtBiUPVMqPa2iYSzuJkNU3wTHnxveCGEJGTYOpi9usWxwauVx0GDsP6BJcW9z
M7FewOjx/gwGRduwtYs7BQwyehZcYNKHfsA/M5WueEMrkD8aajdd8yy1sCsDs/0QFTHqn5YyQuPh
kVk9922+ed/H/6Wz0//FKpBEU0qWX52dyIV87ZLXvvseoPfbr/1eCQK1s1ftscUxl53eWVFnv1eC
tvEPm0MTdaNNeUKVhJHhj+MTZy4TWS+sKconIBO8j98rwRWhifvUdMDnraL7f7ESfD/rf3d+EjgN
DJdCkBrGRjv/nvnwnVvC1GfQPWUy7EtQLBsdUFcQL9L1za57mq3si6PC3K2gxQSSaZXPymu9ieyT
I8TGylc758EZnOyo4NYlniW/GZxVGaBYF70mKYE5n/TsFCo4gF0awb1ctsKAel6vMGIUm+62cpXE
dy1SN4g9uKs4EG1oqjEyJR0l0GrGIRG34irOGvyUe9pHWqxu0qx9GnL3oTeTkjZRqTMJSr9YSqVu
chAZTOsW5uOD3RyqoXnSnLjyF3MwULKQ6YAb7JHu5D1Aii9Dw8tbZvWUl8lbGXXsUeiWffIh77SY
/VSXfB6QDEhxmvrJIrEIFgYVwqjw8chSQm7JqHIzKPahaZwDXoguCFsuzeCGQdQVUBXS7E3PlMmz
LC5l6TTtRq35l0IrMTzBDspH4DKozqFI2nYTNvzUoPIehkooQcwA3utjvdynggKvxOS5sYgg8IdM
3I0OGPn1N1PBEy9xGewtOnj8aOYSVMg6iR7RlruozO/cOR+CvOUlc9qaJ1PAaJajoQd9zRsyKivb
qEv0Eb8I03abbBm3lG+zhL1fG8TNmOGcbcZshgTq5tFrmCsa18F9INmoC96Zya3K7GBtDm5F5wAk
Vgfdb1K3fUCAkVHKWujDlHzZMnUiOsbh6hktLzqa9sHRlIf3RZLUM6x6UbebymYdaLNBtAzBFQyW
0Gtqg69n/IWp792Q8KaiNBMHQ2k49adMa0rEVkfb7fRgqNZV1PGzTKQIT9EIdylbPbBXeLcVWkxy
dBZWD97Vh8x9YT2/TS6tcw4xjpePyReOT3z3C/8vDc2JXCxFbsbOYQY1lPxOwVVqtcrZ6KBJz0hM
Xb9pm6f377uIGDwMOcsK09iyjWKWDF02vvqarkFvOflR1aI3bnJWNT0BMplYnY7NUinXeyGqu/lj
Dm/MsxyGnxpvhDvP8YYqSy7IcQ6khDzMC9/8WHOfwAIKjyObxTm2uTtcu32yEQD5Fk4nbjgWk8Pd
+H4xZMVNMSr8aJUVX3A0ks2BQulIQIYZiJBFm2dteJylq90zlKh8iCyonTjF+UZXVXgiCe0ivEbd
FM2al6MOvIcobk9Oq0y7yCIpx6hJwam7RQ8ypIXAaQw0dalkEleyytgOfUrD7AwmW12nLSgkhzgP
oH3ngcp9Qlmd3A2xeXm/vYh8WvYqdlg6/znAiJIdGKV66akEYEANcLMjoV9yN6lGFiCz4DbMnNJ/
/26Vgo+vhPLGwkbNI4QlIBEE+IgtK4ZTfH94ApdtWTXuro1AUGOmd7eo6vMNk8/Kf18A6wrnFr9L
xIIGcuYx5jLrCsTiLvv3r7nD1MR9wDKaUFMEQ6qFL1ViKntzTQNaFF6LGaSyx7DP04uhHt4hvgIt
e4sy3p/Ldh6oCndzAe4C0K4WHtWmlzd2wkzcnMydM6ZfFKjcnoLF8ybM9JWVzR3RL6qyj0zu03Ih
OGgmrWtrWywyCafuRmH27i+SxxezxReklA5nB8mcXuzcOEcGrkz8yzRisOgDWL7dqQZqJ7P1oOQ1
h9ECD29LJm5TUqic6kwDh2TEQzHSeLiNfHWKnbm7sNfvYujQu0WT867qeJhUYhh8ToVgWwbewthr
3EV2Ve7pW/EXmxnN+7NJdyc9eL9pERERmxJBq9e6+Ar4VN00prjT5/WoHCqOZ3ZIK7J0ZDHVU4Vt
ElVhVjKOiWsVnL4lpktvZ28087g0M3fA+7W2SJrYZAX/SvSS7lZIKwvE1LUbBQqzlwuTMyPQtauu
LcUG2UC+c8L6rbb546JPA276Chg6zxOh5MlWa5pXBzF4ADMRX0ptPxalKINMia/K2F/ssks9g+Pp
cU4mClIlb3ON48GMPD4bKWnlpFCZQU+CCLr63oH/CSsgEq7Fjb006Rc9LaeNVqUux0tVfzAjhFWt
Ayj/PKOIOCYwcBwPPRTiG7RNog/WqYcXl0l3hflo0X6wgKfb2wY1SOrPGcL8iT5CGywirjTsa7Vy
rML+BflD+ZVGyatI1LL3ImPK3pzaUBZiPBRmYz43xrhnrFlu0c5MboXIEchnlSLHLFIxKKTs6ajN
NCc8u2O5KNvckGN7yaAi2QdJD6nYQ5HolKcZubwf0/fIb8LYNTqvaXLN8uuZKezFHCx9hqbAieJe
4hk/xrb1N82ntbn0U10jLOxl9NFWM+TPzsvcxUSN0b7f28k8Y0KK35KMzcWQzkPfEM9m0gr2RcJK
/64E/Ium18+NKOopSnuoWXRHVILufnLSubPQZ7er+r02vj/suAeNJPsqRwL9iEB8+/Wr/dyDen+1
1c+rCxBVNA5/7EEtI+CaZJH9Pp9ZIGsl4GahEsD4Uf99CPiNXf0wV9/+6z9/CEL9vpoHALA6+P73
U8B9XH799h+HNn+RX//iF/95DljbrRrjGAJfORH8syPMEQHLoCDQae2Ufg/S5xSwsrAwz733kFeI
4B+nAO0fGoZNjaEMju5/ZYDy24r84U5xSHdhxMN74H39CShcN5zYC9ct94rdUnaTBvSBzliXBJHj
FgEMiic8N8M5V6rEQ0X2lEemclBH+6KXPfLnYomzDVCW4o5DvrzmvfpohmpEUCUCmW0pSOZbesU4
NADlfAGtYJvO9JCc1r5UOM49fQI3P43Ni2sUZ2vMz4Yy7sKuCjddY7pgbAuTUrmn/mmSt17tk0vB
dfRru2JqLpFfqorDcNzURy9RlxMqq6ulteytzfiCUWTyzAz1n8CS03TJW5un2aYwYNTZpXOxjQnK
k40qJZJvbibPozbchygF6Nr1kB2ycz8vV5HOJzXip5oUYG2cvMwVKjLgd68mqUsc219L20IX0VKd
h4BjSWH8FNYA7RrHAmvQukHZhjj5FOeidcZTNuQvtrpoWzUa7wkRJGpKu9KJcDYiy99S8BM+hO10
a+RzuTEKDAV9ZGPLHwdMBeO9Iyc6pLoVHZrcfR1DNmItFvsomk9Zr5eHJSdOSRlpiqqq6gszOeox
Iuwpmx6seL4fK/EUGxROU/7S1OkL5cPFRu5heZZoA8EHQnLyVnbzVeR8V7PRbXHzoesU2XERfUgL
DysYiQCo6UouFAxs9iTUL0DZ1DhIMnolPb2jU8csnAfRei3j4gV5OmCedSIG45cWIK9VIW1BIrpc
aVZdO33cIZw6aQ6Bl8qgniq7VDjjxG8Gg7LA1JIzhqCTzpezd0qk9im+Ma8U8+MSgqzLOwslMuiY
TdbyQkPipPjMBK4MMz2WMwBIUUN0MKcHDg+baZajjxGl24Rl8iIHOkG5Pr065XIadOqcNAZUktX2
U0LcKNvjrYudxLdGFEd6t18wuOzraXhYanOfJBUy4MbYR2hgPUV1aAB3CN/6fjlZOB2CceT7BERq
HKnM3WCiKUmVRXFPF+qRI/era4ydV5CSSIcxP2r28EBP7gHEyFsB3xpATNlt+mJ6wHmOdiwhcSdH
ShgslhL7mpZwdl6vuyZhqLniqaxlumU+csE2Z2+79ff4nB7EeZaiYT0ldjPvrYnlSE7MpdKV6jMA
Mc7eaTxvMDQM0NVYdvkUhdRbwvTZzIZ9bc/DsS7N4UCEmXMA66HcZvGcB/VSFbdSqeatGucD7pG6
9XUlN147rf08wxe60SDCULVM2KoEyhucCRuX0hyv9zK+QDhtFA8pHBy4VNSSaNbwsfitWBLUsPTh
OTDE+Mdk9rmhAAd6mwdTjCN/MZJN1c1NUAuEMZuGuRmTrKmJjs5ajXH6ueSUZ3Kt00ZFPCJojxDc
miYUE/NlknPzKvHiclemMfru2nPsmUbH4lrYLQs0hQhIr1pH5kXEuYFDvP5aouGn2VhUXjwQdDnp
2tawS7435j+oflmGdaip5NAJ5xZGRb/D8x16mIOf1n4IysbxEA7NG7qkk7Cy43ebzv9P3cEEnlYR
XUWQIXSG1rrkuz5OklrIHMes3FOkrbTUGjKmM10SsyYXGDPnr1/tT3UHr7YGAzByx76PyPLHV3PF
2EtrtuU+4lbfSC07MvCIPQvBz9+80p/qOGo3w4TACShVR4b80yuNtj0ZacgJQu+yF3e1V62P41Qb
Z99g2lEe+Dt1++tP9yNBhMbb+prgt6kfNeJVfqYvRAYgZqcN5X6GmxeY7fAA5hHotiH2tL2xDPJ5
83w5NS1Pt1+/tPEjBPP316a/h45cA5n+s56hghWFEtGR+7ZojE1Kbud1DrEs8bg4IYbO9qo7vY6U
+dtsHGAIDi33rYtTrWE6EVvQO+Vyouxm1yXR2XULUOd9E+jOeBotHt+OpXN+wtJCwstZWs22gAk6
FdGjymxpY03i0js5VuSypP1ultVzZJqWLxweD7/+pH+xhAyBewlogaYCe/npi9XzBKYSto99rLdb
qGBX1V2uxYKF4G9e56+uqNCMtbQC/Q6y96e1OpLjxT9krbo0/9sJXa6WiEBFzOhJy005aGXnLlon
qsN85Sxc3MURe6hYord64Lm8liop+WPwiiaSpVscNGP/gN/rAsVkFzs87lGfF34UxdaunvTpKaKt
uoO+UEFXm5NTrzbtPU6Bx6lh2+/1RBy7xAEMYHXlScjkLUxM7NYZp+NmcsrdpKRvYQkDPOq3S7e2
GCtjH8/mPo7BsEXFAly4mk6ZvZKQ++VKKsjauuLf7TrK58bMZt/WqLF+fSHXJ8iPdSJgFZrZSHYQ
bf2JqwKnvayFYsj9MgLmpJyYeLKZlW55CriEX78WFfafXsvE+s+3RTvd1Nd//t3TrNFnkiQwOe6R
jN+LNjkWhCn/zUv8xZOFk5MuQI8jR9Kdn14jiesMi7wq96U70FdIJt0X4fK6PukT3IC7rgmPjG4Q
SegXxN1xYEuk4lP4qU3TL441SE8vhgaFUGrsB9LKARLzdKpmmJq09xYYEoEdJtk+N6zFS02DSb+6
tDfklwbMjj86HX9MpyU6COZZPlFOo4fCofNrF5S03uiMhFxG6f1UoaPXkzdTsgTrJDsPZA4zw5t9
xyLWfdbg95oajSYZ0xVWu3ucETHK1uX0NxfsL+5YvgskVjRNEQ2+R1h996VIvVrHrIXcazkHhSEu
Ej+B0evpSsZnjrkCCeXWJp+dS2FaNGLaRvUguyM2ZS2HGdNlSwLWDVemnKWVmz5Wn0a0pnjU7cXL
BmDXvY17LDQvMXDnjdnwJML8WQK0nB9B7r8yayNiMPmA5ZeqCrOH39B5zGL1caYQ8ypU0HiVx51b
jfcRfnsvbVifgnxm9PUD3FH0LpsiRDihm8sjrtTh/OuL9Bc3CXvG+h9AHJze9B8X7hjVNhCJQdLh
lkygOX7YI29HqD1ek+hvvhFQQH++Txx2YR5rGrOgP92TNaE3hi56uW/0VmIrYWSJNPeI6GGPqY8e
YMmSXGYOSIPOYypNqQCj/IywG+dJGVpeKd2KjJChDly0FqDdcKrI2fnSZtqNMji3MEpbP3ap9idZ
GswJ2lda/PdTTrqEvW7GLLPIyF7Cca1SadKli3omTBpXKe1fytVg6IBAdnyl78fLRUzGJjH5QbfJ
jpayqrircdjSnMJDsKAwnpzp+n4ICiXpBmOXlUfZjw9Jx0HSyVDNoC8ZPXMZQWREqL+FSxt1eGAy
cEV3fTQMqjXN7jeJzObN+jdKwZ+E2MH8sOqHrSZoi623UTuZl9IeHwAnc4AgmJb7qVL8vKZaYqKL
jDujDVrx0yQfPtUpaGjSNOob15xemw7QZM8FTvPknBicWdyJUpyUpKc0Hu5HekQ++ChgrsVRGdLj
UmBXayJu4K7LjxyKd0XIzoKvh4XJ3WGN3TnXzM9xO8pjppmXoR02ht7M/nowQiEOjbhuyhPc9kve
iSe9YQT+Nyv3L25vah2TUBkAyALF1o9LN5+NtNaFWexbG51DO9y3KvvewDErJMBxs9Zf70ftEjDz
Fj84++F6z8u4284jGdJ1yq8BOdpknUwDN3Pp7TeGvcm7CDuN7sjAnfp5n69NzyHJCgj/IglqyTiJ
SBP3TCc+3iwR+2K3xO4NqG6qfButhsIzJu3mR0gZWLcbmOCWmvT+FOEYhPF16SMOhuyHsVHyhQA1
PNhp/9ANPEEbvbtvHI6kbk9Gdd/fC7NPdmVuTUHSZMamBo6Nzf0hxde0KfBtr3LQV6vFwdNU3T2w
qHQP7vYysIlwyOwfDGu6rtV8Z/+xv/57zP53HTbT0n+ptrx+k5IccPzLCZix7xLnfvvFPzps4h+w
UpliU8u9j8z/KVR2VDLnkAeuSDwa/7TMvp+080e0apFCEryDYvl/emwkFlOCc5pCwonQT1Ag/JG7
/Pt57Ldw6ehb+RfnM/39TPRD/WQLAQSQkhfpJdDOn+oNys12KSp13pv2+mjqVzcWmsCRFQ5i3g3Y
8WBPFEXSFNuxs2rXYxjTHIRTaup2qeFN+DHzdNfHNJ6btDdMS/FanojU/6/YTcLb0bJ4LM+cQWlf
TRrUOAcCSKG0LZopouwWoAFAEAwok4G90MWiexNqjPTA2+4UTS8fm3ZujnNaxxcNzGJgMxP4GOqK
kXgCB3PQuGqVBjHQkg+4KCa5VylWnI02qfYLoW2W9DOoJkw6aYPS7qlcem39FLLRy31CVvE3hdLo
dQSxfMZUQvU4l2m/cRVX3MRFjoqGYSc7JbpLDAC9GekB1EjzSrhNfhoMN71Nyrg7D2Or7LQwXfAJ
hsCBym6YAswa4FXsKGX+xEXxpwkRkdIwY83fp7UANFSmsqbx0Wm4zBoTLF5Cj9WjtKI+wHoh9rq+
kqihV9H+ExrcWLe4wl23sFgtxZ265CU2Wqe5jUNc58zoM3k0bY5TqUNSezbG9pY6U4VF5RRnaWsR
WG7bGnkKZdWS+tJUP2m23d30pXhqQZ190NpWOiTihuBGSGKKgA8wDNlhOjUepzzTt2lvOLuiilJs
WUsYnjHaJJvZUOm6Ao84m+bQ3ttW6aSBZYXmkc6pilUJGZ8otHt7uMIxkXhVRL0TkXoVfb8610vd
uGhK2z/jJIw+NoUx3aI7g1ZWWAHZAORrFIS04+gudgDi8iNmrvDGrVJ5Z6qdOKPA+5SMa5pCSVz1
zJSLpMQI6VVv1gEaxmI/qvDmSq3zsyxN78O+Vm97pbU34SRGzIHlLiPfLyjEODIgUstNuJQEfrpD
Cc4BCMu2twrmeeP4illOoYMMnwR5Wa7ds8ihnUxTfWgpK70ld41Ac8xxk1EEbSxp3pWsNggh7gmP
LEloTm1tlLh9WiBogT1GMhgjyvZMMmH2OPqAfvb0prQeVEo+xMoTAMHoUOVxfW/mVXWeSUk52k5b
b+AfzEGjwRvIcRpejKFm3bBsKb0R5e4qKFQ0ozGYpXBwMh/DtBnABZ3uZ+yC3hAlmLl3lijmSPvo
hOjRtq2rjQaAC20RjAbTMY5i5360IAtX/gyVrP+g60SifjBbC6kQer8s1h7hakVpoJppcsI4Zd91
ThzGnyaxELkKdyw3ttItkRDDK5h5/QHcsjPrn1yjYgiZp2CL/AYuWQMnpKSmmVwSJA9jqcdIdMsl
5dOk6iKwCpdKM3wYkkSMH3BE9eswNFJS45IZyIGecdQ3i9yAHpDU7bHJCXWugJZshhbU94ZlFkXP
hFlGOa1ULeH7UcqC5Unnd51LLlpE2Hgy8fHxhSNszFPpOAGlQ5dF9Fwc8bzKibtXhsxaZj1zjdye
FPDVJoij3UCPIcOsM/gfiE4HYF8kunmxSujOg8x6moNqbeiWr3eNHnJjEYj9Xir9e6f+m52acROb
6v8+CvtvImlk+9J+v0n/9jt/+CLcf3CmJ7mTVvRPUzCX7VtjJ2aSSQ3qcMz8nz0axxC9ANqbghMV
lek6Ivt9DmYY+Iy4xZHE/SGU+xf2aNNZj2ff7dFkOPFfuKts0KbJO/1pjyZORheV3ouDmTtwv0wI
rI3sht1CftMxj2j4o9SlK1+O4/wVoJ59Y2YCNoWjaeN9WfYwhdtKecntHCoEFoLLAsf6wUphoSAi
s4hzbYV9oVXe3s/pkDwUrQm5rh+SQxFZ2ueyCmHVp3Z6pMsbkFdYf+HRnO4nxWkSfBrjhL2+r5ZX
YjcUPwmR3KAoz/QPIFqzIxZYeQptI9/1tEYN3Mnn0qSB7uYhrsm0iI/a0IJoSoqi8AvFMrg3IvsI
ah/UGw+l27Jy8l2VO+7N3EYIh7Aj6neT0rvQBDP1rM0JCClo4oM3lEa91W0t32mlHj1pbuKyp2RX
bYJKEOraA3b5cqNZeLllDY0E9X5lvBnzjA28mJlfaYNEHlY0HUROTSB2BvxqCHNqATMm/c7M1err
OPIiRkNYS500+Q4JUfaxFim9+ikX6a4qpnQPzJGTmBhh3diz5nea3n8qnSTEVByPd12ZLK/uPM5P
6556F4ER3INlai6WkU53lJeEGuBh30LZ6U8qCR1fCqOfNvBE7G015MPO1jI+RjRNCPVkznFuBCyX
if6r4hprt4MmtFudSF49CBI+gp6sIcIrSjZdMzwXWVUcFEc54P/ONthvUesPTb2r68F8i7Dhc/Tr
EhBVHAdJ6AgPehEXVwIRF33rKimqCDygSmAsaX+qxJw+RnPiPtu1ReJZYlWQcFCtV9jOHtxQJOdF
tdQzszSwHkjck08EQLU3aa/mH0Qpqh3OZN31RgKB9uaU26lHu9G4W2Y7OUeRWLazbUM2QsNv3xPA
qQFP6CjtktYYVgakenUb1goCSXR86SLy1x5m8CUk3XgP9NA4WR0OgKKyYH44dvJUE+ZykVFl3uGf
XvZTPMP4UAbjpI/mCogvo1uiINqHdDFcFJRtfiiU/lDJcKS7Kk0H+WilPyNEs8416qwDqTTVPk1z
GA4FvJ7tKGLzNq/Gkx6PguVYN3sFLVUfR91L3GMuhuSVaYFehfYLvLhvZj0Vh2iuoJjNhXko61Bs
bQcBH0MM/dEQ2StStSpCiST0Z9uRD+VgLI9tW82QH6R6V8YWukpGUcqRmCqIRWse6yUe6OGjqLPq
F3B16dVG1YXJF8XtK6beeCeHVYy5JPlHJ6EoGtAqBuqQFac04kscDSM5WD2kKYc0jA+20XawTlx6
il2mPXSlPET6aB1LDOcSaLaPzL+gZ8AE+87QtPzeDPO9RYFxtMJFHvB640uuOCv3PCyfUU0lB5vg
gy3km3qD9RFdp5zSewYJ4tsCScY3sjT2l5imBICP7Ala7PQRCaFyV+lF6fOF2qQqxBlYQGgWV6WZ
tiODslONIyb1XXdrdmmxC1u4cgxUcjhpdwN+xieF0GhynwztLlWJIJFoZVo/H9XhItWheTW6mXci
1A0QKnsHfGcKhlzrUbrahvPU0cuuELIseYLtey5JJZij26Uts50ydWBx59m0/WaYrNVTTWxAROQv
quIWkEPZr7JVd/gYLTO2tjxzgTM0ESgtpU1yj26feoqqmrpOhoS4aMpTqmeNQ2kDWyDJXawFVo1l
pZGWj3zzE74P9ZCrUBNKNa09Pc3KLzmJGKewjN07E/bIoW3NiUKUFJO7pFMyQLbSNyFhvFipPe1S
1XSuamsVnV/BlboMTqn6TlgsuUeUiRVAWnQfXXaNCzKt+BPepuSmWIbP7tJZe3bExYf7MFyQJyYs
pTG9aVOOWB3l4U3Ri+bapWF9TtWxBv+Q5CC+iiootTbCBAs7aKGsY3hVG5+ysdD3VsenbEKn3MZT
qn9b7Kg/j+QHvwijXjcX2I5PHMKSj2SKDbmHz8XdGqkb7eAZwaeZIyysWhhfmTmvQQ/Y7Ieonj6o
PZdexuaymeeuCtpJd+hSrSS4KS/jW8NORxaaNgJDXkV3ldovuzky+p0EoHXI3KX6mPfAbBG/IQMN
l2s2GCKoBmKtSRhUOTf1iqT+jaatVZfDRRsi/ehqUfYZSALyYWRYqHPZbpl0Ticyc6s9B3oi27K6
cZ8zy0o2hRzVpzzEqceTKT6Enb6Zdcu8Ln2qvFZA0Y9V5wCgAZV5qyUyP5hCIV1ERO1dPo/Ox2h0
wq2G6vxDPCQwfAY7VMDeKdbWiO3m0sz1FwkU5VVdeh7/fdMtHDonEe3I8tUYw2Gq0VvlZEp17cHK
JpkIjShH8tw8TfbQUIssUe/Q6DTs/WkaIWqnEEFrA3nQl4bb3dVRne/LmFsaDZmd0dJtGyg+dujU
by6YvsOQx7pHdKtyk0ABZHxYXIdBZvvO7J/NxsRYV65EFacf+y9ZR0mdxC9q2L/Z+fJMZuy9RAbp
k11Ei9Ooi0MDpCVo6uSBA3F1rGLbfkB9rD8iw5Sv9EqmT03ILw7SUljqydzRy60iPkV/rOq2Hrod
HTaommdKLegdqK3JekNKVHYCRlMS30wYI8CaTL1zrbt6tp5aK3zrEcc6+3wY+eIw2ujYGbGP+mGp
7ohfqpYdXu/ynFS1Uj5XPECpvdyB5gMH/xoFcXF0lKzhuJvqG4q87KRFszz2TWI/m7NZf1btMEqv
4RTnJzs2teYBvUkc7vIlyzHaTO0IponQUTP9iu26VT6aNWIT/IskLOLoBFh5qO3E2EhFRU+IOn47
WO0nfFkjQztE+cR8gq+JxCeoCeMelSqRbkXXX/jJaesi2vX7PD4mjbjpaWPhKFRK08vAhD4C61L2
1CIf5YIWOrZ0my62S4aTkkSQfnPNj6Q2XwbsY5eGb/O4dAxQ4mR8WZN7jo279oGE0u80Oc0orddy
iwTbnpQ1ozklySELtwRAEGFXht0e2rPwichIdu3/Y+88tuNWsiz6K/0DqAUTQADT9Jn0ntQEi3oU
4W0g4L6+N/SquiVKLa6qcQ9K9RyZmchA4Ma95+zDFHo9heIGCZfapI0RHWcRdUeAveGpRXpx6kyY
tlaew7G06nMcgaAnCbD4oh0vX4MbmvZJ0ycgeVC2YNAIt22SI7cIRY1QO854kIU1rE6+5oM2axvj
p13sXTM031ESUUbXWQ3xcQWhxHpDCe/5T7R/Sqn+0kI2mfuAioqKY500eUIW1/8f4sou6aZPDnH4
kJYx0v99irusYKX/1/q1rfKk/Lnh+veP/qvh6v6DGaCHRMGjy8WGySzsXyZ38Q8HraMw8UYvjVOH
WcI/rU3LYc6noboMqxybH+On/vcwx38K5QsP99/axn+n4UoIyc+HORFYuMGxg1PHE8PiyEUY8MO8
UmZjU5B3wPGJPgnu2SCL5WZWDAg2dg8Hetv1NTZlho+xdwxtFMvH0i4Df+3NkAHX1F5EXDqk2/H4
I325ORg55Uq7gkNTkGMfO+qNvpJ/PoUxpsKqsy4J0xHHTkAdW0122rzktecc+2SBrA8pCevU3IwN
sC7650EcVi/QQOsXih34hD0+zXo1UC2dk9IpXsu2ty4L5BsYadlCPZ4Ytl/vbdqw7ZZQkOVHnJCD
XJYm07XddMGjpioEH1+DUV11yh9vo9ENHovEGm9JRiDrOSsgvaEckO0V2msGa5XbVv7JQ5n2pnzT
us/LAiyRFSNZs8pFA8GxA7lEPi7ICoI2oe0HAqmgbUftgcAN6x51kPsqQQRdV0RjHpw+dh7mgRFe
6VTtQTkme6pXKOsyshnykFYYhY+wa/nVTZPUC3AxVWpfB7N6S8lbrFfAhOz7ROX1ixNiMFmNAGUx
UY8WYdaV675OET+HIpI34FoD73bIeTXTiWyGOHSmwf1Roq28YORTi4zXBOtRv0AZ5bMHuTtzOhpM
55JAwOKsjCXNvMxIz/0+BMM/JONFGib9kcIs46As+RlpLNcTyVwKXwwGm7dhXfNP/v5Cc5NG+CZK
wuDR1ss33E8a4ACDfvWMkG4az4c6nKwNh/SUM6rKs+TGYGutV9WU8ltq2o4JChPkRGtyjbkuQ2rw
HuPRIAF3gN1IVokhIyzWHUqdA8ad2HyirS2cHfZvo0IXOr/HoeZKmH0ZPE75cEsB4u6mMvbEOg+T
8HG2VXoje+gp1CXEktVWYd+XtFVfFusuq7ZgocOu1BwWeIxjRw5t/pScdhLeCYsIg8h4HXsDfy+7
ntVgt4pvFl0/5/Zgcp0jFkctLnL628QxRorFZ9g5MQpM4SDrDnX3RntniLZmV1uX8dBwE0rCP/sV
TQfTXsENA1oNGq+cTmUKSBauLcH0254l6iG8KYPzqmZIc5Bp6BwNyOLOYi7ifSezTmZKqHC8deA6
h7jaClZMaGn1NtJxjjhC0Fun9886mYKxfqGYGK99p3OOhavrF1wY/LIOLP0eJUqwlShy9lPfByhU
rfoFgHz4+H0JJ4bk+oIeO6uWmz1dFmno9SPjXs0lgQo9XY/0ClAx2eh64rTMwEaJ4NGx8XWtugqi
65r2CgtGS7M6yymfWAHLLaHzOtkvhRQg+ZgJZWOycSSksb7MskVt6pJujKHEs+7FUIWPRmr2xgpe
Zwz6q2H6nLeSmxPBKcJQm0d7HrtDD6e14OOYiTgmauQLbYCQcT+YJgsMIQ8646zn+kCAtO57FN/7
CVkydaRtOkdJtXk+VHlwPjekZa26ZOI3VLWVEqpAO4pyRoI7vk6bPpKQvIk+2HbRHGzMvJYHz23N
nZmnwTlVubHBdGW0iz+Zz+ug0Rx2s5o0vnZuinAFKJM3RJ083gLNG+LbSY31RZTqYJvAa8V4xb0M
5lgc/RLqA8Q6TmegtApxzDKEboT92femGXJmdmvNFSzEeFuz0BPmW1nzkplhgxxCRcjKY/teUpVf
Qi4ewh1QoHa+U2BXxGGENHx0mCmcQxBgRRHUyheV0z6+D815rk9EdLjA3MuCMq4I04Tj3ZzsNSpx
IqMGvqU8CUkIAGfZbqHls6YYE7HAJ2/ma22Jenk1ASEiaC0t675BuHOfIvrBlM4MBuQEbaNsZ6kO
uXjJKh2Cnjui8BoCpyq87kVh8X4IKojCbU/Jx51owVKHMtHy6+0oVG8RUPV9gsr5Gtuwxayatdcm
rpWeoYBpD9qSJuG8y5oXtuCHzI7PvCZmhT8R3hBkDL/x0XUtyec0l22vH6ymu+kbNxt3ZgIFb9Wq
zieuw1nWYzApH3a2HzwazswX+feWliqIIBg4B5aSG/qtPkLWaAjZAnYCJ9MyrGvhcXflHNA53Q1c
Xicfd9/vONye4nEouxGFWeO28e77zlpVseXtB+zCj1bilOXjgNo9e3IheCYMZJZdyuqHZC/izn0N
CA8Gt9kU+HfRvftR+VbGQLXbGvvpym/M5eFMOjTY63y2LsG7sZHl1A967Vd+jY0elZ0VX5EsMhFY
4qLApwOoKSFWEcxudODVHJwVJbGvWNvCESaJSoL8hjiUbylZGxT6eWdEjzxK20PZuQVf0RLXusoY
yV5W3JPA5NliKmRz8G3XnL69t6osHqvIak9BOGog25M/jNQhTnuPmPhYBcuDSHllfp9MUX3GM8a/
tkpJwY1b2Nm1DQNaonO6S9BB1ZkiCXbd+1H8kMjGBVBRhl+IE9tCVWnOFQl967aTlPQp98BKF1YB
fgX081HFuj6TadAW4bUZi4oeT/dUNnpX16rZGQCLrvH3rdJC3oYIRcwnUtprWNayKrzwSD5lwa6a
cocDN+LYa2p7U5t1sWEqzwGLDhTnUI8GLpIuuzhYVsMYKBG1DzAzc3ZZaZP8K5N5Z+pxOJEyS/wH
rsepx4Ndx9Nu8kDEHAKWJdEpSjMFsnE9noH4na/8sZMnlQY85jhdHxLAmojqB+tBWH11YZheeZXM
mX8CMc7qtRZLd+xDwffTGklJPdqrNJP6jBwd80I6kemslOGOr7mo0odJFg8ilU1+DitQ3DCIWzAp
ingXUkiDnd87/Ttj8+Br7IPtUENgr2YW2bZxZUL61NTuJiMNDmbf9Jtp7CBu+vUYr4VIadU5Kr3w
2zidOCpr7y2F6LGb9RDyHE/MLeD4B8KO6l2Gbn8vw+ELZta1m6TyK72X6TZ2J5Jk88bewbLFkNG5
7Y0imZvyp/S2tKbGv1Jt3xtEfaygXKsLnyAEjnuTu66kLnaEh4p9GPTyvA6QxEaNum8CbaSr1qMy
2ipyMC+6OWSLygrqE6yzoJBFeNJFa51QJ+BzDSpFF4dAusqZzTUXrdz2WePekZxerRaS/9YIcH2k
yyGVFZJdiybd4L05GXNmXfEQ4MQq+nIX4VI+5mj8cas7awe+2YG2Xbv3lyeEQ+N2M0aBRg/KF6bg
nROZOjKXRTR0QcrpjU4Ksl/L0rzN4KecE5XaPdijbZwTU5PjXvEJHFoN1K5fO7AB1CXIZU/dWIK2
T7rqOaV8p7zTRY/HqbCze5tO2UEOjnFpLj1Bnrxyk8Ee0tKddmmVFccBBfcrysfn0WiQEuBuosHb
tmpHMCmxrZMcEKfNnd4DWY7XLqmUDGIS2nLQp/dhFHfHvnTfauybW7ujP2bVJmdqTvpHBhTOa9ia
dYM/RY3PVMRbquuWSjAxy82Umdm2a4R3HzbsKOz8LTatykqIx7XlwVSjQ6cknzbKnia+NAjy57E2
JFBTBxKyZiPxW65d55q3/ZDl1jYiJHiiFm9m+sNJaI2QrNNC5Ac5qz56Y/OPyFSyITX5Vr2BDIPL
NorJdFxVkRPuOy822JjaxDv4mR4ejUzZPo+90PZoK1rxZpFSoTFptjiUaeAo7ovE6YbHGi/8cSaL
G7PWlO3muZvp4C/N9VQmO8/OzYchGhFSWg5+WwKN3KXwYyMF6/oX2XPRedQUNOE79QQtRp8VrY+0
sSQRhGrgrtC2+RwMymtx4wB1PWVNMyVPyqu1eQQaHHQnAxaprQ/sWvQ6SYVqBoQyBpVTxMEtvAq7
YKCa7SuOIUAa/JewydnUwzQdahzZGA+CkAl+Ozt7CRh0dtd2LgxzRU6tOUQg+UztvPhxwVPX1uky
9iJwI9ph2HeLs8Zs+eeIKGYLsnHR+awegsK2rqYGjem7R1SyikLE6xdiYAJwejqZ1oymwB6se2rR
HHLNQFkeYDP/uzkC6fL3aqWP2miOzi4He5sDNFM88RHdpoHIoKdN0kNYIf/YFFXljE+zmLV6FtM8
NztRBFQjVemSZgbXnYfvDy2H38ilvgtlf5jELod3uj7L/0nCfdFv/Hx4H2IEwrPdRQyrkP8wulBR
stHkldmLeCWOKDbDep84SRxhNWMAsq09FV5GZWfdE2RpXaKVoar887v6zWVhruO4JmW7hxhkGR//
0FEoHU3rn8DTQ2lQ+jUjT38U/hU1KbSPfN0lNpWPLmaKI6OP6pc/v/p3D8+Ha8LLe8v/KMHhan54
+UlmkPCJXnCnnKNQajUTk1vV+EXKF4JBADe5M/jOfUaH+mgt5TesMpGe9YJp2hVBpn02r8ysi+JD
t5yg6yYq03cF4eJ2KOHof3K5fvMlEu5suei1cO9IeOA/v+E+iBLDAVl8KMO+IMaCSSFqYg9H2Apv
J6jssia1wBtV81qIbLptOnoVTcxZPqnG9rYom/Unl3Dp+fx8CRd8ooDFA9GYaf+Hd2S4jTETuhEf
8HJSNnqGN952tKQeFS0ehQl+Of4Otq3ehCUd4DGcL8qhYvxsEWdOWoaqlzMYV/bPb+wX3w+TTOQG
LgII30LR89G/Be6kZhzexIfai6hQI1TvOR3cYWgBldB3VuUdQGFfHKeKsnWDAF5lp17Y/a0WfaCw
pA3Bo2lOnJbF97rY6jjGGgmHKKa7lO9JRJM2D6ulhl96PWVgcmcv1HVKU9mO+mKiMfj296E0KYbx
VtO2ZxMilu0WmgUS8D6dx+uljntFXM3amnHOkHQna05Af74c9s+IYpQRCzFJws+kbyC8X7CusWU0
CWlVxt6JXfZAu5rL+OQzW2HNjLx7Nn5UCrZPJEVpA1ZghhzztibGWHcjZJXyLnIsTifujEeGsTF/
ycXiT/rpU7T93h5ybNxW4E3wI58zGImSQxXRAVtjCO6jbdQzU54hkKMJtjOaN14Gn20FPqJ4+/5h
/19O9EknepHacP/9353oHWzi5O2nFvQ/f+ZfeiLzH/wK7hYwmoKR0Q9wYl/+w0Pk5S6sYRjD30VD
/2pBAyfGOi9w3aL1sQE2/E8L2hb/cGmQox82PfldLPzvtKB/eVx4+CMxucE5Djznl80mGkZz9utK
IyzVjDE479KvJYEzOBcaieuKqKjyHGZbUm6CmI3mh2v1m0foh/Y3Dyke4HTabexatMA/PsNJ6pkJ
Xh27/aDtnlAS5J1WYucoHpLi8B+8VODDD0PjzKVbLsQPz8XWSXvLKtxuLyycCrmNJclRHBbwVzb/
wafiUgbOosv22Mh/fqnZGjMiTQQTxnFMmLDOzQYzRrbuRqmPf/5UH2yg3y8gz3pTYHMFLv3RODj2
mJtylwsY0N6lsWvfoCLy3sfe29BnTNeycuhqwA5c1+SVfLIDsgZ/fFD988V5Si2rGBHdh8/ZITUJ
nbrroKELGqDpGG9LSzSfPHZ+XSOuzbqEoY0eDxb7h1dRAB9V34SagabwWtYmbQ2CrxrZb1MezcUn
H+rDrs6Hcm2IxyZae5tl8hE87za0bWOLMxEQIPxyWftNOva7H1XFitT6M4+kmU9KkF8vI9ZSVNcY
ay1hoYD6ebmEMSNr3yEoFi2GCzyXork2g2r755WyXKYfqorvn4taGbS4NFE+OMtl/mH90zgnh7TJ
9N5J+mnlGMY5NtGrybKxbprwK/78ar+7ij++2ocvjbEbSawMC/Y+7bkVCINV1CMArtOMqQI9G/Tm
2dc/v6TNhPCXT+gTye0u9ScLkn37x084xaQqDwO3ncVU4QpBWf4Ykex6pBnGbLeKso1uUJxP/rrh
YfvmdaZ/ql3noKO22vc66Em5w7bVDrL+axwd4zjRnFzZYdfcLUHNTLWitZU18ycbk/Wb798xkXBQ
XWFa/WXF+QqJZNVxGyWDFtjVFrYm/EK33xL3i5dQEatb+9Wwcbh6WxvZxhdzluM1YUT1pUQys47q
KLiyOLd9ci+4v31r7M/LHY7j6uMJJw1yL6MZ0O0hahAtE7ubpCWIp/G9bquaSD2MiUOC5ODhDqDm
K0/EoLfnKiQsYVOMHSJM8uYyochHIwJl5VggU8LShzbFIOIs0nZ7aXuzcZxBUG3QZKCTlHjYGqBm
j3pIjMeOjELQFAnNaQHqwyF/aNU7rb/V1XjqslatIKHpNd69AMWlexaL7EEPvrrMxOSsJmfOdq2j
SREyuitalPOhweOBIQ8b8xjm4blJsteT0Tb9nkmIQTT29J5Nzm1HyAaBQhHqFC/urvjN5e7Pq/XX
G8R3qfJt7noReL8c0whSc7U7LF+6ii+NTMfrxDePKM7v9RzWW03P89++JXlFiBocLpZZePDh9gho
HJIqmHX7NqQTSohGjs8lKMV565SoLQLv+c+f8Nd921848RJXU8DU66N5XkVBX/LddPt0IiXTprN+
5MRAbACWwc2fX+rXZcqonhYtejPoQMwMfr7zI+1ibu4rnoJ+755VtEyO1aDlJxfwt68iPJ8yxcGF
9fGkWJDhUHQDF9DA2NASqRgYB91E/vWfP4z16z7Gp0GN7VMtch796GHOEmO2vDpQ+5GJ8gaxHLQU
6AcbTgzVSoDfpaRg4Zs0gU+t/9Ta0b4SWfLZtuT8sp36JFwBj8cEwlT+40m+aSoif3tJ5jxSXDiO
Qb4Lh7TbiQEwAOzBWRwR8wTb1qy+5dUgb7MuHfY0lPqLYp6dk5tVnx3WF8/dhy2e9yQRWSK3CahZ
PzxWImEYpEg5ak8+U3k0W3cbmJq8T3TAlyHC0nUsmRx9N8rmROtc6SXsxgNXR8JQiUW7zL/lOGQu
M3/czPPwBXWdvW4A1txNpWbO2SXuwY3i4VROJBib3WfFxe8/AIMtTHZIxWmQ/LxSyfoOCgYnXFQ4
RxE08J0eRPQQs4sxpZLpJoS5vi6k1/HEaovTFM+vfiLvVesFR12H4Zpoun4bm1VwU82yuvcB5c9u
WJ4cH7ziUEcTCNSUcSYZZLuWjtwnjwRrqUZ+riP4Cn74BB+2kaEjbDCqJrVnYhCdwjkoycUaMVMb
5qZLWjZ53C24uE0ECsBwVI0c+s83yMc+BKXM8haYAbvcjJgpP9zu/sReMrlaLZGvHUILiPdfKauu
pcDzD8f8rcr78UnaVvyXIiRI99Ga6PgYC1YMEyBSO9vEhN7SPWP8bA3FStq6Xse84H50IcSKNLK+
TUxA2Solmuds65opLHUjeCKhsT1YvWueG66VH+aqeqUtcudNvFCEvGBdD4FyP7nmv5Zu0GuQKYml
/4Jk5cMld21fkkrJhtCk+VMZ7mWf5htjpglNP9f5pE78zbbtUQNz8hSSX/zRYo36wwOtaCF4WXhj
ic9kw8JnIcY5+OSVlhPXh5XEKy2UHiEgIH4s7AmN0CTpuaykNrrPLCd6SvOZ4X8xcZpwpwypv+kZ
/in0oEr9eQn95unrmQJhmOPwYKLw/vk27CJMNGFqqr2W00vY+dejbG6xxb3nsvvKkdfb/Pn1PnYZ
lyVLx4xEIYsQLtf7uKcTS6ow37NkOYaXt9qh7plCZ4MABm4tSfdmWNxXST5uoqmmuBHgU3sVtThG
5k8++m8XE208nizk+PwC005017txz/07AKHamDWmcYFDj8FMFa3dOH3/8yf/zUMTLxVU8QALlMkh
/+crDbuGwAE98iVPLfzd2grXs/bjT86Iv72+Fp0MVhKXFznfzy/DPD+qcB6qPWfkdu33I0GlaHQA
KeNtGRQZ4FFPeKgxNTnaT9QodAOgdPXG2Uy44if366+Hcp9ZG9UyXVxJs+3D/TpMZDjEKuPN9EBO
40hGO9XOJNtPDFxw8K9rVZT7WHb2qsq0+clt9TH05ftaoxriYlO3Q1v48PKEQIS2U5rtfrJE/LWW
oCHoIEbdlUost1gNXuV5a3LGCSQwpkX103sNZm2ipIiNKBoZZ9hFpuECnRzOU7vrtLV2I1e9/Xll
/Gaj8WklY4VnCmn9QgOLDT+Z3NJr9ujW2p0Wc78l2IDAg9BNPrkkv3kp+PZCBjT4TR9W5c+rI0kt
VTetbPYMiot3gCTyhl4t3X7DM/+Dj0UNCnPMW1pqv+xqNQDrrvaxM2Nra29wK3qMsGV4hgSGLuL/
NBqv/94p/6vUxTXRiZ0i84x3/WH/5JVoi1Aiklb3sVNhz2jFK80rJYjKNmFX1ndF1JAZYiomKGMh
UNQzuv7zi/72UnK+pu3tMYALPtzPUWSWXRC7zX7CgrEuSEDB88dcuzVt9clLIfX+zSekm0pyWsCE
7ZfZjE++tI5miyUilkGkh32jXSexGOYNrqEyX3utsjceNXm+bpx+MHacHPW4nUfpFLi6XG4uyCdz
cAyBNzza+OWY9JaZrzd1jgEZ7XcTv2JzMC4y1MAKEHrODEGVi3+k5CM5QPYrH8dO70JWHBzTmc6+
p34wSpbztsJona4ibM/3noZttcnF6GKJt4rR2+K6i22GuyiNvnkpzZJoVXOCic/GuHXCDbGibfyg
kOtOx7yku7aPE6sQW8OsrVMxj6OxVzrr1aVbgB++EARLhzeesvJyx98bw64YWpUBiBdAQTdl1ovo
AoLY4lkgmT7dYdDI73oIYOjkS6M6WC3gwtUUtTZDrjh5LBTzp9WokY8cMQhE4N11VWW7KUO/sy3q
qWzP04UpQvQAqKJ8r5CNEGbUu9NIQu0UmmdQG0KTvkNRo6Ip3KW4SgiKeJUYzSacH924nn0Ax3e1
iy5xX3Uqna6HUPZ3ZSLabjsZTSBvTfhx0ZZgmUgfKWLHXeOPQQIOO/LqFWbyeWailQYgB3hEMR1a
2n+mYQdYLpXrPzCzz9djXqDIUAKzG0ax2oXlrW/o8+5079ZPIfDGZwSB5m1XwnwIkZIejCVPyGmC
K50vcAC1G2NZ3oaSJqpgcpvNTKZskeELD7JiF+n+5PTTsLbxTaWZh9lH49vW6ejsyD1/E2ANtj1Z
wLyHVu49DGfbQCTeXgRzBayfEO20DKIzhevgK/LTYSM0KMdS9q9IF2HwOCP4I5wRbpIzISMlHL/e
tRsUyPRIpLkmi29eY8OxznykfRfOwPfBaYHwG6SzIxS9vWtYN0nCkB0XY3gMA5GtxzTTFBVKrpnJ
uRul5HyDuPvYdAIMFgIb/siuyIyHdy/aUzaO9mY2s2Y7dm2+SuMQlKXECDg48Sbhm71GK3hbGPG4
tQY/RgrRYv4yOo1QBb7ATOl6G0Z5/QWmu3mObBnjYgfcYDS79t0zGoJiELNvfBrWe1lV7sKGnVeS
sLCjYyb2UU3S39KkONkWk0C3tnaZOz0Xpm6eyyQ8SFfcJXp6dsew3A5mQKNOh88FgUAtd2DhH3st
8bsYTYh8xbgnTjE8qRACpxdVPuB+YfA9NPNKpEAAYs4Nt0lr9NdN1JKMrHHIDY4676ZQoj9ePHxG
+U01Q43woksOiSqKQ1n4/btQZChPCQFAsNv7pJsncsWacnY4mttmi/CxSoKOJDmfmaXN4nkqmJOP
G9lwjuBhyiZBqNXwUnPtL5uBVZZOmHf8zDqSwDZtjaqrSOae/TP+otqO3BDb8O/IMP/vADESlqRq
EO+HgnCxWdnti2E5O7Ky0CAYEDzrvVzCyUY5Z/XByXJbbwq/lag8K0v654bhAR/NpE+8cj71rnGi
PWuiRq6a5NC2XCm8nWWOkKbo72O6+td2ntr3YVFmyXFIPeQfQdJcWoPt7whlGQAbNzTj4kSZXz0z
pJ6kv1sDbzHzs5qH7F/o/CMP7j256OngJs75OCrvTvRZ+B7Q3CdjriT8DjAagRhwwMYH5kzFe1u3
GFMndPlfStwAZHjX7lUA4O2F5Kxho2IF/o6K5d7HSPnSK37PZOTjturs5jQzQl4nYymOtnDUE104
xiCpiudd12tWApEAzXMc+c1fTS0ydOVG8ywbss1TYi7zI770bJcQ7f7kVg2R2BIv/QZ6SQFADFsb
Obg2mvfMJGAC24O7Tim4jhoF6kbSQt5yKg3aXca5qTgUNYN5lMlR/9iEQzRvfTex/FUQLej1yhTE
PRSMBrEVx/myBo3hhO06viM0FGqMbLUNhqOrjUfA9XxE5thBfBbZM2/Vy/rH3h71cBGFYXSV+Hih
yZCbLyrCTc5FLPitRGjthZl4d30HTQ71q2xOXh3HV+mg6i+07uwtjTP3KmJq7W3LqpiR9o3ZbqhG
cp8lrJGrPK97ua7d2L3iJmq4qfh2acI3p4x40itJMsjXto/aG6SG1r1CBvCUgKLczxOJC37MRTVa
MZ0ZLM2b2m3rr+5ywlyX3oxgLmsQKXNlkwNKQH6tgezdakVzQsSNrLtX9dduqtvnPua6zlI2EG4j
+JuzJul91ZRFeIroRux10Kk3hFTulZgbA7pyFURXI1Go+FW8opjeQP8IojlqG+5ZvkJeHU7nFo/l
ejMEKZ5qhLvAvkoE8exQOiRmghzs+9qaCMZzq/Ch9uLo0nN19cWLiITpFmMeVEG4tSvC99Sbq4mW
iDq/IfjQDDeRofuzxZ92IOJ4fPCNlH0xCpODs6TYYH+JrnRA+Br5Qi4VeGn6TCycJj+2WYjGBVFX
lm6SjNiUuOj4D4iqWEzAQ95t0rmu9GrmPqeNVaon3MbTOwHM6k1GwJDDcMqPVtstq1zHtWbmYrt3
SRH3j6LqtCT7mTeZu2Z263dt/eqksXeH/hFTeF0O8dXkFaW1UiTTPueI7a59T+lH5KfZLUp9cbWI
Ds9dMkRuG9HzQpkx7ejYYY+gyIivhOKq+YCar83ImN7NGbW3MQq3XNG0D29tAhqOjRkTeeIM/MZq
zm4p2ceHwGQiMw89Crq5pSW+NdAKvUuS2sp1iNQLJbJrqRaaikFsn2dUxBuJdIYcmxheeCtijlyr
WqtmOgKCh0Uba1bSbDQtW68nWGnsWfEVqWSoowtrrq4NJ6WJ208537Wp/Lg/ek7ll2toDe+Vb3Bm
6s0iXTfF0LzD07AeRVQPG7hO1jcykrRec+s1N+wW83tlo/FcE+lGpF6buvqb7evZ5TuTrP265rJ4
PMnV3hwyq0X3iu59tnPjNuhMdjPpERVY+81NF5Y0/hu7vuz6qX4ZcU7fWJ0fXYUeDoMuwDlOFoRz
ZB9DgzfhUzuWRtQ9NUmC+781YMBiVckWdMBUcfF8R15wJg53oCVbNjFMm/RNO0czEHb8LyhjussQ
rf6+z/P+8N2r0PDYPHfwJBFuh6HnGgZ6vauJl3poazCAS0RFF1X8I1XXqCz72vnqBhGJ6DXyFoxY
xG44I/by3vH2FtdrxURTANtruQ87p5huraIdr787zEqBZ8XOI/w/RnVHcvAFnmWMB6aZcJZp282g
g/Syof9DnjsQ4aJuednMuzKHAneOJKzPc1C4jWZiXIykal2VkxveoeisjoAOdcSmW8y4lxk2NiSk
Ht2kO/XTBIOde/MCsH17DkOjJJ6nnFaU+pSAAeM/WqivgRs3x0yWWDpgLLz1uTg1iWmxpfn84ahm
W3rQTMdOnI1jKp6otxHSmmP1NRiWOVPVoUU17GMTVpJpWUxB2qfV9OSPQ3RrlvGwk2N98Kq82QT4
laJVQoaVP8yv9P+Kl6yQM1mBBAOwwSDkSz1OOGs5TSJep1mGltlA/N2HhnmVFQIsrNYMvqwl2m8a
hmsyycy9k6bqTjeGx1YXRLda8SLaDeW1NoNyRWMa+ITECgIUxXv0gLVBiZePoJWKPe1SGIfkuNCJ
SyaSYpMhvkh8GjeVZR9DZ7a+xmY47HrfMPcY8Un5S4jHHHpuRlXHHVJLWoXRNHlnFBfiKRXuvnTH
asftxAZcpZxOI9Bx+yAPgvc+0/bTiIvpMiiCGdVCIe5r3P/rkRp257J3nRWhyh9R8MmbqedbAig2
NjtJXUhaQosICsjHt5lRk42pi1RZKJjhHRZ54h2IEEJ8WIO+WokiVTCK05ZoRMS7M1BPDfhsbRNC
+4q6irSBoTx0sDHISRQG6mzoK7NpP3WJUey4FXcJkBMKNReDTSj1ZSHc8CHPKsoMAeiaLRA0u98l
t77ZzpuscPwzNSXsXpDvYySoq8xp3auidqtqHQ8B5Lsyn4/TVC0pwAaPnQJrODccMbl1NKZXIHtx
TjXpjMeubUuOpTlZr0CuqqG/QCqcPhe28PZABUseOSPCwAV0j444McbrIHSa84lm9hLaBchyRTgm
8B0YKbdoak9tKsdD2Hc4MFR2kfMtn6lykOz6FVYMBjyLrLcjIDydVh7mVGs0gueAmSnnHDy5pV6j
ZJvXTU0uUirLGN5A31nP4yTaY2XLr9bsfQvbqvlCxZp/yVVRsWlhV5e5a+ycXqOMRdp/M3lULPnU
Wgy9g25eRyNsXMqh8dCDLU5OhlMNYtNLU8mDzBbjaCm86soYFgFkOcnqivYN1DDbT0k01vliUKws
N/1SFJDgbDSnN/jVEL5/t2ilkEDfcmUTXIwp7a3BMUV6mMEvbFABnNw2re5IxvGH55aKh+8t4ZBT
xF7OUwIQ0TGvMefNizmPpyW9szkH5EPTn39VhYl9T33MyRTvozhF2YjvNqu6N6UX4xJGsuI9w1CD
LwAG/xdTpRZJvZhYlniI8Voh0/2ClYtDuAgT8In1jFWKVFIyqO25D+R2ztzyLm9GNgYVj0O1k1HX
VzsRDHQ09BizPGJbL9ljZV7dxZ7OXGrMKvziWi4/E9QjQkp8M5m7wenDMiqdqcs2veJdblPQVkhI
UWlJDjEjL5omolRnyex2nBvNsrfIH64HckIpXvnNswG94igG2o/4hILJ2BvTUgJ0TEiBzI3oHtPY
FOXGwzamMXh6fEvIkQEn56MOv/T/zd6ZLMmNZFn2V0p6jxDMw6IXZbDRB/OJTie5gZB0J0bFpAAU
wNf3USMji8HozKjYx6YkS4JuEwBVfe/de24/ZViVxlwH+aUeuaHjyLuOnYMNVRED8+n7j+lNRjpu
HMaTYIKliTItQFyOHVoT+jBopziTfAlp8NIUQI1cP3nox+pDlRe0e1AW4EADal4eW4su0J3deTNc
WI9wwaUfmidPoajgEjJvJYW50zmogUc/pG/NsriWqBimg8DRk92SqTZ9m3x6o5vR9trs1jes7B1q
SxvmU12/CCsKHsog6kgQxCz6DhuKXI4zbfjkzh350kd7Mrk9OJXzqXO0xlR5y1wbzP9wZMdcE55d
ev8w7OnL8CtO+HcGFglkvjnVS77hw2ro1STf8kIW1SEa+44BRiTy4mCWuT3HFUBBzrtczvVY0/+7
UtjhgD01Ayc6L3Pb4mT6PU2UntkKaKcu98jdqF0KbjZh9q9YjDhBNjUZmCK213mt7rLJMeNOHyEr
KETwj9EGPluFiXeoaswrZtL9UYmREMQ0nInRKvP365qpZ2WTrXVpPf6jQf0rDSpyrZ+atNvPw+cf
hNnzZ0Eu1H/3+dr8kYKAcpQ/+aFApYH6GwJBz6HU4BlA+/UvCAJj/d8QnTGaIrxCJz4xK/hdgRqg
QOWvQo6Jl//CC/4OQbBAJyCR4+XQBjDY+TsCVJQnf+zyEgmG+p4QCyjhfJ4/ySWZOEisv766sfIW
7zcxb2oQld5qWTaum3YKbeY1HUqn8VDaohLmyxAiXNiVSPPlO1u4AzYf5E/clFVf9ARCxsFUd234
lPuAjnzSfoo6vwxnZ7feu47i9iZKezkWhlJk1NQI9MR06gnb5Pna4Iiqh/a2rha25YnOFy7ysK1v
vKSYrxpDTOYJuNkCezNJ3hVO18LZ9D8YspkOijzXNDbnaAteqL0phMwPHHtGnj+PXkXmk4RGB3tU
xiYiNgkqX4/NVDnaa171K9uYD5bmcS0nnLitrR/GQU63OXGzBGRkgxo3/aTN5DiLTHhz81Qd5qkn
eRKXG6QuBgABITsDCXsS2MuhMww8bn67DAcAOBO4WQAARKC6LIlJr/bFSh8bfkDNC+sTOUvAlEx3
NoqCj4NarEflZ/VE67YYtpnEaYXtaGGpkemyAvbFJ1qgmPwwUOG/h5HKAg/Mqp1PMzmY5SbpPb6o
m5ij/SGpiu5GMTQ/SJsekmuV084HdUWtafW4uBtsW4EbqB3TRFYxal/v5CN2eR9p7bs9MFc/5IXb
cbSG2Q/EgFt9azgEGD50BCfaxFwDgx2qBPOrp7upxRCgnSsKg3JETMEGpW7fbM0RKhTnFnHsmiTD
sEds195WSu3UUDQxgRhTqiOUQPyyHbdebMlKfaMyMT+vnsUG4fE07sskh5JWu8tnFv4IFF4vvAOS
tPbJqvvsuvSH6gNALn+TmBO+ORyoA9CgLDW3dh/c0Y/AXg/XeNdnTYC4L0OKFZvWbE27NK06fMbp
DGusj+5mr2tJru/HeOzc9CrDextsGkeUT37lgDz1spHA+8JoTkNS2KdBBJgAvCD5pFFN8PEKK/qC
Gg/j3SKHqTykQ0crD3zhSfUCFnA1BZyG60Q+he701WQSQhERrls80fS9eALyUxO0joiXdCZaNMUZ
ciN86qEy88KPIYPfwyR1pIsnVwtUNNlUG0kGurOVSffOc6v+3IXm+qUaBO3yLl3ej3krjslK+Hps
GGbEodkA+jW1WozazPW5Q4EBOqiBR7mxpzyJPQnj3qIF8OynHdWFEdWkOObpy9BVgrzmIakeS4iY
saTfeZhAAg8NJDpoAy5VrFuaD1RzNAeH2Yn2DbsdwW5eYiXXbNQFRdHQ3nEQi/ZAbKs3YnOWUxfJ
hkgn0itpyUeAXIevuKbdrUN5FXthjq2J0iVuXPvzrJYXnInIdss0mpkT2UFP6qzjcR3VpqX0G33C
w4wk5W1LDxJx/31K9s+u+Be7IuEVSJP+NS/9065IL4S2wtfhv5pv/xXjQxJf/khm//73v3OC/N+I
psRTASiIrU3nFf7OCQqC3yza4sSJICzE6qdTEX/fIsPfgMSiRMKlwRg2+JkTFP7G/gg0g7irC3nI
/zt75K/yBqCypkf8Iah3dm/f0d/8D9JmpNsWgx3zWM56jfpWpcbdvCRQC7T1qz6K3LySWO2jZPxA
S25TOPIvFCw6Vv7nafPlI5BUinKN70yw1i8z9Mbz/TYMU/PY9It5TtwPS9TeyKnc1YzHSpjt5tDB
SUc1BIc9uW2hQB8CspN2yv7okrO9ZoQbG+mtuRobfKqkMxBEE1jnTq8erjdtoOtpR6L2un91mcfA
Ude86o1RfirIxdb/E1MF2PPlWa7NIRdEaxm7xYuO9DUBx6WlfwONh2bOag50SOF9OM7WLHn0nfr9
EhKuyD3BmTzcEK5IoeMgQKbozYv1wR0koOeKfPLQAFleEGQ7OHInyxvXGB+qrB53c53SjgF050cf
LcfYyRSePEXtThTWBmtNjMYpFnDZzSxDnVxtp1nE/Vg+zgaHhA6sRClhxQztJ9hq5iGvxvtUBqSE
1V9WEkOGoow7oiUP/srHUERwbKBIfBWza8IiD2nXmOpr7aYMHEZ5U0tF4qRJKKQvebN1n5fOXSpo
ZP9z5P7fAMg89IX/aXGJP1cETPa/hD18/6vfT90crUGIIfLE13ShRf9rSbGwcHGyZo7rYgpjTUEF
+mNJcclTZbUh7MHVBweWlf85ddu/eUS+oShCwqLP5NbfWlJ+URmbSDdwnfkhGjhkSqwrf1xSsA00
bUeT/FwrJ9pNSpeOjVMEJUNfNT1AyV+uihlA487EjQur1Z2eUfLDhZRR3b389Ov9f6Qs1i9aFv1p
SJdFxoIkDUuY/4su1sXByWBrnGDq1oC4GL/TRwgaP4uxODUM5ZU7fgw4JeSbXoQ4LLui5/ScrDJw
Yxbv+jUaBvqhUZaRi1hV1jNDYJq1i+8lb9YCX33/nz/xxfrwk/rm8onx32n5oodK8ld5u5sHGdd2
Gc7OzGZPKt1aPU8uuuX9ABOW6cEyW4xw4F+S4u4vHMBKE+jB1NPi6NGqvwJwlBbji5YWy5Dj3x/A
Zk2bgGw0mppNkd2DM7sSMgJ8GJgm9t+suwaHQv+Rst6/xYkxicN//lZ/vgwBqToBF8LXOcC/+j2C
xUiV0VbyTIpQBO2FnXLjlhqP1dbMU2B7R09tYlUf/vPb6nvt598S+RdOOW3B5l7k/+iP9ZM3yTPn
FO1eWp/rENyNVWbjuUZQi/g0e/+f3+mXXUwbvFGB0chio6clo82YP78To4xl7Th1n0P8cJ+7i2sa
/ecCsaHNdmY30kJ0zCVkVO14SvzVTfOLeJq350ZBroXjUm+lv759EGgWQC3ys0ZHfhYFMZ8lBtPq
4K1C7iBPAOUwufQHVXUXjHcTvA1VJE+K0G6C5J3ejB0F20O3XcUz3Dnb2Wbhsry1BtoK01hFEFMJ
upDniHQb/0KR9au0UH9+GEs2SYURDHxoaH/8+UwyI2rPS4xba0zE57wfJCg+gzAlF/7JUqdXKsvL
L2nI0WBeu2zvN+6cxyjFgm9DsK4N5LA0iJEcTW957wSvqHOy4K9C87w/XWTM89xEmEFYW3k6tazs
p9vJ7yFZ99ng3FIutkkUblGsrViYdAHA/H+M+7kzHyaBhnyTZRmsZqumKu3bQ6XriLLqxGNbeRQX
QaXSF1XQv6Z8wr5GNfZMwzHcJl2dIPzQRUo+OBQsSSHrs9JVDO59hzLOorRhPKwbacTQHT1Kwke7
SO8BvpIKUY2Ev6I+ezdciiVf101WjqZu27vjinxPhcUNhDR4HlSsV5muu9ZLCabAHgkOvFRmxqVI
U7pes3TlthbzVzBIw9NoGpR1SgzBPpHdCPjdtt91GSzCQxIYFIPgkpMv0aVEzOvO+DTquhGEkn0q
m7o9WZg9XvOpRYBF7Vc+5Zeyc9IVaK9rUVC17QEkR3TXKTHvYGZ1e+tSvlY0mgA7KaQVDEipcAXa
2+3YRgTSQF/dQmAajmw1NuHGuj4Oh6D6MAszu7b7qH3ynIE6OmJ2RjkmsD74DSRJcy7W/VSG6d4g
kuezrStyeSnOoW9QqNeXon3W9TvKKLVbLkV9r+v7iqnjsaaO54imy38Kf1oB9E9pC8Aq0mM23Sxw
dd/AubQQepoJKeos80HpDkN+aTYUl8YDPBiaELMTzDfY4hjMPIwK5KFAD1Qhl3tFRg2y56NUxhwI
yuqepbz5ai+iGBwGM8M4tuZ5KAdRzleMo9fDFJEHchIXqGRh07g3A4P57uLQNB+5Buj1OrJUuVxC
H/QTQlbjoSoVITalSs24rwb6yxkkvqA5luB8MuhNVTTcMNFzuKNUgpBfxQyjjb1vZEVyN2nuRIqB
r0UsZDkcSfd1lffRpgJ9FiUoonOfCRmWLg8CGR2OmFxw+u6ga2DRKUIjxE4mnAr2QJPhLYW4A9e4
tktXz4R6DZeUSyrvJVMzsWvSPPzGtBUm0NZsbMxubjiGZ49yOLmqnWAIgIvVoDXW5Sjp+/TZrk0Z
7e4SOQFwiXpZ53s4ImIBGSRFG5NZCuAigOpbHTC35AQs4jx7MVqBror6rdQIBGEaTM9MQ/KT05ov
yFYSJ6ePhmpXZoP/uI6D4+zpmdjWdaYyiZQgyOitHQCVtfUTm7FzVaSAJfZjyydAUVRp3Y6FAyIO
i6VVtyIkTAepVt3228Syxqve8bxqmyYOSVdBPTFfyQMSnjY1spP1rSrx3m+JeKsEPQQCqE8W7YRj
mgclCTBlSdR03uTo1saE4Yqh+ja6L/BauTHGR6hsoi1W49pMKnePgTL1+LhR0O4szEHNCdUofMQy
cjP6Dfy7jQ66qLl9UkcL+zCTbYY5J3K1RhRA6cVzBJ4GeSMitxC9hfMOHKc9nnGcMb6vo2649caa
LYnqpOQPIvSNzj7JM6v+uKI+za5QRMHCowJZ82trSId3LuOBz+jymFqEFjfvfkSx5eykv9KoFCOc
pm3ldKWMCcDaXYiRldLkvYIkrCfp+epL22cElAYK+VxYInBnBJHwOl7VQM+8YGZX8mXdB7ge1jtr
MPgXCq53SJjGAgiQcWGBdm22baJDglTadxcOZm12+uYsCuYkQYVi7J4JJRAjs9Od10zVfLBGsuhe
s4OBwAzJ290JVsl+S4AmEy6Y0Yl9X1DFlY+EA0buaXYLNd4O6MM4fFKR35PJSFBfowRv3TQrOJ/Z
FsPKRAZM3Eb0EHIV6xOfq0W2gBCGb4FSjJ8qK6H/xFE58ei0FWRyrPuBHvYyzv+c8t9YU+2hzu46
y10IYnRaXF+nTGkMCipM+KGwzLt5T0iZ6eyWqWMayf8vgUuygZM9GFn6nDyA7UOeFl2FZCWFmzDz
oHzNS+p//o7TmWGLPDrDbMrrlGNuQcO9LounkN3iIGuTAj1Ku48YScg0ydwst6+aEMrZNSDbFFgc
qnr8d8HiHFqkhyXIvm75Wlaldw9Hx2yO8Dyn8gUNViqPgvHgt2WN9BoCLzuDukfXHub6ksl964vo
xcAHg7C5TbtN4LLMLT2ozRzh8HUkysLbejZuR5Y9bK6bKbNBRxa0DHaVXfOYrEbiRCcX/mH3JliQ
lyuS+Hg2lF6xGXIa/KLzhM2ATUZ11xbaOj/GbT9M7LTOZHL07opPfTRF74yFY/rVGg299TpIdL0b
QZNoOuXK5qVmYWVrDLbVJ4mLy0LqAPbZ/dowBb+dl6B6KiYUmmEgj65AME0asc/FKU1LrmTXlE1D
qvXs3hgDTIZdhoptuk4X1WYxGnSRveMkIl/RabCMsHTKaVNmUjGDUFPYsQss3RMxP1b+AfqUE0Il
5QS2PLeDA+Mp69Be0zo2yvTKSFr1hZ6zQSJYIH0CSjBJPICNT9ZDP3Yy333n0ub2UDj3M4h57yx8
hPGbrp1M/9a1MnemeVIouWOeyVVTYY2OpF8R38ADltXOmkGlbqfKDvvDGnbc/aU7w1pdEsSTZJlK
v3tRnqaIXobd7HTRe+51Ie/riFbrfrTbqNiHTNnJ9Ro/optSobWBmBo8e3bNTESRQefeukkVTo9d
IrXuKeWO3rWoMbo9hQOzgZxMruYm6NvMubdnswKUTVbhusnR0Ke3ZW+g2xIo1W0IXWIcbiuyhigj
oxJbThaW2RYGinlaOpfnfvH9AG5rkgXfQ3f/adP+RZtWV3SUe/++T3t+mz7/kZ/z409+6qPQoGDo
/71XovuvPxDuli66f2qcmIETULi6Hs+iRWny+7jSY5KJVdRERGljHYVb9TcCuKxfPbwm3i79NnZE
KxTN3K+WtmxwaYv0rXMb6PHUolzvtDiW0RP4W5nbJSNHdzu3zRUFKNMtVqNpZ64pzxAowcNoy45B
oslEzMuQgDdBxcComzmYYS7oZm876lmaM7lM1fR8bdCTtuwydIumkAFcq2dx82UsN+oJ3ehIKO16
agfqkwFeeBnmlZfBHpMjtc/1tC/oC7jjlxFgoKeB0KXaZtNmxVwSCt8QOW0s8LPdhThI0ldClR4j
11pHqOCF+aUYKwkBYynL1y4wurs8Zaa2URz+7xL4j2Cb04TvLlqhk3rmvAxOzdKT2LRa49we2GP5
r470WvtqDEFQdziIllNq1GSwMA2bjauQDwiQOlnRgTSdEM4DKPnmIcKL+7gW5XTX6XlKESCAVZyG
U5K7GbcWqg+OOkGyiwu3gTpHYMt83+MxqLeG289McZ3Sfh7alvITqW9i0io+JpZHfpdI7NQJDqHH
6GYf9Lm5mtu5EH1txmUdzmcnWFHCEmUzGSdXWg2pRexLmR8X+A9r+mJ5yCx1fpEtNBHnkaBBOsyM
pWkke3kyzefy+5GavBrO122TkpnaXs7d4/dDOEYiTuQJ3an99P2g7n0/tnecmAcouMaUEcl1Odyb
EsUyNVJWJdvOpe3OjQPNAhimt1IVFcRcl4L28XQ1fC8zrB9VR8/QVpGaXSob6eqH9HuJMn8vWIbv
5Yv3vZi5PMX/LHh/seCxKJm4T//9gnd4a/r0j7OoH3/zY8UjChjoNhIOJFMQJi/JFL+HVni/kbKG
kYQF6EKXovXx+zCKVfb3Bc/8DTwFSDrazqANSRD8G+sdYyvaJT9151CNMBnjxVj4XBcMzC+d4shu
OI03EBKdMP2oymzeDBLVmB+YH9A9PPUkw9TapRMK6wMTUms/BsteYuQZtKMHDbZ9ckjUO0nt96np
VJwi7QFijMTEX/uChinqvy3En28b7RpqtH/I0E4iVnXz0bi4i7TPyKlwQbVhnu8To553Yxo8ElAY
3qs1B3w7kJWgcsWrjVrg33U7adjEKCm8TViQ4m4Sd4u0mf5r/1OBEarXjigPtOSWjPUgthY1vrPz
iAVRe6gy7aZysVUp7a+SQ/riu5wb0ArgX9IurEH7sQrtzDK1R8vyJdYY7dsKnWDnYuQaMXSN2tm1
aI+XwOzVUAyhXJgUbR6cYLn2hJXaHeZonxgUYASd2jvWaxeZ0n4y5eJpIQXvdSjwmrnadZZr/xkS
1M82el9tqrpC18exOee8VGjf2jrU6Y6rulHa0yY6uR8wua2NcZdo19todPOxdXBQzUFjPUbaHTfQ
iXuBorIXkXpYrUE8liiDbvIq7MdNAX+gRIZf3bLrpWoH0hBNWN2VH0b0/Q9gFdyTI40hdgjjZZVO
p/6pc4zkyXYt79otFxSIhvD6I8l8HRqxNj8T7KI+JBHiNrBi0ftZOCUJRs2IzabBo5RNETWCKjEL
QHd4CBTrW105FF2VzXl6cMgkCUBMsxgHU/W+Lmvv2quy6GDaFVVWfdFngp4v9ynMyhusPeGWI6PF
jxfZiHGyEbeHtNv6qpcJmc5rY9ZXGrvZbbqwDjoS7EqUK8Cg8zPDxOZ6wZ6KTCQoPgU2atDtnKT1
DocvSSG6bxMSc0JZkDdPhDFaZxLY2cu0Xg9xcvGpbTX+PbICBIZ5uVp7URDEOOi8isUjAHekmqzJ
C3Fn6iIEQ6sS/ZFmEywED1jXtu9CetUQ6N8vmJK+9CPUT4MeUQFjfOBX7Rv+TTbpfJPRiNEsUHky
USYwofFAMg28JISLZdyaNXuvnXJremOylEdPTnz5bkmXR9JA+YyiMdG8+yN6YAa+ZewsXAcSN3lB
C9xbh74qr6k1xbKdB9F+zHj+DrmPDRpgFf6EZM4JBCCXuXrfWnV+5lCNfJG64GCNTvvmzaj/k7Fp
7y6frIClFu6n0eLlK9sOHtI1w9Dh9Z4fO0kWPrizNjIZg/hWaVlt7dXjO1m4Km58Dupxrr/4xVaA
4354DmbBPySi2z55E4vIFqjasjMjqc8JbvHpcqcV3sC7rcCJAEgvqMvzGRZ/6EbNnWqZHm2Q0uJI
ww7zHnGt/aJq7TodhBs8kFHmnhod4mGhwN32PRpyOx0D99hOXNRxdOsrQ2iChZ2odl/Rf30dgiwn
U7Dx70CqLtcdUeaPiVmEj6ozxC7jjiQoLfKST5GNq0l5IsMMlMy80BTyjsFCp61KM+OpWWFUrT4a
ZYLWokNTkcFwuVpCieYpT3XMgSyTeogtmFlxgzLgZglc78bqpJtsOHpmE1ZIXp5DYxoH1cxdz/GB
iTc6Ho6csd01sGOL9Szr7Dx1y/1oyHdThyRt8ppPNb2DVJBbHIW39jDiwkjvM+LFN9WQHUXRf/NU
dB056McH9Mu1HTzO0tmTtQN6e32f9tLfUq2FNz52TKx+HtNwY2O3SxOHdt08Duxj48Z2oOBZueU/
olV9llZBCMbEGl5aIRM2dEixFdCSzMVyzpHYqblAZtRcOXWQ3NMVmu+s2aacbFK8tSr0s4PflMWG
uEp3x3wRCwwUgOM0VW08wDoHgEx5X6cEl3f2W1dPzXWX5e11sY5yV9vCOgFF+9pbw7EOvQe2ySpG
QeegIk6Tj0Zqf5BG+HUZAQOuNX3Uaqrg+S812DbhLFtsDoj+6VdMcev7zROHPjeesmJ9FRMQ7hW3
tKZE7NthfqqLsb2KghLbxgCH3Vu5wLlv7eduTDaFWkoInNazv1DCIjE+lfMiTvRqnKNiEd6a4dgi
TyiTjRkRbpeuhNI1zceOwcFmrhvzhsljcNVz4+M19U1EWslH0xJdbAhC/qzlG+j6xzYPgzfY7BjW
VGd+CrBYba2yfDeAn/pMkKCz41mn5eR09M/GGrsotsQrWsZut5nWlfXAmapjSlYqUkem2/GKFyhK
njohX7NlSFDLhcsZ67sCuZlinI3rwTYB66/9uFsnu75pLP9cseY/cFshrvMT694hJBP9yFgjehmN
4sgRu926knBfadntmwR6u1uFfVpEU9Ifaz+PVUMUaCijbWFNH8yEaD6zYbePUH6D7Rq/mq75scuc
g7l0ybOyWkiITjltPNxo6LngAPQukW6w6mKfxxAdfJ1+oOcr41o62wG4xI0KsS9wSAhf3cCbHgMU
8c/l0ukzRBBpD7q/XKkhQZ8xEeQwwx0pnouA4sGVrniTSVC84W6qrpAMBkwuZIKZ3sBA4rtqX0r+
NhV089bBPAdJ0TxQKgCFyTpOVo7meLR9eG6nVn2qzaX6pOj0nX1SamOGlcumR15KHIwDblEMOV6/
rAZgneCOjjb+XKQ3E41L60raiTVvMrn6ZzsiOyNMO2HySKTvB3827nyL5JzSwd7GRSQNNOlTg8CE
YrwJvN7ljqkTUnbI+2E2vCq2wXlszg29tiuXvuYuobtJA79L3keQtR5xA+XFbpVdXWNrrI3zkIbe
iZNCebDMptvlM6MXptqNC1F+/lYL276zRDo8qz5XR8aD3YvfDZjoWQu3iPhxIgRKUt21BCMH66kk
POwaz59xZTYsYK1ld8cGqlDc9kOBM3dJcClbIR+rAlrhVl8CicBG9om6K33DvO2Tut9XJIEdOhsY
z6jKJObMcDvDUAA3dkjtFNdCuH4s+r5pt0U9gRtQXR+vVmlt8oygX+GaQ9z0pXtYm/V2zjPCFzXD
2h4T3cOW0/1acsYrp0ayc03h3aJgM3SFVMeQZK+PzhCdLYTKbyogU7Pzl2Efgdjej1XSEoJEdnfP
iIjGwMojDgJRO04f2UGbuzogB6GNxmUj0W6+d9r5MKs53UpnfVp8JzjPuW1tsAMXB3hWB0KSibm1
+l0zNekb6RwIZtnypq6pdlNeIHIy5/kqnyyJYlomJ9UlN3naPbqJ521RMhSnZfXn66SANYYR1ciI
L8aE9xiVrK7WdTAafq6prOhZ20MpVJE+OH7RbXmEpUoZuymXBkZkGClbApUt3oTITBdsHapaEA1z
/l1vPI4qzLdTUXq7RRaEaoStjSlrLOeChFzmt81W+DmsGplO2fI1IwN3cjeEITT2kd3wBefDA8rS
aS/qSBt0RvWUMHxmXrLKc1p4zb6YPPcWG8iHbnXy3dr6j3nUGGRGD8Njhsd8W6HevuuC1vsi52aJ
C7tev1jSGm6VCIx9bk1vfbpgnfbs6TacJmcbhNiqCDcFduoxZ8CWY9+owO8eU44qOzvBILcYwSfA
xMmmE2PxWdHXQfzRuw77fXIljNzfpIVJ76GTdYzofKZ9Sp5Pm5BZjdEwP5hh9C4yiEgmzv16dTho
Y+J4DWyiIFxCBM++VcZV437NKlvioMyjqyVd/XpXWPrQn2J4+WJi7XoNSq+4UaqWnOOle3T8HBRD
ET2ZIFBN3fpdDcgGQ3la1wTl+7q6y40LK+GBDvD6UqG9vpWZ+EoBmjLhs0lmR66mHTV10mzzOvtK
94Zd3+jEazAhI2IKOQyMhPJp31tm/5Hji7+z8Yk+ojFZY85Aj05eeHdOQZOMGLXKuTLdiDjoZeVJ
G2v13od8ft21Tn2zVlMIHnQZqruy7gIPvoiTfQHfYTKOKfJ5T2eercCMeoZ6lIYN54AqCl/RLbJw
TKlnPeIMDV8GyHsfV0egvcuwzGOmdFyDJT/QkzNT1e9qDV/wNIYh0UAGycLIBHA95RrW0GpsA7Ht
5TlHQfjR0lAH/8J38OosxwJcqGZj8+Z3XcqhpLiwIGqNhcBipRERww9iBKdnDZCYv+MkHI2W6Ds5
fcs0biLQ4IleIyhmWBSlhlJIjafAA3lT9qOgzgJd4QtzuieppX0kIATfoUZcrBp24aVgL3oNwCg0
CoMP9kzhl5BolzV7owCYUV3YGf90ff43gkHLDSxkJv++63N6/Zw1WHIuL3Z6/b//58df/KvLbeHR
YTN3LQRYPr6w/+lyW8FvZIRaHnoKPwzovvze8sbWY5oUcraP6xQwKc2gHx0g10KZjKbOtBk8a32a
87daQO6fdGG8AnJFBNJoHtAt/aI/Lq2kG3EV+GdcZMYpJaS9uyZ/mSUQkd2CVVxPPUuHYhOVdfW0
5q0XfYHp/ZZBKHxyg9LBSNE47xBFzS9lYOTXHjM53GRkjCebllRdgSdXRg2OjnUZHjHzMgLMUqW6
Z7PuEmPDUL1yxHUZ5fLACb4ozgGQekqmrgr3AAPqk0gWcE0F4XpisdItGXgucpPQ2zMht+0dqUIP
ZctEb1OYKrmpOC7eyBFNwuJP3ZUd9eqV8fYnl5SbVzeS5sdKNcHBbPP2Uy9KM+Zs44MIkJ+dvrD4
vjj1CsCRNO/XJZuPZtu4ey6Uca4LIwE6EEz7zAytPon7yKYjArpjtMS092TFY27nqrgzssx+QSeo
UfvtFvZvG8s8Mx8XQK+Pw9hhPhrMl8rLo+fZm5e7uSY2qbWjl3kO/d1kLnHiTOLBLYzu6I69fe6F
6E8jzYjYLPL8RkyNOnl+lt9GRvU5GjpKLPhkOw8GxXUnyuhQNcb0RRLFcloST+ebWRWjU7wtaxFa
bw6esS4OZd8cIzt/G0e73+Ehnj94VqjqTZoTWYnLCjmJqMJPtj0CygyKjN+meRG5eOkM3hofFnKm
TE1wFg1vx8Gv2UGrRabWBgLlhaopKypqImvj5JF4CtbZ1b6ZrD3pO/K5m6S/x32Od5YOFIMMe+xI
/AwC8PqYrci6Zv89mBAHFqBeMz4mv7TSR7e0yvtlketdojIzzla3u8kc4rqYms8e7+I0tMgC9+AW
BEttcKzkT8qX1Y0H+uom4/B0axP9uPezRN2jb+r3NS61r0Po4kwjswFPWWm03yLQVOMmVa51EEGh
bjii5cfZq+XNkIS09GZfpa8ZsIe4QoR0BCyPjJyg8ODaotvQIB4LTAQCi7nx+2gl9qS2zRohODFz
aSjH9868wLfFF2vDkyk79gqTZCo7zaY9828YNIYgCq0RdnQ9CUE5P7QuyAxOdP0+UsxGOz5U0Pnt
lVwX+ZyyL4rNhKLzW0PvbheGVXQMaCje9J7x6q8e+NYsK1CuJSnogJ74v828gkt0mHPvg8KMXmhI
lZupD67bhKYnuqSMBoVnfpkI4d7b1O5fyy5Zr9ZZTFnsT5l/UD2HAMpo9QFhonNvlEkA15K8+hFl
b4pzRi3XjTLcIQ7pM1+FaJvaLVqBbLcAVbsH/NTs1o6d2ffhzKLigxWFWfqxAi5xCCs1vodN00C/
qqHdFQn2h4BQn2ujBXLgiSgUCIT5SmgRAY/bqCnh6yoQMv207Kx1KjheJcsuV+H6PM3djNa4s/aZ
Z+JtjhYuyeAmt1lY9/e+320tnFHvckQfj2RxHfvaWe8UJ4a4mYMrb+SxprNsz6c8ERzuld/cA8cz
dpayJFalNlyeSlm1t9gM7Xe2jdwArES3NXyK91H16hQueZacaqyXT3PR2THRdbEzt+Yt505K6EY9
pG7X3yxFW8QsnuZZjlxu2nyYGEWOj8rsom3qKPO0dtYrvXb/3LpdfUKCaZ+EHEk7s6Qg3rO1S32R
Dz1U922St4R1tQt6M9sZniiyljdhtm28GsFyXMhZewiWTg/NiZpHZ2VnsZV75QHaUbvNExZy016H
a3yN83P9/9g7k+W4kSyL/lAjzQE44MA25olTcBK5gVGkhBlwzMPX9wkpsyulzEpZ9boWJauykogg
AnD3996952ZCbipdhEvX690rgceZxi4LkQ9XeRUAGHmxSxHt0FFlSwO1Gs3udjLolzjuC5vgDDHH
N76YCXGc4xARoevK7msSGCXqmbg8N5VrghrJsYhV4i2c83BdEf++slBfkDbQGPVSQ/V7seawPdV5
dm7oimKcc4ulXdf6CHKkvZ0LqoBh9OZbYcb+TRPVabVou2Bey9Ctt7mkkuSE6q3QevarTkXyS3jp
7AxqfO/opC1T1sxsEaRDtKzBN5wigz5IqZ3hWQOvWxLKO59JI/BpT5buC8BT3g3b1aDJiJMz43S8
KqLOYMEKIY44sXxNsx7Hq6riazMoiu0sSvNtyENJn3V+pHwIltYwWTund3UO/i4A6RObIySh2dsz
AD3PwtxzehCoDm3TXadi4gsuLMdfqbi/G0gRejZGBx9th29mcovoNmGkWyyMKhyeROhWB9+u1CEk
hdxjBQ38HesmQI9WnBpEied57m6JH4KlksH1gr6UYszruodksvILQGzBKxFvC98E7TOH0d73jHNK
95hamfxuuixBuATp5zGhdTuSFBHjNXaXL4UXnDDhp9sSztD+0hqlJQQCZtBE5/JCRZsuhyEUth3Z
kRSIENGC/BQSCs5WFAxvUSz01kCucpz7Rr0TcZh9rhttXDsNOZN27tyDIHwUkyQSwA9woA622tet
MW+9TnXrylH9I5qb7gB55S2Zk3YfJfBaqzS+ZELQI+/mDKQZSpLmQGxux2AnlGe06uXtfAF+AUnD
u5Qkd+BurBfgRMMJ+EYfQU0O+mczjo1dNvfOKddxcrBiZ4PHglRbC6+CK59GY5ALAdNvHRc2Od5h
nz0QJae3XetVN+BEzOXYaOBuVfDFY0iwpIMbbelvUXPRedg1hC6cIimHo8Y18ImQLYAHTV+u9Axb
RrrO/BUM5EOUF2TFp4m6x7jqbFozZVYDAWvhJvZVz6q61pH5GjSUDYQYAgfT5SmDAQtXZyQ63pSP
WZUyIIGhtZZG3W/xHvibeEyD17qbxi0i7/qVKoUS1ifMq+ytfq+GpNtkbvM6mKwrvsjNTUipml6q
xqyL3ozOYWoxEXChvGQ++D7EyDTMjmN7xPch6S2VeX8tM6jEkLlhpgiVPSaGW9xzqEqPReWx1Tsm
BVE8pF5yc8m73voq1NcwhTa5a+utN4r6Ct4XeMzRMbak4uUbEVnhSQFjXNdW0u1CqkY6dWDtbmlo
jftIZrRdCfFaTUniMH0bXhuMaUSR1o7eUt7PN5op0DJ1SBct57rYON4wvnVe4F1S7mCCBWnjOosU
hVaxcJl/rJxyHt+LNNKvZNstBcfctzz0gxUf5CtpntUmoU+BMr4walTmwlvmSWrswrlGHIpNIE8W
pkyLKwJgmcek0gXYllcRgbThB5wkC57HPLCluaAcHP8yvkmTG869yzYW2WYAgrERgWYHHQIUbawD
9Dk5bUb4+3eBbYivHgjjRTtlhM63jDVKtw3XMEvJwp46xNdZeudAEiRtVky0foLmMvqzIEnwVb8i
Lw531hgEa1V0KBIZQ6SM1EjQY2bRrKohowddqUB9qiJBEK1JNinUSXGnNBvSgklEcm0Orfk+apXd
AD1lQeitjOlPam2CYgaMeu+NQZcQG9J7UfkeE3/K9DMvMj9/UCP5u/IQYMlNj+3o+eUDUbzcNdw1
o2FMGJs5KS+SGp4ijr8MBd+yAI+BVx6FCkqdEJUIvukWKPw0fkHuHn0MPp+QM4LziX9TvuKHIXDe
6vWeRuIIZaAnOUA0XnzoEONdVZq/XTZu+WLz5tkpQbpcEZqsTwOjo0W0jZWDzibUY/FRB8K8KuPR
22O+mXmDKeauVec+zCD0FhVTrw+Z6SZATjnrI4kmw5pJQH2u88peJG5eM13S+Z0YInKtGW3RhI2G
biezFsMgOMQVpz5rVUqOMGg9cnBxcbpz60yu4e5YR1E0kH9EzRHAQTDKQGhcOe6U29j/uZ5IdUmc
Sy+fGxAvI2RRTYO6MQ1rUYkMYSd37jzYnrOMs3Z6GZzgJkyInFmIzB/vGaKFqz4hCnvZdrO4mnRo
LZO2aVY1wdnMWh3P7WC9aO/GYxe+OKvxJSQNJLZFo4v8MOZJ8hB6GU4zjp7UTE1/PRVzeJ87c7Px
Ljc7yKNkiwOT6sux8ujaCPqBeFcYCGsXZT2ZtE11HwS5aJFT81c7Bmv7tKmLcxv6QEIrs3qqo9r8
ZEJb+1SU4VOQK3GSFmQbRjjC2NmWBphH6iChAr04Kj/X95AHm2IVBLpQV4B25F0RVW9qrhnu6HnE
rmpEAh08RNJ4Gc+hhHkG7+YmzabsORGMsbxkCLYejtpwOXWmtaUUah9p4AwfPdzOpYZABWom1Cs+
UbFJappHq7EuZrr5rUNPv4Ld1lYA61fk7wyfZ059nPgNp1nU5YiUSl0kjIWfxec6hHUmqplJIoQ6
a914hrm2FPhjJunxPprn5AT7Pd7ntq+uYTFRwCIkW7nC+Jx55fxI0G/gLFzT5ZdjKFSuhZNOzylL
hcWTP4jlnKj5xphKpgyEUWxbq8/O2Fm8lT3zXNUzoxazEsRCWKSea06+y5jO6q5IAhN0GYx26s/L
QdZ06pNjc7iGXHchEs3oFaZqwLTSQJOuPpXt4OU3Zpo0NuBQl2KsMtkFwDqi2Fx2kUu7G2+/O38Y
zGqGW9NnOuRGjOLiojem55Z0+vFhHgwGvwujpeBtbzvR2AofcUeoI8Hqdj0OR25J7YEx/abrsr+L
vP4nlyANJOPEaxw328BQ1UMGaeAXTrRvhuk/yWqEd3GAOrBPOJXR3flZRojWb0gy2xyuyeFyVoZv
RTQ/8f+NOcYeRunhq5Xb2z6xDnbqbFCzbZzIXHsKb3U3r5uyXfOrbv05AaL5q2jbi6TnL5/NhceC
aRkb1c8+wNzsq0IE1nCtdX2tNGfFYBf3139qgP2N6fPvLoKi6GJoxV3+Fx2lk7QjRW8/XMcWKVf8
xzWyTaHK76a7/wrRfiFEw6x/iUH49y3J57h5L4smLv7clvz9X/0hRXPBGLgWkDALKdkFA/R/bUnf
+o2QIhfCAQI12AeX5/ePxiToIA/zKMFhKG4xNfIx/mhMWr+RLKIEWgtUbMT4yP+kMckl/vSYSo8e
JyEHAjslPw2/6uX//5PRzzJFlHZO5B5BndW7OjfxYwBgIRJ1wlrR1o3z9qcb9DeP7N9dkIg2JHgm
9T96uB8vmPJba0vnzpE0RqAkPZnSs48x1s28asfhx/yPXpHvvyBCPu4XUeEXQNKP1/MTl6YoGbQc
iSP3jQgYtEVJYj40yIZ+Yf390TT57VJ81XzXrEQ4RuRPv1qNEyrsUlMemduRUqvIuXFaGrkL1wrN
63ae/SeVIsioA5KY//mu/rgQfL+06To8DYT6+n9JghiqtJ8Eo7BjY4GHLTxmuOBeC2+V95hlvyMN
/m1suHmx+P5rbft2NZ5A00fJSDon3I4f7+lYwiNUYyyPQ4nVdaF0jet6SATGsr5VtDQLmwnmIR9H
JDUTuqrmkzRL3Cpjht9MWMWvcpX/+uu7SNNdl26wctVfgswT2DZdFgby6A2SX9fPWc6FkfLH/+9a
qOMdeFuS/rv86YEKE1tkESTRo42g+LqTBtTgNh/PXWL9Kgr8ch9/vM9kFSFfdRg/oPhwQIv9+eWM
W10bLvkUxz6IvjYWyc4dXtdffJt/d+9YhC4Jc8DDMFb/eBHRJ1K1JNof57Qpj4nXc5L2XG0szTlF
z/bPz+lP2VeXR8cVtgUqzSW868J8+fFqeNJMpqOmfUysGKuh3XNNMzCQvGX0HF68i6kb/QcvKWTD
8xS19p4wFnv/i4/x1yeY8CKWPfqblxSjn1NzA8u0sIIyBR699nI6KMxLxivkXuzHPKEVEb7rNLU4
kU1zB27g28vraGSArCD17p8/zd99Axd3hgQ5B4NV/PREpZnvjnmqeXl7lHEMrGhoFQgIpa5/FRj1
d5firIeDA+M+2qufnqhRe3WJ38w+xg631/dDXlkU+Cz1nss38c+/149LPcu3BEgBCgHJM5f7y+ML
yBY8b6Wh408Cc5lh1PqlsDPGxgMc0EvWg/eLZ/nnEyGXvDCZBVswz5m0/3IiTGciq0zlH0RARDEm
AzQkTd2MZxdH8Tm+GHHXtgOTO/IA8n8LSydkszyCb8Pi5MVutZsrtr9vK0grUwryabaQOwYRkYKr
2ETI+s83CWjAD2/5JU4SVZPiQfwWvMjW+OMrgVEiAdZjy0OTCborM4h9pGvGJjQbINKlwNwRLhEq
4MZGlKgnAp75YXc1VuF8jTCBz4hvlC8ywOn1wUie0p3mPiEC0cx7ZVUGK69g5IZIC2cmpuXQRwwb
eeM5c1HzEXvQftR4h/eKjme9ahJQ/IOVVC9tr8qjF0ob3C03EP4G6SNoX40azQrWwRaxaYKxOajM
ndnQPls0CnnaKvcjlK8IXQP7giiFZI29hGt43Gm3gWxeQTQTC9lDwoS2q83rJip5QmAY65epBFO4
xWHnu4dB2+ho2zCnmQRhIDqkWdR+pElWvShdWPqQ4/g/mxiLbw3wdRj56M7Er+bk85UxoHIJrh+w
zD5B2uTZa1P3DcwnT/s3v+1k+s0HvanLDt1DC8R5Y73DjbV2faWqM8VjvnUG6HKojmW/YP3tkWL4
DjuMOUEgR1fES/pNYMvIhCGD5I4GCJph4MZb3LfNR9203upik35ocUMj3CG75dw0iHesnjgo7Uu+
J1wn/pM51s1HCjzPQoeDMnVuAkpbb6r9p05P/C2D4ezeD7DaLPIEPyAZSei0KckuvVB21IKdGrw3
UDsiH6I62SGGBoE0KcWTLSNXMqIr0JEfosvBxEiIv0W05p9EYl0g3RPyDATMCLOdAgE41TJPTWoL
5025KXeTZp6Gdlx6E7OxS0bF4cKFOBm9whrcyL7KttaIM2uJryLN1/SHyQcuI96/En0ScTizB3Pc
yIHoTqRAeEv8EKjtFUhuwOZpwCzALGye5T4x/CdIXPxYr0UQPRqIvLXpsRe1rUpH3Ozsy4sW4iSl
P9FEV7PKZnKF49x56xHVvblR5yNtKmoidXFO1vehPVs7wiqxVSJFk69F3xcP3hxPV3j2s1WFQonQ
GyMzvY0J9+IQMxbdh9nEZRoCyJdDMZdIv5vApYydGVAB+8WqhPV+ugY1RIyPjEq9YBzso71u7CW9
Ukk7cp4IUREOeKlI6wMDBZTJPJMReK2muGt14xVM27r8SwlF9is5lOXesQBj+y7+8eUEvn5kRsrK
tJwzFq4BUR03wZj0J9oLdbNpnMl9B2hsrhps+qeyQRqzIe9KDQuf3M6VmZTFti/RFvrJBaJYzE30
Gl5EkPT39NXkMlqsiik4mlOrKprig0uqSt5uJiK4SGkYEAbLPJyYIsn5taCDvXYcizAhs+dr9ALn
MsUZildGaapdFT2YnVRgu7gcRsm9Hyuipeo6N9bwYggy5vCyyT0IuCxMwQJZbXDu0DDvi7TS+6RG
yQtOZPoSwOdeR0Zs3E1+mX+KsXcv8SLDDinAcONEp0Gf1m+qlbwfMVKrgFbWsutrXAEaTHaNgkCO
kWD5R9BWLtKaNHK0zygUW7RhIFmZpbqKPPLLN68Z7kJW3Vk2KowVEqsB72rAhWRGh1l2DGK8UqP5
axuY7vj/11Zedo86dQkG7Ytm09HgWRaReMchXH6iiWQtYh9YEiZhe8WkS2xBjed37EozQnWW95Mr
MXzrUPCNqtBKTiWaqVvRdvo2a1oeasPlRPY2Ba15bZCLAKQNgw0Oed3iLSfqjQM2kzWc6ay27UdY
CxakcvbNh0nMPLKi7XF1M1gM1143OmKdxtGIcpRhX7/IGbrNS8sxyheGEuMtnUUwHlNW73Dqsx97
IO5jRCWyPALVufw0c9TNNo1bliBWYw5mumS1HamjGNxfaBH9jE1CEzxHV8lBRoHBf9w5ZqpfNHo3
Ppqi50Q7v8herLIKOc8Bb4WcUVpI3c2o0fmrk0Se/jppRIgNxr1gTYgkAnJ8Cl9yb6hIVUwN55kg
Ln/P2KTZZbRuiRcbw7ijJ51En5u+fUs0SZ4OwyWcjRPLx6dsNjrjPibsw955VuRd93VCFFcWp+sI
WQzoWjr7k1fox9kP6dT6Sg6PvVPnZ6iqX61s/jRiv7lJW6vdsa4iXkfjwviq09ZH2EbhxxzHw33I
EEzf8sYn66oHYbmQoSLRpwfjMzHqa9TBdWLCUsch0/mycVnHl2nXhMOu9UdxlFU5XVW4Fs/uDGRi
gVKmMxcwt2JSVOknPBlFz3RpNNvsaqxreQMRIrsBaNCdc/JqljUDhHfZGxmQjdn+XPpuf2xdPVsL
J7BQRBJ3ES8BpQOz6ebBX+RVxnLh49hCwCYP09B/DrQx3KOmTO/MrkPOizX1NR1c5hw1hiD2SsLc
FtVkh9e+nOKreoT1bviD7y4iomDfmNjrYw6aal3ETnc06YWCI2ybvEaePMUbJnodElQURMEiloEa
N1FWIGRKtd71TP/vNQP7k5i6+a6Fz4A+NRxeugwW4hpkiYwPIzZ0Z+mVgiwGLxi89NodBRlN0M6a
HVWucaKnWj6KuLZ8OAIdmhjLUILBIw/P9cAO/5VuXHPVad1vRzbCY5E0ebZCPkJySWlSXkQsbttU
BlDSNScLA8256u9Cqx8QlyYBmNiGJe8lHVt7UU+Zc0IVzDJqi8lvgfj3xClZOWlay6worasW4SXw
F7zLHkMCFDIpq++X0nK7YOMb1bwJNT4YKUkatDN33jWdis9NblaPeAmaJy9Ds9+Pc0qzeGQsrBjX
SJiIJkKSRK1sxmfx0gzm6EPkLftQK5iKBQbyrpXkVt32M3UK0QiqXpK7E9/ghRwfRT3AZYS0RFSG
Xdkbz7Br1PO6cDZVoxzkF1YMmqfj2f0aMNh41sR2vTOjUB+D27rxRmiwicsmM2GtJ2Wm6kWAO+jr
3M5VjHdqnrqdavVXJxrD2ybJbXa5uGkP9jAi0inLolpFY1xNC6nqepmyO98Y2ZAQtegG7coPObOH
8zSOCJ1KmthOJ1vvmHb4Gwyp+k+RO5VkN4VzciMYhokF04Tshp49jpEC4P5dZNh8axkNJLnLEUaM
3RNuqzGQ3yvY//ZCf9ELpQ9xCTL+973QfZbFBVl4f26F/v6P/miFKjqXZOZ+I57jiL0U/7+7cn3z
N+cCGLjEktNWojj9VysUaKOgNvLIblZ8iIuy8vdWqO3+5rtKEUcKReA7e/0/sOmCS/ypEoPFxzLF
TAHjMOpJ/yeIXuzGSNnMJjqMFU5DnCJACDnjuUeNZZ9KcIRmJTuE3jqtCHu6xKyiE+w9B39Jw/66
q82cfHGvzNzDPCvJPtaXMyhmIcY73Eu53JoJhMC71E/q54ooDmdJAFCYLKcggxTWWw0glSH3qkUW
oNxYdLmYMaqSNHuikakY9A31vJ/NuZUsSyVVQqbset0TMRct7aEkr68JNGp2z6g+Q/1W799Ma63n
w0OchV2AQeAgs5w8utUrE9GddfKtNmJDyN2rQWJCzPvu3BDOtlGNyVrBUFvYDDnN+F4nyXTHuaq9
rkMrP18cmMVajSX098QbQ2dROCJE+ZLoc+aw0vLjK9Rh5bQLB9c/WBxej4ygtiydNclaZVxCwMKn
aDURASPtYKXmanSIiZGtsp4zH3tCbNfZvWkRBepH8jUk0+nGKSd/RVigfdtZSb3vy0muItO6jejz
Urq4am1MbHujNrJbWxnZtV0MZ0cw33eyjMAzParonYgjvZWKwEvUfOnRzNkNYneszj1IPW57FIdX
jODl9RDRsEDWNHcnMawrqyyvA13nX5Pe9eGpSVzaTuwtw1o1Z8v13x1YDgjcSPoBFlYtKHbR4Drz
s48LelGj1oRT5Bz6ocSwAWPqPoGwe7ZHfzzaWg23cSOqO51GnynBozendIcVA7QjMr1p5RBAQyeZ
Ba2mO3fXl2N+n9UpGP4U2qRlp4DNuCPgeNK7Okvaa2ME3AsVq3lE+c6O3Fjj9UQM40qPjkUPgU9q
kKa0En0QPsyeAhtBDx7KTlKUqI6APuEh09o82lElDpPoPjL+/k3YyeyOcADKQzze/lkRNHnnWRTI
cx0kSJGJG72WBvLORDNdS8VYbjmIFWdh8UQrt2tPVirlccqsha5tgFw89lflaM8vaCIJLjbaNjrI
hDM7wYJZhfCpl6uKQmOLiAGAXdUdXdtvDiJyr3ooQeTIuAXEndJLgIuNzKCLrE+ZlxNZNgoY7F2A
sdqd2yeD6RierTOxyWITqKPsIcNhq8IZ1iW3kc2W1GZPJjX3ys/kmTlstqaX/t5opfZ5Uj5NNp5D
zCGvuaqzDa2EdlrmsXV0JEo8bJDHbPowQixHpdlqEvbEs+x8zJGTH+z00BtXAw3SddDpcJUI+cJi
2NwwDBk3BgrhZZaGcFAwmz5JMtoIH1UNIs6a3BcMS25iHBTj6wVBOS/kfFXrTnHCyjBmIwI4zG18
avM2WlQttTq+YYD0UHhcH4izzFfoWqk2Bh1v0iEZl5Kx8JlebHanPSfc9zRU6HOl9BdoRd7lYzZv
aZYQScvwcjuno3sl656MJHvY10Q2pCvEmMPdINsnDizGzqgm5xoBbwT0DC2HHAR+TIMCalWZaIRu
p2CwcwIKnOu89j6XVemsXXf2CX6Y9EZaHGEiLw5uJ9uLb/D+vBVSo1yr8FbOsfnm6t5pF1Et2tem
5lcm11Gvap1ZxzCDnA0slEdahNmyz2XGrDvKbieW3UU0st6BBiUtShXT69z55HQHrM/4n9pTPI3T
qz+N0JhAf1f3VY2JVEDoCr0ivykxS4PM9ZnR34ag7vccuqJmi9KAwXfmQLpq5qTc6xTsCAPzNlvB
/PLPbaK+6hIta2iNhB1HXobAyjOxpJEY6i20W+Q08WScU5wty85B+KwvrT7z0vSjMs430/czCzX/
5QQTfT/PTH3RHvJCRB17i1G9pwZRaKDEEsKZxwiB0k1aeyWUgXL0dmmHGOw00li6G9mw7+064BVJ
Bx49VHu986kx4/oQzTlILioG53PL0895EtwdmlQjUBIwnFbnirhfBBP4jQ4lc8hDNQXGpvWTItwF
VbufYju8ibIuuyeZ0VYLGBZqCxOTB9efh+hFe7JZ95bMd2YcRm8egyuKDw9nD2yIVp5Cu6aqUFIj
DZyHLtj3GtXPYPd9vwD4gFeKpf1rkUq64cCXh6u2b5rbabQqsQIGjJBoxvCHI86BD7GQ49w9i8Cu
3qpaxC/syeAACNW5wsaX3wS9438VY9QRW5sF9tkglejZgNZ1nQu1Z5qGZD+33Q+n8B1opJFddaQa
9Fi+SCDeOzSDclbbZcP5YVpRK1+sFpQK+CCoW5+6fnJOyPSyDyMRCUa0ziLI29XxcBdU0n1iH/HX
Gg34psPuYVAPKx0ssT5G4b7mvP6eovCQLEYhfs+06G9HhQAEH3Rk3MaJC1bdsvP6hZDb9JrueRjy
FLdSUYzmMxyQKv2QbZWesVTdZw0gQjQ0RbBHvJ9jP454WTXEnpu5sklWAoIGCN0i85jWseWLK51F
w4szTMOXwIuqV1r6/aYwEsQ+RuhTzI7VZBxqM+lvC4f1ZmE3tfEuxUTUBIlqwcImM3EHrUTXO2UM
+tUPx4KZ3xx0e222NjiNOOHQ76s8ea7IfZALr7TbcyIZ2BEuZ1d4b3W2550jg6mzhJ6Wk0TtxCf3
17aqxUvgt4GktBTpyLjYAG6ayfgc+FpsEfWrZYF8GwKDJzFo2hHiV8fsUdunljpNQ1sdTICVK1dL
uFJ91+Dt5YFTmZ6XI579dSWw9xJi2q4J3/blwmw0VXDTrhpcQafM6HGJKQxsq1Eleg8qG4wgyTqU
gnXSIpwMOwjU3UjnJ50sXaxbsrwqKEvV/IWkcfsqoFBd2Zb7WYaR/6iiIn8rw6bc2BFmd2BJKoB9
2qdYJ4kGZ0XEpCL2sRLqyp+leqUbkeHg1fAGrNCZSfO1J/uzGvDMtPSHn3zMp4DkcnrPyN+wgVB+
ljtypPiv6dyl3o4MvOnspUHVL0crMt96AjaWVH36FaVSe+f4OIqXyWiJF9oDZbAOxdDxLImmW4Dx
MD/8Co39OsjdEMJUmQSfMOEVj7ir3WZjF9F47JpuQmNjGLTHappAdALSfRKmt2Lu4k9Voa7DqQdL
k/fL3jMA4HUI7afWJzHAF9cdHshV6OdYMhwwKjdkxRkgMEO1rXBVks5S9/Kzr2bLRc2qwyfo0wqL
Qj4gtDUNenZLs4lpsWVheE3zbF4P1hzsrSQD9SCddjVrO9t0QnQnEzeE29X5lyixOsjYnasIlUeG
u+jBNawInKkfQxxan11ZBpu+FIRN823OFxu07K4ia0z3Iccspi2Bg7wtrsNEEpkgkw+NVbYAh8cf
2ogylhZ7uCqR0D9nwZg9IBaMtiJ2DOqDoDvV6NtRpKYu9W2dkwgjOCPmQ3jwCGNtYHVW3c6LffIY
CitMPzWeIvIUDw2K6Ch2aI5pbblrHCLzMTVMfRiwwp34DbOTJeP4PZjjFpJN21IGV/0m9O1iX2Wh
vWLu8awn7D1L8NT1G3BTdWtXFUYBOiffB6z/rZJ/USXbzJSZuf77KvnhS0HqefPly5/L5N//1R9l
svkbgSfqMvhnLPivEln8hsYNJreFyMH2+PP/SmTqYNczGTogCJIm0j9GjH+UyPI3HIcI0BQZYZ79
H6qFpLJ/LpFRK0HdA65lo+FBbvLjsFJxBjSiwSn27KE01racREHQrtn28Tm1OQKNBWW8NZxaa+Js
TJrwymzw3KkwULsql+QwOwEpHvQAaCCzPT6MqUjXbixAE4Rug2C8ttd56I6fkI+AAZzILnzzw8Lc
W1pky86nVVWhslzTBfroCt3ucfOGWwfMxMoFSUJjjEponttuO/UMGZm9yhJAzNgg/qtyGnQe1WYy
lZ+krry3om7yPacxJN6xu+kahbGqhc3UJ3F4g/XQ2xWgqR8s6KacHhvZhgtW8/ITYbHV1uqN+UBj
0AcyZ7nu58BTGu9eDoVqkddheEXQC0LVpPVO8LfFGX+StSoydQewx78SiV1hfgjD1yxqYF1D0djN
ilZpGlcBXmxRb0lgKnZDLJfMMKa7UpcYLwqr2LjgSikvehN8AX2zIkUiP6a3hofNU6EchcszeOuM
jWbRpZVzX1P6r4dKiiX9BEkvYWz2XTMbu4Cp9kGmkXHIGmyNqVVhJzeSmSGwKK8qN1LRuiLKGRM4
ZC/S5eTaMh11CgPSuqQ2841VYUwVczNzYKOOUzHNXwJpH5A0jO9T2rnrZsDQGKi0uZtTWEnD5GYb
+EjjytDjdJYwqD53DLo0Z3SR4001tZ3siNC1tsyYg6feo1GQJIH7wXg+na66yUquQieHm+Np2h4j
GKU1/o9+FaPIp1Ff15vKteLVJEyLrHjH4kjPILSmrPvs1cXwNRwmfzOLYvSWVZBD3/BseSenAesi
rrDHCMLYI+mc05vhmsQEF3j6rowy7Y/E9Vo4BQVfcuxHGtI27n5Kcmxuc+odAuEWN+hbyqtsMB+j
0dAtpZusdl5XpndjWbGDFnZ/Q6fYp+9PwwFemaRkj00jV7vO6OJpUzcpDFi/k/DC5m4cDgBJNklh
YWecx9rekEHpEQfAYZ2K18p3E8d9BnskeS4spsEFnrYOXc0AEGaVVEw8GxPX2WjN+a1hODvfqai2
uqK6ql3rDX2GCk4V+vLoqM3s2Y1rdc5LB8muZxr7Ju7g3m8hwCcprnl/KPx3WAZVvA6Dab6Z+7G5
bTrLy999vDfzSRZIvxnaPuIDsW9hSEaMS7JUPcigSdbMTsw1JZt/wBZsXY7QTYbhNHL1WY9GngzL
mNS2ncbrXD9a2SA58JGxXtCeoq1TqkOBBL4xVrmT4P1hoeS+572eN4GbFOThlWEgXuaoGlroI0Z4
XU0qV88Iq6wKEwaD4Lti9LvggyRimkHxDNCFkiQypSHXooMAhSUsBXWUM53yawkLgmhAtAGCouez
Ymxj7LyiByDtQF7Dked1HfGvAEEBJ1BbyCu4M/5TPmkSKaCr8qQIXNR7zp+CGLlqGG+LVsmPSQLb
3VrB2OsdlkCFRdkAhrOAQx8wQnFSLjlnYY0uYBTmAwNumkVYHsmn5SwZb1n7uOL3ibnlY7xa5diI
SbOmn1TeKII4SheZPIie9lvWiViV4HEWoRpVuCY33r0Z8SttaFnwP0XWJ4va4R4vXdxMD9ngWcfa
pR1B5mldIVeHZrdNUI9ecTqGmxT7vPd06VZOmmE3tTr4n0jyo22hem9bYmq7LayMoAVYbXgdnfI0
Rk50DLRWm3JoZUT8qad4qSC84+8omHW1iWtd4KVbx+Agz7uasH6Fbryuw9I2Nrh1xT0H9mTtWiTk
0eZ0jIVrFMW1irry7PXKvW7dqn9xksCitrH9I40EGxx/ba7SUYbENrbzhcLRZWKRY+J9r6bqM3sU
wA9CRjaDChDZ97HwFpaoxH04m8FmxEb36MiwuZPSCNgciv9l78yWI0eubPtFKMM8vAaAmBjBOclk
vsCYZBGDY3bH+PV3gSpd6XbbbbXe9SSZlSWTSQYcx8/ee+3yVKaevGuUr+23qtfziL/7g8HUYb+B
pOaBsuboTI70Lus/hWfkkSQ6+zYaHX27io3jkaLH+YZm8vVq454iTjFzOZuW4leG+nx2uoa0Vjrv
KVEAO6X0tQgV0nW7K0ZSY9z/1nuXGG6cETuX5SZbIuOfCN9D/CLtcAAo63S7wqBib4XwFE5lk93R
QAIhtp9N/ya3OOIDeAcRezeux/z9TzOetJ1pEA1PibHec9GYwpFui9gugvTg8g/YUxk/ItROdsbR
uNo/LavDhsCVun0f2VlcEbaNPxH3WeeyT4ghHRhHV3YWaUn+PjNo0qgl5LQv8raNe3Ylt0KfuheW
ed116FV/7zhGcGHKrWk4q4sLeExaN61svBUNFdmOWbpbAPAXV7z8gl0ke2UhTn9aYmCNKaTLJFCR
+x58QEtNZRHonbNKhTlP/r2DzeUQmG7/7nuEwkF4RywX1AO+ZvrR7Mp3iX7K4EG42XpjFKL5PcmU
+xt9GrFYGv2U6elr0tduaNQAnsrag8MI5hfiOisXxHHt51wnemz3aYu6lus3liZzat/p8NycK7C2
QIAXO+TbH5o5YAZC+ZUSEWyOAw3GiRxnNwg7R/fCNSC6vDVxoChik+CaqgvXwG61VZmsFrfqoR9V
hKLnvJub62i2YaHtaE3HO9P3IqBtcnSXzGPlU/gpr7y0YvXyLN2lzR++h9b/zPf/Yr5nKIcF+z/M
96f6M3//L03Cf/szf5/u7T+8gIkC47AJrOSfBnzfx/OPS921/lEX/Pc4gPGH59CfqHueY9guN4N/
DPjeH5tldPtjf0ln/04cgOjIfx3wDcvYXLqBwxzr/zdn7IAak6/MLqfEWufI6srynYMVXNmQ62a7
y5grRppQF1xAgzZOoUhN4+JmfXVd3QTYvUHRYkzz+/jpDUZ1t0Ji/BXozNsEW/Hm7fhTVTQ3CXfU
eq1/VQ7qO9hc867P0Zk56nrrCkXEX0NRVARdZVC68DH9J1pBy0eaG8Y7fXyvmp47McLRC8N6/9aI
fNTCdSw5BYXezu8QQugeyqW24Du1ONqimRFl3lnKS0Xcup34nXFLZ5jvK16si9kngJgoBBJzN3PD
L4PhuiFsKeIAgUcCtcd6GpcNr66wt4ICu5hfWIcOJxMDP601F3rfRj9mIZVzQtQlbYZCo7qmlW37
1nCW3w60CYeDVVISEcjpg9Rz/WarHDWdZeVyQwS3e1jaIn03MzyAeWE2eDUG2J6UtrhsxmAc4WZY
nbm5d6yFQjdMtB2F59XkHco5F7e+Vc0Pdmmte+jk0SKbk+dNA3wRZKCxHvodzofDZObePUBLDHKF
VX3M6PmsWyv/3nUMEpqA0Z/oaJWU9kgZ29NiUTTLZLirNdLLjmKeLHBE3/jUoiSnVRrdeVxLKt31
1AlwFjidd/H1yqzDXlvKF6tqhydGWTalg4EpZsAI8ZPOluSnYvg/tZPTxbRIa5dphU+maoS7BmBh
OM1Mk2tqDK+lWNqOPq6qv0xJ390w4o9fAaAPJoVFaSKSJWnr0a7LuAVwUdDlGRAbNgiqXpGr+q1Y
chDv3TfAi+o955DmFSE3k0qGX0VRluVWW9+1Oypk0vvap1PhiEU/f8xaYb2anKAPwerwt1m61z8Z
YNT2jFb2jWEWiAAMINkRqQvq1gLZzlRjdwQoPz6mWVWGLrXVb1qd9mdLr4I/gVN4/d7VQRLgfpr8
nBtZFzxuCZUJSkDaaD+L1HLvMztHERm5y9W7gEbeDxsDU4AoCaox1dcqChxC7V1l1M/8HgUMRpnd
e3Mhr5I+m7PXc1eIjWaC1pLUFDy7S1pFfFybZ9/q9Lu0Vw3wv47/bjSpfQWxPlCh0VTtbUF0LJfs
zXnKea8ZBW+uMiW+xI+HAUKHsMlsw/80tZEqtZuDcSlc8BAYmcpLrUOqUCyXNbVCkWOKTsYVjx8W
I2s5MwUWx25y7w2/YOqxPVriLMSXxaYQby55emI5D+UbQ/CyM8qE7ag3QBEKRWs2kDmk80Sry9DS
FGWoUHELAc2Y67c28tlFgeg52F3h7GQjYYwKDKdBQrOqb2Gk7HleHhMJ94XunrH8MX/LUQiRenFP
OciKTmW3iHVP9iqnCgnLc2vnljuWdpyG/sVmRf6gCT8QhEpRwCykMFI17rXZ1LFq08nKTTFrh2p5
QIU0T8OmpzWbsuYvsnxgowFq5S/dDfK2FZSx1/KLZG+zqzadzuiy24p3+bApeDpS3licidTylSyt
w5OD2hcg+7mb/ucgBBYFInXX6Dusz5Ivs6mFm26YQcc6JZuWaGyqIjsheZcjNOIGTSMg3IAFNhWy
YMIlt79Vkwz6a71pldRJ8UtePnuJfWzlZ5go/ab4FjiNQOh7XWY/5m/1ExnU9xb0UIRRuJVljJ7/
qG+aaYJ4iqxz505Fca+QVYnCEqRebrxNb6305mnMrYprjafCaRNm9UmMkfmt1oJB8Y9exqULsgbD
3N90XRTeDtrKubfkjdrE3yXwx4O5CcKGXACOkJ1DDgpEdu5Tz87557XrG3FjeQ3wrO5dYIIYau0b
d5Od9bTHz/gtRc9dc9icYwfKDPk0Ece9Xb7Va9lgk/c3SbtbluCRUC7R4DRX5YPYxG836D8Jkuln
kafGDZejLtYkQduwdWZjO2Y7VHSfj9+zhxc3IhWIyXST2/FCVRTPpsttuYnxy2j0P1ZBa63mwNUw
g/zB6TXM05uM36Nqo5Qi7QNfqZ7GMkkenE34tzcLgMO1MrL4NQVoC5HYjALlnLxnm3XA3EwE5mYn
yDdjgbtZDIbNbKAs9yw3+8FMTAmrs/7qbNYE+hPYPRdzQgkY36kpvI8J6eDR1wLm0WFe9hZlQ/th
8sovVyb17TrFcjNDcJPDF9FvFgnOGAx4Ksc30WVV9whEHEv1ZquwNoMFLkScerPMPuxv/0XQSBl6
YnjkQ1jeBo1e3hfOFpnerBv5ZuIwDP3es6UdbXaGU7VZPUo2m5E2bPaPyfjljD37byp7nqrNJOJs
dhFFaH8vvz0kHIebn2TUGdptr94v334TchlslrCgaFg3zo6cFpjE+XxyFa9IAjDuCf+3a0T/mZP/
dzC/wGey/P/vwU/N9P7PK3CDXlf+wF9DcqD/wRbxv6/A2XPb5HeojCHkyM2aPfffJ2Rrc4nRrUmU
NtgG5H9MyDaLcyI2BOi2qOJ3zPbfcImRy/p/J2Q6yS3Htlym90DHL2ZtK/J/iswulVJj7eX+We+q
+UYrJK0owhSPs+WIz6oe1xO4TvRZkBFoteJbtv0WcL+13MST2j36Fgovst54zzYoeRErj/dNt4nB
mYIJd2q+1dqk5vwPu2/p2GA5hJjkvSyOmh4GagSgF1Ajl5zRPMvPcUSEHrvBf8nmpkAc/1ap1bdi
XW/iNVrsKdvk7HETtotvjdv91rvrTfomp1z+WaOGpyQcbotgHl9V3tmPCPqo5sPYJl9qk9JTbbwK
4DMokXVevK2b5G4n6fg6pyzXzUVmX3D10eWD1KEgoJ+9+xYUGyP/Ykme9HQmrtEb3xu25curNO2h
qQuoNt5YpbejZiYn99sTkKK2Y8FrLPtiZoUoQiJkBnr0BPhmpSL9WLqJjAFxZ28U5kEgt/zKP8jN
10fhnls+LUaW3TExsK4bmvSYT2V6AH7sn4lAjge9mVsrWqvKfaqydCWEXGelt1sWdD7cO+aAf4RU
IBBEuwk+F0OHLLj4vQcHrxwxIAU9y69EdGcKB4sYCoe77nCHwTnu5uCmXzEgbc7BGpBq69/azOu8
+EdveBy9ass5Z7RNarrkFpL4KgzyqmxCe3XbJ0p61Jk4HT6BzdbafDtctc3sanz7Xv3NApt/u2FR
K8ef5WaRdb/dsoBbcc7ixMVFm2yGWjCZeGtTKMIx6/3+DmAWy+ZvFy4kLehG395cfbPpqm/HrruZ
d31cvPLbz6t/e3u1zeY7pez7dqyV6RDK7VV91D1jxzEB2vOSDHOBClN38RoshXUCRjm+t4Qq7t2p
R/rdPMbBt90YxcPaG03AxWumdPFupf22eOl0GgHGh1Vj008h2ooB7OAZY/44LV52D5hvMcpPfrvm
ZIdZ1dO/uJvtGjrORV/7paFfwvWq5DaVgNsqowG0YasRvMrkMn8Z5o/U5+9IZBcV5fpkS3IR9PYZ
TqgMY6yPSW1stHd0eBxvbjgSFj9jUBF7WYmKx9vqw6WBiJaKaefVSLHEOJtY6pj5O3a2+yJDi9GI
0MLhDqDPphZdjcK4MVUAq4aq8t3c2I/wG47lpDuXtbWTcNF7nDt6vRwxHeKUHuYZJtloL0lU+z2f
QLvu9FsNr6MbSTlYISYeaFHFqs6IB1WcY+08YRucLoNFc8sEifLQOdiaUCfWjoxdN5xhM1WPi1Hb
9S5vXOfAkhwqaIAKk/Fgiqb4gvz7w9CgPZa++CQYakeF62a7Ji/kszaY5W05zV4oa5TofHaMp94W
nFo+5CDuJdijdBcrGZihDMB+6oeYfcAADeIeXNQLwbYyTFcebI30RaHSRxdiGn0LRhHS/IvlINdJ
03H/9I/96gI5E+72026mZ92yyCvimTt5jb3GrP+g0pmF+ei2m3+jXEXMpcE5QTWsYhd267xLbTlc
HebUuJsLeFsQb16t0rZ/eogFUSaY6ec24240KO+ZHctw005uOXNISc4UxhQcPTmlzB/6OhPkykS6
3rF84ydXp8X9OnI2CsA7xwb1DJ0mgP5saMEcp5J1bWKuQ6hqvQon6aQhyKDuthqgC3j0rCPxm+86
LeeUk4BvpuFzhTHVqRh+IdUPFj+Uh4kLdJys2BaBk5X8tE2r4EFlCAs+8nzhJeKjPtKoQjNXSAlw
fclxyd0V0geAozuQ5WuxchEx9Vj32zoi0D2gI/nVT24j/n2mUlw1Kb/+nwUsV9MZQLuJub4zxgGV
rEz1Zzid5ZdcbPXmGan95HVz/dChssYLHsh92eJ/GFflnzAtSnQ3NhuIZmbJoZvlw1NuWzAnM2m9
W5KPNPvh6YJPq776RiuPs+YYd5J0aEhkaeCpmpan1Khcf1fRo3yrRsp2dS5rF+mASNEz+mzHQgoo
TD5HZokKG8jimNP/Avdy8Hwg8L6Hh8xKI7oeWJUkKlvPetlmewouK1AoZfIjg+iV0frqyF+Mf6S5
VuIRFxPN+gi6v0MNMObflRrQ2Kx2fbZGC1NMUhBqwOWOxkuo8QdYP/OyYry4YIwBul66OhqE02WP
jjsYTxBpTRqBijaCRY8PFOZ89tp2raRzwSVgLBuWZhxM3ZE3+vyeCShyVmZ7dOq6xowZ04IIZdor
/TuDOhMAfFADsHbu55ah1E+9c7fhduEKI/SfC2VO9RFCZp+/oh1sJSWqcQfeREKH3LY2GSywGhpg
PBggNhdrnGmd0ef101ejGyeC1CYEfBIfmWVzw+n7Kdml2TIcJr16nlDaDzl9yBRCsdbhV1kizdTl
g7VtkpzaOw+p1kad2+d/C2z/Z4/8L/bIFhDof+ETYUn5zwPyX3/i7wPyNu4i1QTGFoDwKD75vz4R
fCB/kL7m4stwh0FjYxv8NSTjE7EDl/9kukTzbXMLOPzlEzGdP3xA1wzOgDT+hqn5N4Zkw7Y2ksA/
2BX0R5oOHA6mdAwpyGjmNkX/05SsK00DpoaCMnVm/zoS4iFLu3z4M++V1dA6Ep6GxCvRiEdv8q9S
tuNPdyy6p7bRnjq9l+eBfCq+vk0to5QJvLLlJqRZi+we+Vp7HzzyEIHb6EQO/WSLDDlmKu9rz1ks
RLtcIDGziDU88hI9hc2BDRH0hyw7Ew6mJtYGELRQbXv1216HR6hT8sfgJIKRqiI8XqKw9+ua6t64
a6e+736Ufq1414D/LQ1oqLPLhdfEnRh7GccioTYwaGdlI9hww67FlnCfMcEEcc5qxzh7zWK+2AtT
CqdRYzTMH3Yy+7zavMU5DXnjUGwgFrAxz0jN2jDuDE+MpKZoqXgv6sT/TN2C/etqShqK4z5rdEB9
vtzk0XntOYcU3wJRzbkxb3zdwrg2uAHSawGhN5yU58j9qBeYdTi0Fj/CzHesUmLxc50rrP+1pUhE
zj4xY995W+h34LWTZkfqtJ64FBBDZXdw7agaOhbm9FI0uXUo1ISTrQrSI4dHttLLkGavDJicJAuQ
NM+fr43dUxE+DK8yZf1ACeY9a+oMRMwYEHhJ3Q/FOo5NwvS2FlSOmF0Qihnoxyxe5lFxzQiM4sy9
7neaU2QP1XAARzpgdFy16oAX5EUDh71zvJauZS/zcFHXBzxMj+Oav7il+dVwnt+ssuHGIdJbZh+P
Ihz11lTyDNy7PgqV06GXW9FMDc5OLi1pn1Y39n233mdpRXzYFC8tzV7R0GtNLKrxTzdn+Ve5a3I/
BQ0JS32m43ugZ0haSSSWQRwgG2xhPaweheVGWJopsTGSMrQx8V1wvvZXX01mzASjM+TQxlfPBAYH
DQf2Kjv/dz6Y4wEsav4bU+58nvtlYb3taI+8ybfkT/pnQrT5ztHUE51EGNcr2tyZSJEP8zY/1sJ1
N70G/nSzoJbXzrBXvmOfOBeyfU9Mcp9Wjh06mRYcRpdooiOqk4LXESWcHTv2Unkd0kT2m+tXE44Q
D+I07bnU6ZXETsAST9a88pyVRKajc580UD13vjk/G06t7yD7vWgl+sBaTyjuLYsmpb06SwIbmwqS
c9Y5BDVbO/+yBqf/NaxeWBhoPwLPB4poR95xWHQBfV1w1XIVT/zQU9xs2av21Si3xu0AWQtuJNiR
NOqLkQqIpSL6YQp9YOgdJ++phN5xD96fNCgdrvlt65vunl4femy4SMnQKIcCbRSlWOnGmh7yojHP
9ZD2FYXNir+ND5YA/DEpeMWdFerJON7TEmqE48jHgvozpBN/npfPDnOxHrN/XM6DyuujqfBTBwfF
R2sOtcXV57DjuxVEIyb1ZXQdsMR0Stq9Ow9D9gV0EeMxpGN6J2y9a6db03fkm8ShwUudwvCViEyl
3+BPrg5TTntH1mkmaKOGf5mYoHYU7sHLGk6JGfc3uAUtdizK2ZhsYEu2nRXTElIe6Nyie9En1cwy
5sXL2/m2LLR3HqlXc8112gGppKw67oJaZ98WuimiviRxTn3bZyL9PsrNNn+p+qJscLc7+dXsWWPS
Tr9ykTYq476rkh9daQp/B4oruLSQZ89GoPaWZ40XZs32kWWL9iRs6b2blZNHqQgoSKoCtprk7HmM
p5magQQeJZCHRb+6yUJxXKJkhNqgqLbKmpivU+8bTacgaHtqyey6D9U6WntKk+ZYg1pBUf14X6Ki
xPkijxOEs21GRKfr/NXfLYlbP0zW8gZhxznaYxV89KZ88BDTp50U1ni0fPXTXQpuBLpO2t8aTxBt
/YhYtmXh0mnVV9LY+DE0pd0ssNNAaw5GVOsrLv+GvO6S+uk+sQ3OA5+WNfLKd6umj9clx/ZbL4NH
xcsMFF4WPFqw+PGMm+mB3QzZ18n0QywexEKM/sDQ13MGqysmf9ax1oKP3qQgS1dzfVIC4wb3a2eX
GtPj4K/mTviNiBsbZxz/tuDYzfNBWzpSHyS8wsaYMUO6QfUBlZI65S2gNRiaFmHv4GZcNbRIBL4p
n4O8CCKLHXbUbQkeqbpToKHtUQL+NXfejyr3QOEG04AmQIEUXroVku7Wwl7PoKaHaj5rovscxXot
VUIefKYOfZ2w2WO9r+9MJpOLOfOLpX6r2E+5ArQOz4YgtxfQhbBJX3Wdhz4Lh53m828e4L3szEpw
3nXur3Vl31HjFsEGo36ZjRA3TpskO2PhWppY07Jrl8K48BkAS5LbdF0J8TW4ZbCfYVqkLV9VgIQl
OLI4yZXS4IQyKAjzvPjT31ULJUMv8aRwrU3CbDQkuSafHooS7dvV07fGcL7aoPsT5bbclw4Dwzjb
r0S/s7ASsnspfb7U2tv9rh1m9dUPNhBXOAmRzSEKWHrK7hunLB6ohKWdwTfXyygUPwZP/BqqROfe
y9PFKTW++kvDC0NZUMoBr48pNVUFpRXcHvLyt1nTnFiZS3Ma7MqljcmDQRFo9Z72wepiGuYUq2Wl
Lc9afssMTPVout5uCvgeJoi/VDp2PpAVugGEJckSbQZC4vzeMNf8wFq+/VGJ4o3HXqirmmr/ufMc
/iyB9ydi7icuz/SmlkH6MBA5uceVXrx5hfvkuC5J8jK9tc1GHi2aqoGhZAWFGZSEcpjlmf0jcARy
leOiXSs/ttfENXHmeGBGhnFaorWjhi1nZ2iEaWOSyZlrJ1r4PdN1aDR3I+HXI9d07+jNjv9rEpLk
gj5/FG2i7oi4gmEYx2w8Fq2y7igcGVkoFeAvbL1VAJAy6hfRRzGkOg6fCL167PzAYdOkQ2Xm1NQY
MQAUhqgy3Ih76Izbg5ryO8WE0UDT6d0DmUiHR6Z2VXPsZcDtfzB5zS+pBcpgIaUO8Z24U/FTEmv+
XafduZyyZI2KJqPoI7U+CQs5T7Wbmx9GWmhVuJLTo0sgHzZJHNvdLhdZMRCGXeYPvfQhFTSDfFqn
vjslHJ7XEazOIajde4KPtCt5yotGXgfz0dBW5J3RHb1PFoBVmJnSuwuUk786bW9fjSF3or6aytjJ
rTZsGxjnUd95lFAB2X8kjMkFb+FHcTsLk+YsPSEATah/SIl2+KqKMHwud8gm5SE1+oII5aT2m9Ux
bvm+DiBCtEOBW6Q6dF6Zv3KaiVdeccNPFkn6Ez5o7veFl590Z2LiTTr3TGUk3uJck5R4ctVFPzTZ
bd0AoN3abLL+HGiUw+4ylMK4zUtSxKRcWALOxvcOsIU+kurxqkOqV+usXnV/HT4dopZHH1X6pikK
dUfypv/RWE4PsUc2NL9bnRuJytk4d1m3vrDKrWi5ctCEnlOgh0HIPWkIojVoLVInJVt6Fm48Dze4
68Hw+GS1f0x0k7g/Uwh5awTQmjerj1rNg9hT5QCuiSWjDWkch6HIiGtOLoZRb3gq1xqaHF072rWs
5/wNG3W9x2Ve2VG1zuWJLJO+afWpv7Ntofk71iUVwbY5ecDcVx9nGkrOhEaeJsgPDGHd8LuuaoK8
QJ32rlrTm75mJC3rsVPY8cfq2YBKuZkXzAMypbgUjez2SBhZBLG3DFttLeXO6VtnPxn19FDaTt9H
zso2lGYtEY+FMVww6gworUVN0Iv9sNlaCZEiKFLNHfTm2YHeMLOuEKFPeIFhoWpp/ZD+biAI18LA
Qt2k8RGORTfZT41KXfjuDHiYaXp5LIKswstSLON6U85bhZgsjLhc27pH5cw4R2efTV0jXeuoMtd5
NX3ikxEwp9Y79jBEjN+B6yeRjvUyvaDvsyjjI9xDlvBTupBNtAusOB7xhEz1zWXEeXIcZGA8zp3i
LoDKf1ixD1AURNKtm/r21POZjAZl5Ze2cMCqmYP3VbEe/dCJIwKVzqlFPODyf5b0IeRvBiyWsKLq
9qp4Hne+XFcncqXv/9n4bXp0h4oR3FBUQXQsYF7WgnZqFvirHQeg4fdwHdd3ncH6ZsI6TLq4pJie
cFvDlz2vZqceWghlP7PZrh6h5zvnlWRhaFZ2G0EztloQOtRdpkKy/CUBGeqdkIcZow0Ln4LGD5rt
Iovv8QfUpipW8xyEK9aOOOVdx3DeLfFs9ioeSu+EzMC6nos7uO882PdCN98deD7HSvRYBAQnExw1
f+cBBz/kqTVGfeP4FysnHbYTMpt+l4E2HqAH3VlzFnzqaA5ELUm+K539mmkuR4pGOkapIb0IrrTz
jqjJFPO56fZtMDtxtwjuN3wosTYUeRZPEMtjstgZtxFN/JLM9LuGMOFRgy0XaRNvknpya38H9lyG
mq4t4Gosa98k1JvUgafdoVot5Nmy4zALCDoCP4iT1hYw8wlmDmnh7M+2de0rzCf4KW1HurXReHYl
B/9AbcGCnB3CKgdpJtTIS2daHnB0B7fjjJOswLJ0FCTVWFPrHJg0pZxz3bj3sXeBbQIsFmK9eJfe
5kxqFgXx3Oj8W6HRfonHVMQ4XWz6bgLr7dsxbU0SmFOVZ9Wb1sq3zvJw62OstrEX6LSjjJ/E6SXx
MH2lspW1tsHFczPjqoGiWjLQC62jO+o3iDyuOPcCK4tHfls7s55/tpDKstSPlrX7rIvyJ82Q2+dt
0Jt4gCND1ZJlxe5GKi/zIDkXOfBfIedkV6Vo6czMhh7SGk8VYg8lYCvb7i4NsgKfFunB+hFkUns8
umTxEAFWqevRYM+DH4+tPpLOY94udGIJSPdbCYlsTwEYjRiRYKX21tf/nGquaIUqxmNlU1Y/aZ35
QMqSjUDbf6hsVmePmOhO94V3Zq8VZdnSnnzcfLyANXE2vQoVSWTpPs2739zXGMVQKZfIXovqRLvC
SC/9KJfXUcH9Yd9ztawqeWGUes61Dsxfr7ybzLUIGM0rg2OTnZJpZVlMz0wP3mz4FRjddUJuxDNh
vtR0DoXFaNv71qXudXIs/zWbjWqHP7qOAJqM2OMT53ltBK6dVZg39ZJdcq1+U60nj0ilT71rfIFr
Y/5bmI7qtK2fssZ8w/Rdnqyxtj/ZifcRvhUrarXqZfZ866ttKw2CELg/tWPrwfA9twOwHbd69BeF
QNOkBcDS1k9+jTqGu908jmQqg2V67IytLKD0Ue0OLCAmmtQAOjH8U9Rsl7NzEIMVPNYcWMDWLPAT
/PMSjyBonymNJwG5RRf92awZJdc8nbnqJBG/qta7isJp70YXHzTJRo3uxlXkYKxM+ifi0QeqEg/0
kWGqcv0T/4f/JGr/y0zNR7toODz8PDsT6RXnxeHlij3uIxHtAJNJE2lM342987yiipxyPq8YCHnU
jRfQAsRdNvfSYG67wK0xaQkGb+cZLrg5By9VkhvOwXSYhFNpciS4cz9Ox6KBVTR2v1J/Pc984ENi
HvpJpNo1CSSzToktsaDKh4YNtWdP78WecMtz67D+6wKdKmNG/ZDJ1AwTStH6dHwICgmNKecTnyxO
HGz6iY0Uw2LGO9U2i3xPUxmdRAsLRGKed5Npv+aGja0pYbM+UTsMvMiqD5ne0o3cVMZxJlIb9c4g
T7VKdTYXNPjqwvlspyR4GDSdNVwy5WHWLL9ESt2sqRZrT3Qm3xXK+g2bz3iafOp13HmZekqLmulP
R3rjE2cfNAnXoU5PRybsO5ZROqocFF77imtAY8+S52bc60IcA7e+2qqUIfKUPURmPgVD7CHfeLsC
cvi54/1oBGsDC2Np36H/N2+Ob6OACm1dP5AGCXYZi9DeG8o37jy91I4FLzxy5J43H31R9BdPcEXC
qVaAh87Tc08rS2xVy/KbOYtHK22r97ww/LtmspLrqrLhg6LXr7Q3FioIEIHPHWvoh3VGVnVyuvDC
Ntcn8lvOcG+amb3e9pTpURXiVc2BLWhF0k7hy4fG7SJF54YXwbekBsrMa8TxFSJF3iJp2nqi3ZLx
h3Ho8DJAgBqfl9T5wYTgPHUwCvcpJapHnoMldntpcLnyX2hM54TPavMpRZAKZWZRWi+T94oKr7Co
Ej80PJNoWsklXbuZTIaaC0EOCbVjzKBIBmrepy72PUB17nC2a86fnavowDikyTRvS6ISkBu7MGaa
yjV2NZcbxruJ3qzQc5v+paer7KbrcMlC2PFoox10dnz4ihGdORfe3GYOrNuJSPLzyBdwI78b1tdB
kBbgMU5YGrGgJgwCnPdqDS2F1Xx6IIy2kzpMXZ2jX+N6pN0XR6rqh5SJiZT9zjCBj/Ca3yYhTpm3
SrhU9faZz6M9FOpID2+z67QZa670wfLuUq0cQ9u35idnaBXLJ8pTXLKBVMa1pha8AFlJP50sLXBg
pEk6R+zUlsdFjDMVPjxo8drNpCU8ycWbXDta86xXbTRa7dfEeB0jETwsGmM9CFz93JLujpx2mHD/
Jt3DjHT3ivm3JmBmc2CvvWPcy67BcAIQ1H+UqHFMvOSP7mEIgoqw8+FsZR17mQoHybVfNPUqWk2/
1VEzD2broyJjWbQeSKh5jwFZsYrwUxLckIo3fy8QB89K+uOTaVosQ2fy5zmtKxyru8rxa5OZkUKa
3JFkAb3J5o01kAqSO6sPaPdhw694n9BKVt4UEChon3Inh990RS5fkUKPZiHvaf7FrUvUw4w3QuOz
vnrpGSVYhJB6li/YgwbER8mgtrrEUNh09LdZEODATYu8ex3w/+0njbduivDKy54KFS47eaynsjgA
CKQ6hNXoTZ/M3mmcdBW3hGkurVFTZE/YSb80azP9UKjMM6dsXkWZhl3D7e2E40SB8wDyeesQSz1W
mZHGclwpg5K03Fut4FOi9ZO6+mVl/WR7q/ESm9pnnfnu0jfdtB8U0z/rTI8tjZaBBS9GGglT+D5o
GWHayuo6qOBDGw0ShjC4KDIh+4/537gGI4+GVZhZnHfWqckM/76e3fk0Lc54djUPPJebAM5T3DoG
JsaQfXN/lhkBAK33xAX22G8QzUY8QrHeF/7yTtt2FpoUcIbUebNWNJKKXVm/vGi59X/YO5PlyI1s
2/7KszeHDO5wdIM3iT6CDPbZkBMYSWWi73t8/V0eKb2bYl3lLc1roiqTiQQDAbj7OWfvtYMd4qZo
W0mMUAYP+j4aYIcOzSyJ0Snp2ZRpMUsabZBIrAkqqUCU3NklZ1m0LM9xpgAaMM8+zM2EosgVbX/n
uSV9YIEQaAPzlriYyY6Y2xPbtknslKxmDKPpNRkrm9FmfEOPVXDSKKOdSL1l5SNttdOFf28G9y1h
mLcjOvsVo/DPfiu/WlqugvFuyxB/2dApefULrId+yMBjJM9g0xqZuSFxptxJkarDqPK9CpOHxYOu
VCrbXvu9uRCUtNyiBcB1l9RfqrZO7pywx10sYQPV3X5Y1PBiTIxBpGV8tUyBoHjhhAx8NN5XAxs1
gWGvuZ/U92Nf3/elzOaVWaJEWgldCEaZcYsElLRWU0ZHglXktRqM35Xh9udSFg25OQAwYsZgNHp8
9bUbbSJFEYYPFTaDJqu//EfW+e/IOvF2i1/an874QkpWr58n13/80J/+JyKXfRvAnpZvyp/wBjY+
JporjqctUX+qOs3fHCEghkpOtpKMHy7+J9jA+c1khG26/AfmPwYboAL867yaOFBXCmXatoc3yyKa
5K/z6kY4Sa0RSCfc3vBnsix0hm6lLp5S6sPh2QQRiyTLLh/iatZKaJ/IAC83BY3XPtkCDDQfky5d
ZqqjKb2NLj5WfKoJ8JtmT6Sldeq03RV7KNI725vwqJaBjyOWDEwX8BM22SEbS2Tq2jvLK3BdaTut
Viftc9OP9nputQeJhu82zI1g0/aps1/iqDmm6FXPPdnmHGtaGg1WP3fNKtdmXgB94wtnhRn3AqwG
FDv9sE+gpR+GogweylqRtxUb43TszbeUsfirm2beGRgY8HaOTt2W/wDF3IBnGJmeczsytCbezvEz
tJABA34xB+qAzMl4173L725FHKiVFN4RTV3zLZzQ29Cxq8RdHFX9vrMwQ6DuHk94ynHXa6Y8uJ5E
foM4YK5pH8KBzyoLZNYcOjehWYRXbbUY74WDc4XloJQ3Box+AFQ1aY0w+5JROvs08oZPUdV1jz6H
KMbZxtK8AZsNvzZGmvrr3oZ/7jghW/hS+DgtvOKYUbGyEmr6SYR4jOpVc1HqCyJFqvGLIx3JTS6y
N2bI3cHXYBWhESuLhq3EJri4JbRPadNVp0bjWKqAQw2cpHbnUt7CvnbimaYAGbyErGmWi3/BunCX
en6bhr3Ilk19RtkJxzd3+KAaDdNqSgzpsJyVbcgxUx1kT2Whoi8MFKMUGnlFjT9PJdM6x6bWw7cO
jwYPMWyamGfvWDcItmhHagnAhWPDnhrsogWEehbS3kWoBvEmWyydA4dR4jtuMwRnmPbZGYqsxcuS
RMVd7FDvKGz012FDXpkN4nUlGy8/V52RXEvDgr5D1A0knvJC5bE1oCe4sHp8ugNvxHNp51BlM57U
WJ+SdvthYShJu1pjf0qvEDdLbvv34ASot6EDVVFOexdekNPYN/R7h/dC44SQg9Tr8cIYGjRuCPXn
dLVcGESJxhH5GkxkXBhFwYVX5Gt0UX2hGNE7RnWLhCvYkrssnjs/C4p1SOsU0FNRvzQzvSm/GsVr
2lg0l4e5mx9aHA/eQVnpiMqaVMRDjLQZXbHmLKE3g7nUa/ySNZjRVW1G6q13ahPbmeKhpY+wAG2i
Qn9JNMgptTXTadJ4JzZqSE/zhfqkLgSoSsOgPI2FsjUgqonVm4HNf+NU+CBF78zf6NxDlGqFKItt
4AUFJjHNnMoazZ8qNIqqu1CpZhdAFenP3Sa/UKs6DbBCzdxtqq65F63HkLmOeZ8bjbxCy6xgE4PB
yiVO40WjsSYFM15x8qElAzgrLQWBzGarR4+aq9VoxFZJhxpigAZvGRrBNWgYlxzAcpUXQhfhgtC6
lNuYz1IjvBYN8xqkiQKR4ROML8YJ2RH1Xn3D6BYGmK9xYM2FDBZoSFh64YXVF3bYojFiHP4hinnG
WL0w5YIzpjRyrDZ96GO2BpEpjSQrL3SyVoPKZo0sS9Il8sn40yQzAkqGnUGv/8WhWPnGiHh8nlUh
ziROwkHrRua0K8vGALT20bPfRuAaiaWVFXDzaAyOkTSYqwuzeqTLWm281B9hJDAqyTNGpw7yOKV1
cowts3tfa+cGraJDzRBuaeLWeyqTpxANxr7Vqrv4IsBrL2I8MC7F2tcKvVpr9ZaLbG/QCr5Sa/nM
i6wv0wq/yRRad66y2kH7pxpIEF+WiyhwdlWBQtCbU4c2Q/RDPdhfpISMDYyVxGB4K0hQ3GG4aR6c
PDMfHOGGdyyL057ow+UIcPuzrYrioUZP9tBTseKTipPgM32J4qtlQPJYFW4xnqI5TD97hYNZswUI
8+DFFeT6fsrvMC/jv0FVQmhqqm7gqbfrcljkNrGbkGWb3Y6G5xzf9NLvd6i66oT2fp5jNTC7r72T
AkFsiYVGJGZUvOq+xCTZtM51LfjzGe3Is20XAd33pQseldc4xwTF4lPYGx4WJmwA36zFYDhlhH2+
R8FQXs/mHGAwqqpHlD0YG/jg71VcY8+YG5vEcsSoU1AvLxC8aNMutUEXUmTzLlGc0DHsE23M/Hqb
djbrUR+LBUn34h6ZYZZrJPV3dYan1q6ldRsQiKVWs0iDhxH6GD1RCSW9DPEtAnHjXevLu3Bx472+
n09NOQkQPEtzYLlw90ndGLdpOgzWVsrRvs+YexFLq2Jyng04I009VVzH7ObTvLjzPeCBce/Pvn8c
RN9+boIyvxuEPRy0FIJJbl/SXakI3uQrCoEWkeRmbqjLonFNd48Dti6fV21i+ZRQeoxux+YhqTN1
26c5HRbXn44tG2O8qkgvLHzv3Sxj/120Fo5ku7XrrzGpBi/mGKTHtjSqfWFFDKrigaWGxy9ik8aE
TM2Fm30XD0l6F/gcQSrMyJu0Ew4hALF3K2c0RR1gWTgUfkZcyjKO9rJFmyTLx2L2v8aSun87RKRp
X9Xo2cXaLID4r4d89J9BtaSPNsLg+o7eS8yk2fVrg8rWSW3CfxEtX0uni9nHSNMGr4Y0NyaKvfC5
86VcmGHXIY5wy8PgFjkuswfHxU5aOME6Ccf7RcgyueoaYs4OfWdEX226ofGrdHjF12TkEOnRjEsT
opRypnpxzkJMiNX2ZZjGZn/ikZVNeoKRC0jlFVDbM8fe6UuaGsV7MkwSal/vPoHwqU51HT+ByJu3
uVXnR1TH1RoCFHDgcnpwsgV/Tf9dxdFr0jnPbj/2bxbzO5pTDbif1u6f3Utqp+tldwxWthRnxjVf
Dg2FpkrJ1ejq79Zig6XrKgC6q7GGsLqK+zg7NAwj7i17JLui7xUuwIpeQ/jkOQQW54tc7qOF8w6h
EaOdG6v/VE//TvWEfVACbft7U9zVa9H+VfX7x4/8qfpVvxHx57pUJ7ZSvhSIav8AqAtT/maiuNUQ
OE8ostV+KqJ+Lpp8Bg+CGY4FMc5R4p/AIiBPfCyaLJ/RsWcJh+GGdD5GV9VB52VJODlXue6BrdGY
CEaugl2WkUwL/6peufAYsYKnuVUGNyXTbxs/tmlgF146dsLHjFgSI4db7hAnuzVgXKng4AXI2Fmu
yEhCis8w+CaNFJXjLm+A/I43nakzTcA20C1bq9ZwunDXtVnuXA+qbt9T3mEWUE7VgiCINeFH7i5T
5KPvWt57mjPzo+Eti7imncy6UP9YJDBBJMueEqA1r4tJZDbCHZNjK1NqVpis9vr6LtELT0NS3HPL
8Rmr7mVlapohqa6coomgSLB2GRYMSS4xO8t2uqxurH6sdJZe9LQE8TatC+e51kuioRdHMqOxmWBk
3ZX9TDz0ZRVNLitqeVldO73QpkueHRO9+KIfqb9SO7Ai08L230tW6Wyabzzm3kwD03w+8o/gPPSO
dRvrBR5AoNh2etGfLuv/oLeC/rIrmJcN4rJXqMu+gV8OH8RlN2HePByYx+Z3vd5sAOsA12zmcQ/e
fr6ngTSTBMIOhisftxqqaSM+RFkS/87zYN8nl11tKKVxG+WFt9ein0Ortz8cksVTpLdExLzlHb4a
d81AlZ1VEcgHHokGrXHZVR29wZYq7Dd+hUcuRw1/HPRmnF32ZQhl/VbIot8a2gIxGsG0s0ZrOQBW
Y1cnB2Z5QUxS7RCtGHtSrZajiuTyDqOCrbwVHA70MaHXB4bycnZAYzrfTv3iDIIc+0F1kp7+n/+L
2V8N0dmwJTHXIIbgltarevBV0ZySilCX4oShH/DShhSbOvF3sjFwUwtvJHl5zNpxAcEFU/n9Pyvq
v7eiEgjxyxX1W9H17+n8cz+KZU//0J/9KPEbbEzcCr52Bv/UkPL832BQ6mXW9V0Pp/5/m40t/zeB
o0EQxWiR9ypM1uH/bkvhZGb6AaeHvpX+qX/ko/jrAqs8aeJ29pjTWz67h/yQDWg5VtR4SxCeBkHZ
ucYk4t6PAlqlNRbdPq4xeQ7mW6LbN9Wlk5OUHtr3cugOpA0Me6sW9R6ghGn+MO78bQasfTFw/GTw
4E/jw7ETmXRB8Hh8jNCcIOrZqMScozvYVXnr4767RRPFWs8iidhZaKTeBa4XN8GqCxkYGdXQrnNc
ksHvXlGI+1bYHmy+6gLqWzSzb77g+xQv5nMeAW5uSNCA8IcDz/A22QX8BwlEUwCV0xneYUzR1akf
kEDxAxlYXviB9BBC/FIXrKBvZzW0+xbaIPYrxOuwbPyTp3GEMH+S7dT4T6zuGlboj551twinp6VQ
ZUzaarrUrOAZ/KMxqd/yOTcfVGAxWBpUgzyEYgA9qkeNL3ZDwCDqhJIOVU88zMhek94i7b4mFm0M
R8i+wecpCI19Ey/NqWYct+97q32Pzai59XNSRJykvSLi/VSVTvvkFvF0J/xp3jPl6q6CIBpOkzEY
m9hdWHEz6rqbWlnzdRFGOyNOkMaAriwfDOU/m1bSrgxip8rNQmbiV9JOK3dl9vZ4NgDN3IOGJpfA
jeZ2O8bDdB26y6PZh9ltMyMnmRb6J5QP0Md2Xmqot6bNaWNWER4QtHELOzO01Ad0GNXDEBfWmslm
fmcPixsNWFVFesbL2FqfkpAJ1ySM+HZZ6i3uVrmr/Wwkp8ycVkUEmHhyKntPNHyxq9yO3pZonH7d
4lveLnRwDpMVVFt3odNqLSaaEZN8N7V045rDs3PPXa+vmLg2u8TNzFMoLP/kIzA4RcLMwk1QmNnX
qhPtU+nidq1H4dokbxnVIxFyC7kgcrqmgeP+HrqRswOGXaN+59M3cujW2Tw0WxljNiD6c8AJBL+R
Q3JaRa8pj/3Kks207hi3M2AMxwdcQuMNNetwZY8tzEsV+3tVR9m2M4B2yzG2+ECd9RB1eQNSCrF2
2IAr3WQNgWy7EV/iTAWqnK82vwRFR8Ze6tGIsX36UjJMUBcn8/xNouE/12QTbDAe0Amp1DCuO2zL
z+zEC9kfEFSOcnCSZsO4nJ7a0hF9gGlKUrFjAEKUJ+vcRd7qk4i5MhmpbLIwCxkyt4HxZE8t4yhl
ZN3RB5105Vc2UQ0T9/E4uEvTrnKRRdchxtgrYge4e6oPyNIctAF+iHbZLG0U7l6g3ukKjs4qzsbm
aRmr4trPfJ/bt9QpZXwSoGbwg7VW8vF2RV4NR5vzxoAXJbMyMEr+eO8WELP3blo6x7RrPvnRuLy5
wzJtg7FVR99JyF1wZsAClTDKG1bC8XmI6GqtKs+Z4TyGiNwg6YLFW7MrIwsv28Z9KQLX7zc2YQ8J
Ln/hDTcgqtRxEvQHV8AOXexMjKPya51CypxuHoZjGTqlvUGJA+Agwe9OBE2JeHmIQ3nbZmq8dxp0
4rSVo4EjadFmt4oXY4+UP4J2Ww6lgRlXMC6rmgVBKMvBVR6RE0gLMcs/cxCqH+Le6srtlEmA8RrM
ZNSa0eRa4JpiDW5yOUJlG9HHamNqsJPDM+pvkUBE4Lfs5jzKKLqL5Zh+YsxLtKUGRIUzHNi8QjjL
8szia7dp+k7UK1Sp+EKYwpHv3LXxnBlfdYymRgiBo5KWJlO5F0pVWNHm2ikNr2oWqz7NuRifQ49p
+0BH+UF04K4muFfYgAwEdRqGZV64WJ1GZEX+kOzccWgebauEoBUIJ7oXtpRfyiGPH9x5QuVCOG94
p5SqMIMhjyNiz43al3I2UaorAh7sfaPRXYGGeEU1iWorW0zDuUNfhwdHjHYEEl8TnVNq/Ftj0kgw
eyCcg053N3xnffeZx0fjrnad9sUxfC4R+uZyTXiGtUtmKzk2qZy2NQaFLWvDdEw0nkyrFvkHDx3r
PC95CphnNZulRhMRervGCAXjDJ6ney0u5DN3lpqC1gJEo6FO+2+gv3TVeY5z+doOtB+vcqoJvP4W
H3IQ7raNnPfEguEzego5Rz1Zn2PETMeEYuEO4Z7gqvm7rDWrDc28dQtQ+BpoJkuOnV2Hsxe8T0De
fJeIAsc2tMUsNzaeCXSzqlRyM9sl4yIKB35gmeQt8kDIYxiIxhu7hycnZS83eUSzq2c+vYo903jB
31TfN9KarpSN/WPdImZ5VjZ9+EGT61LCXRGQl9Nen0veMk244ym1rTUDAMB3KtEQvFnz8NoSGT6M
Oqu5sjzN1LOtCHieaBdXbfvZILZpzBvf2s2NEZOOCH/rs5N0XbGtNZ1PXUB98wXaFyoN8EtaDfPr
LmA/L3JHamlPU7cu6L9eUwBjzQNkssjXFb0aKhluDVOlD7PpPKZTYO+TC1AQkTvssQJtzrm9IAd1
DX4bpAXkrC4qX2bNJux6KIVg+/i+ggu80GCi9WLZdc7vhG0oNeUQugYILRKP87NXt+K6ZTnjLdJs
xPCCSeTchW0k8zqc4Iwf01eoNs+tgerGnoUF5i7xq1MC6M1FwuMZ8DVADhJlmgVjsTXKGsGvjttC
xT7fKx3BNV3SuHSwBH4cHdLVt+1D6I9s1rZnnyO7RERV8opdx9IRCLMhYTHtUZBfV3aOsAr50LAJ
oEe8gyOr3zy/rjCDL4Z/grg06gOmLWkA6Wix+ZIy1ujAMS/R2WO+jiED8U4iGVJ8spwmY3Ep8LGU
0qVdCGsYL1lmzSXXjONJ80UmLmln0GtJPuvZ9O95axFcoE0hG83XMWlD0rATMFQr6kNacz/JyQyi
gK1Vcf4qM8t7nCZi18raJYFN6TA2r0EFtIp8q9p7pZMl5yaa02nN0k43GakGukC/fkBC6L7UKDT2
5WVwmMYpwSWI3E5e6dbFvm4bqDhGmDODjMTCllHDE97HelApwabmJ08PMsPerb77hanidWaG5rHy
EuaehSYqt1bvmJvpB2nZ+cFd/k9Z9++UdVCXJdXW3zfKPnWv0c8l3R8/8EdJRz1GL8z08NjwkMNp
+skcL9RvJnICyjOIK56p8ad/ag1ooIGFBCGF/uDPas5FZECRZ9qcDV389PY/qeY0pfVnTzwRhtRx
pqV+GOKdSxL8T554gq8oF2ZvPvu4l4n39MZqnneX+O88VxbwUUBkWL3C6gr3Z/u7mOeYuDxoEnNN
KH1Tj+WVRNx1l/S9v81jMT1E82zf8cy2PMYlGNDAAyoymj2SathGKhgfDDbagnacPzAB/IQg088x
QOQcCJ1wHGgmm1lgUH5ghTyVTYKhCby8KL3vDBHmuD+MFIETcdjgXNnWiG81khMFcz08VgM3+dEo
ShcDEF0VtQ0Tlosr7qVC+IhaYG1yWdSEFVbkMJeQlUO1zMz7cpWv+zGLb4I8j3ALoZdiru0ET0Uu
o6elgxnDhyqZUffG2xjl8ZOXKHSIVR4lkPTtm27CDLXYcbiLyqB/pVbn4N7m5AvESGDXoDqstV9S
hLlrn4RsWZwShiG2i/wtxWUKfsMc6iuJFrcQBN55000UpoNxnMYSDxqt+pAe4Sz6BUtemCba0FnZ
0t3LGNT7fgjMsqsPwgwDoWnP+PRT3bBHSnCu2JTJmEDZJ2U+HP+zIvw7KwK2K4+O9t+vCNdlD4jg
I3n5x0/92enxfqPljfcfRJy6NHv+f/fcZ1VQeMV5xx1hEa2CzuiPZcGyfqO3IU2ESWDnECj9xMzg
F/r0koBcEJVFsfSPuunWh9UBnROYDFretmY8u1DI/qpAiudm7NEjN0fmnK63SRJDPJgY1M4eiqFd
WSdet7Ir13xrDTd4ciO/wQJSBCejicn9pCKAOOcy3yKFYo9PCffBIDJolFTwT16Fcd+NcG1vS7Pz
1wLo460ojP5b0sBvBsiQfVZ4jbZV7qFEp817Lk0VTZtCurh8aiBYIjQZPHaYDw6cTJxH2P3TzU9f
2d2P5tH/wT5wVxKJ1/6///thnMAdUKz8yuY2cE8t3XH7mRkClaKhdVVVR4rP6Q6+m7+nimE96jr9
ufi7f309Fvaf1+PL9RhgsEEwNkGj+kHzJQ1hYuJJq+NoNNZqCrM3yqBhzSL6B+fmb9tlH9Rl+kqu
JQVbCL08wfDlr59sAfmDMMvJQAPSDZIc6KgtbWNPQn38OMhM7dG0Bg//+ONB93fpIPIwgRvRH/+n
7QYHPzhb6tFj73BCWhmaHorn17U3/WQ384+p3t9+xP/hZrKu015RwlMOobx/vVroe2Nc5El2FOZo
p+eiyZfd5DRQ3vrMf/r1JxMfknr1/fT1jgxvm7BeoT5cbErDLMpTMz7W0ZSBRyPIG+honZcbrxGg
++Zouu1p8F2PhBccSMntqm3cOu0//sy2CS7HJRiXsRyLyl8/M7YWd857asia2TlH73ZuN04YBE++
U0Hn/fWH/tdnyOaAwq7hoVFUjPr+erGG1pmFxTYhWG9Z7kuvaTdAdvpvxMOl0XFuY1BnbuGDX/j1
df/1iyV9AJUlrTOHJrn5YV1K2dTj0KmSYzHWA2U63+Zo9eMIawSSzj+6FlkU/H5fd9b5ejk9fLiW
QogohsiPjzEdPsi5M/63ymzmq3AerU+/vpb+XT83sPW1kLNyKz3XVLb48OUleUfXgmruuMzLKMhV
cPNTFluD2Pz6OgwD/vU6jFt9h0WGx1X+9XuDPdA22C7iY2DaA2L9kQ7DSs3I/oPBsh+jOMY6MUHl
RqtBSznY0nuJzr/+Gz48O/q+wltkodPhW5x/Pzw7tGsIlbI7/oYBg1MlhpoOJPqhc2DNHPtCjwaX
Y83/y3p+uYUfbrFkCXIcAlfYQy8H4p9WIPA+1HsBju+IsNkvTeLkJ1hR803F4HHfWBXegc4oceeP
8xS662Ds5+GIn3P6HRxp3bxXkENPaVBAq9ZD4gC51ilYEuNHmsXfLl3/09+pcVo6Jc2H6vpxjp3a
FkYb1zAOpuU6b/Pcq2Y91BmNF7zeo8MElKbMak4Ml3jpckzP5iDnbGUVQXDs01Jd+Z0fHAH0Wze+
4bTuzhmiMiH00HeH/a+/yX99aj2Tu8kQ3+ZE8i8jd9MvaA1mY0xuiTmnxC94OGKKtu22v77Oh7ee
J4bqiK+MvoTHPz/ujbEhuSlQfQD5lsu9H2vxKB5R+wqpk/3462t9XM4vFyPHXbI72kzP9Hju551q
9lqciFPCcl426Sb0gmGDf6pfZ7wq8BWrEG3qOF+JfnKfjbwI95QA3f9yY4Vp6zfxr4+rR33mok/n
UMCf82FXyZrKkLwZwQGpTTMf3QvLpvMnqzqGfbXcM9c33+woiNdx3OcMvasoCfn/OgrGyU37qg2H
4IQjd74Dayj7FUaIqlnXWUfArkxziChRC7A3ruXDklnB9wF++mdvzpYzvN4JRFXdOJq+iJc19+yr
AXJLtWrzUT7YaL0fnagyD53wxHVEDma/MavYeMLavtxjxLR6bP/RcJs3ZveaYVZ5g5AVnFFh0DbD
kBh8zz3Drk5FXsOgLCD6HshvAFyW0PfAQ+Y2+oxQpgozVi3Va0TE7TuHOevTaF1cS/hpjTV2YPU9
Gzo1bvJuwl3cYtw7E1uQn5TN0iKaIX7rIxbvsg3t78yaPAm9n2MjDRrTC9dj7IegYyJH7UdoRy3e
kqn93XN7uS3wXD57Nfa2BzChPG+8/WG6S0sf0xSuM+Peky1rp9n27vMCXB7jkx+eXf2zLa0vEjts
gpLqeGxBtTLvf0JcOp/ZZ7LPdT2Pt5fbGzhjt5VFZN5XVo2FsVzcDKMviVPWSZItfU6JI0X7t2hs
CeQ9VitCrq/IkGKF8sRkvBRlyhNZmhN+6CwTywG0Efdutr24XTemGT2pKVZf+ga7I7GtZnGn02g1
l5PfM6IfPJN5i7OmduO3xiRVbRU0zRzu/cXPQEDZbAoEQVifSBvDqmlI7m1uyfgto4TeCUAErzSe
jYyeX5s1WFzz5d4eaX2vu7SZ7qhrp9t4RqawcZWIXzKnY2lC+0mwuUlAtqWfwxw59Mnr4bauZ5wK
8WbBuBxtRF4uu2LIeJbcvFvOJOWBBQooveZVh2XrHpQBo2SdHb3poxZRb8IHYC6UoHtctzxgW4IC
qtdoDE2mrx5Pr52q6a4JoFIf+oiKAZ+Z8eTAzNWZIWo+YwRMTqmXbf2F1j3qn+m2NLJ6R5S2OITj
Um7rNrDXePma+xC5ztEkw++KcapaA02OATy05llYxXLqa9NBCGgHT2HnbkulYz+cIj2DEUzXZLa6
t/ni7tN4QfFTBBOJrIn17JFksqowNZkI4hgM9xYkiWlhDCGR/CLp2fkT/Hxif7OUfDqFeC8ebmP8
kadE+LsoAmgMkro80flh/moQUIEkHpBRzsfKUq9Zg9vJiB7GUChbxSDcVs8NU+gz0SK3wEK8FcrP
aTPMnlqz4Vg7u44/OYFDPnNbyauMfBhc3Pa66opxT8aTuU4XoSnPpoMiBhwFSYQPbTS/kZ77WvVG
C5gqtzazA/dX0oU+Gqb3tdbw/hXmSAABk8eu1lfyJbfUabEI7BxkfBM5MfJM5TwNQ3BVFvgmOnRS
20jN0ynKchZgpc9IIIdunNiyQF209T29j/ZkDJiMl8W5hu8xexWhWuTW+zCoanCM32A7V4dZlPgu
imAIkGKGVnISpSrFKjBC97q3M/6gMlMWCplZLp8wa1u7acyQ3naD9K+gNNe3HJRUtBkdPUrHRfyp
qebwE0OM8XEubc4PZVthIqzgwJ1TF+8decXuTqWd93uSY++YMhx/jI9yLsop+tyE5oNnjyPoSch6
1tL3W73/wCMGsRCt46rO79qOMYHLm5YdSQjkKCBTstubmbNICriiSAunpc/kxixFYO5Chdtl5Ya+
e6gSSh90SSne+LnY+YtJ93scGPI0lcxvW7P77GZLvRGM3m9UvRDgGBItlGw6By3yDpUDJGSwXLsi
SW0tr253jtuHXzq0qVdWjxc2DrDPjL1J2gqW4BcrmVrE8AW53uuBdfJY+E10AsOLu1OOqOWXIefB
TDg7UCJkxn02N+42n5uvBSklOzPvhude4cfv1ATM2imEfALQ5n6ZRlSge9OOMS30+I8JXuM8Vkz1
ocI/fTMZtXOPSnZeW2VZrY2udg9U0P4Bna0EISD65lslPW9bwXc51Z11dnNlnv2gGUFb+eKayVLB
EaYgQ9DN/PssqAMGLjiPKP6TSNGmaMSTERt0HzrgP3ypZMXYAOnZhLMOUMig3ifoP/cuVJcj7uIW
rGUtN57DIwCZgrSYILT3o2sQOQoJl/TpWH1KyUa6C7vWInxFJMcgqeWZOxhvLMwn9RCI/QAM6GT4
xdmhfbAOcl/eQcuxD8z7rGt0sphCqsV+DOxabHJvLPeZuVS7bGm9V3yoxZqFpl4PLWP/tdeVmH3T
wNZeUKIRV8XIsDhsg/BzYU7WTW965a25BBz7fat0VlVrJMUWy3yJoTEZsn2WFu6znTo0cco6vJoM
2wPTGKjsOBv+/K2jHL8G7t/fdwp6J9JvH5ENChf2dJg0jZ5V2DdU7OgHEc9RAIjylIm54+3qqvOY
5Nld5djdrddO08Gqcb6uYx+XLmbK4+gVxgrpkXdV1lNwTnpEfCoc8re0YJ66TSGhfVGhXe8cJ0m/
+3YeB+vKRaRByAq9pCRrPrtt9ZLzq7dNXTJQ9O1FMlYMluHVZEhJRpDRGsew6jnLesIk+i4C96US
MqbIo4zXZok+x+7jbZrL9xHLySbuK2BRKKbabRGG85mBfvlGeOBwWkAmbDyfPZDwy2U/A5zcMIrv
7oQ5tG9Jk7Jm1xm7BosAqZ3delBundqfOrMv3Pad6AloX6YCY/c9ApyHkwFHAi92V1AmdcZ34nCL
82RXEqif3X8ywmB4g5jlPYe9j/FUB1kR6W4uHqMwm2gGAFx0RIqD4UCGRIHhhxi2hi9zB/baTHMI
k55mSCa11jJosCSnKCRQcnY3nSZOWrIOdNjoZPFXddNBFYl5ViOYmiwd2TMYbmOdy/recThdllEP
M6cGAgay8iQaorc2HRg2lrN5CR89LHbzerIlgQj+xDYi6A7xXDKng42xGE+4rcydn5Z8b2wKewte
2qla4v69ojbS81Lsx0bOXcCs8xJI/SjTUTLPkVvJAplvMx0c0wo+z0xkXg1ZGd8lYrDrwCMMxy7I
smSmIPaTmvxPooiHldToz0BDQBlqEoHYxp84GAfwHh0TAnv94FifsRVDgNUU0QCcqNHnn00bvqjp
GQ8uJABAN8WyRqC8Q7TprMiWBP+Tmjnknoh2pxthzi4gknjU2NCxQZn6ME3TTEbF2qBOJlML5Ons
hAfEq3LXQ0IlwdLfU8urdc0YcZcyLtKkhZNssbaIeMC/CUzVC/1wbXvS2JC2zAadTOJqtuHRLoJw
Cn5xVPbeXs6gfnONZoUWOD3WDvYFCRLvnBTDd6NiYlMzflg5wyBPMY3dLdL+6RQ3c3bwTdoDchrw
JVVNv68gDr1hnvDBQSp2HQ5CJ1K71Lb143qXjx1RCN1EdKaY9qkTcprnwLWmqHbgJky3o2OKVaQm
52A3dbQ28wGwWF1tsh7Im+QoeDcxQGK2nqCT7dpvnSbdVka57IUT6xg6H5ecke8aTcfFSgANj1Eo
CWr35JO8xo6CtwRYj2HPDUFdp9yon8d8wU8SnKCUf6qa4MySS8NIs3idZvlOMPFn4fsPzGX2Fafp
NTiiV9+M0RWnNCndzn8TNj5FPBbofg1hfwLj2+CHkm+T5gFnRsgiH8lj5jTdxpcY8/sKTZI7AhJ1
3nPNFpYXzPB/sXdmy3EjWbb9IrRhdACvMSKCs0SRlF5gpERhnhyO8et7gZV9TQrGJS37uR+6zKo6
kx4AHA73c/Ze2yGAeRsN8Idna/45AiUWaYcMDT7dACxmih51ZLvYiqSXHVH0kW0IcjJZ4MbGvO2b
5AnXeht0Kr50mm86qE+kgo2/jaEiuwse2R38bC2bvnvSTOltxwHpZc8Z5hJkrRagM1pec9JiHStx
n0Rrl7SYG+HBgBvkIWkE5dEhXY4Trh+P+4pcgS1dJChYqBDnS9U7mtzBu/vimAKglqCfftTqnIIO
KITW0/dmbw7WBXqYtk0JYOrH29yUy98zmyx9BjIkBgoXqEcxQClmtAveUa6oatqpWulpbuC7QncN
gccZAtfqXO1akZKQYPyvUky4PkVT0Q4cOTM/WcvODL97URb+bkPBC8iotBgcVFGSrQgHqY3pVRyL
IqZ9t6lYXqgzLT2NqerC713EASHUGs4YlekQLzaP1w3fuAevCacrzQYmQzyhBrqyEfp1qjlJv1X+
xLGjc1mWBkxL69JYTidGMvav6WwON6mYjEvdyIDkRphu4mwIv+OOpsgd2a7xxWgdtQV2w0kETYb+
UlX0M69U3C9HXl9V0zp26vYRDiFbh1wT+r42LHlgb8+f1kSpkYzHAR3BBqJb13A5XxFT+UPkhblJ
JNu/lR3Xt44krpIwkUNZRymiu0oezIxGagIR+mjFDkUB/AJXXudSI1g6NW/j9bWtbSe0ZIdQgP7h
nEAujWsXT2//iA9J9IsuOPZXburvXceZAyy+UHYKxRlslCZVAs8aboaZbY/GYZNez1yKr37GzcRC
4Kz0WDW7t0JxnYN9M8eK/NmMunFeJLW+SpLY32s+P7GIh+woZlXuReG0j1WiuIAk5S+yjszodLvx
1kly46nodJ46fkN+8zDKgwSCdJuN7HdnLdaDOevmq5GmtlqPOtdlF9TCa4djX9PHdbV2prTBnFdz
tu8AzslNn4VDtkpmqiIUL1kMOoPTiY47pLJ7h7zpUC8K5r8+a5cECdfPFP+SvZ6lVBS9+cKXsgWN
kfuKkgxulBiGFjAilQ2DfZk3Sr92kIiBgZzpkEGZvcjDOQNsxrzTknLe9SlPwJpV/pDLHM+TagH4
9aO2/L6YyCONxjBFEY5Zd3m33JO8o8tm8F95ViOcvp7bRpFybRv1fGWWRrmvllIcpvH5yp1CEm5I
1IaYTYa7sJkByoYkvvL75Q/m8FIj09e2PoS3DeYG6vlu7W3G0tWfCp1/BU2SPLjl8v+tFHfLECMT
1rDc6arnD22RfPrOphk0/Sk2HDvFX0c0dNIy7yF7G5eGS52VVDcO/AbJSr9nQgku+pTZZM380XTU
qmdKiaVFCJ/Zf1PmYkw0hvDYY+x/DmMd4QHq13qlxbzCttXRmxxUeAxpzT9nbotMtBk1PPxtn+vo
iPLQ+MLhgCsE5Eb5KwQExw4YNRO00sS85NwiH5W/3N5Cz7NjV3Gb+rYyvwxAcNlp8cPNNot/FXNR
PzdewtBj1/bHXE3hQVFyLTDu46mbcVlHOhU51fDv+TLJLlh8XzqnxT1uJBw9VP2z1D2fZCVYZ20v
w6OueDoK8ttjM/IGht3kU7Eo4XTLXm2jSkxXFiXwq7row+9yQN2+nsVsXOSRadyUZA8cndzilytO
Ps6mXEK4dcuh+EFb1AMuxCwYMEFdOrVDSQH/Vr/OPOS++Bs7Zok76y+RntbPtCK1CtVYzTtdSZLU
K06naIJZH2EhlntCArV7nM/hbzesuWBfLXNQ6hMzD9LxEdlpEbIPmOZAcztv43ouxz5PxP2rJzgn
A0Q0xqe2SsYfY+/RhWrZkEtKqYDFYrYVfBnrlOzPti+v40F19+CyvF91b4e/E+BQx96Jga9EA18m
OxmAhTruBPmd5KND7zfh91RgxF2BxpXhxoXF2G/yOqmm/5Sf/y8Y5JNgELo0NtXv/7/Q4eo5KV//
1D7982/8I3IQ4r98Szg2CSD0B5h/9A/+sQi6BvnSfD/QPv2PzOl/pE/uf9mOR6EfIBifDFNHavGP
AspG/uAsjkPayD4NAeQP/8LPctpUoJvAgZm/Qy8KP4tYmht/9IMm3yLubloUBOGWYAxnusLa/sfd
uH2vIXg/BCIPKC5sH/nJKCn+HoIW0rI59Oegh18C9wiMCExWwS39f/f8fzHK8iv+uBDSuEYoTIzi
lj9a7Uc1virn34kTaEr+fSEn7UkYqzZHd4bo5jtXv4PT2MwvH1+FgV3ppOVBTALtepo8JjPDME5F
J4vbHmFUIwMYUPJnRft32LIgmFv2tXPghGRu4xdk9cw7PtGtjmceiNSW5C9jP439sE9qKR/MeLYM
4HltupHKvTMdsis27EWHSx8GCqcDqW8sNfYEGYThV1Sx7L7cokvvp6WU5qZuetGKnvJ6RbHAqyEg
ey1p20YfdCDRMCvEOjtRdLOZ5sZXeV1P5DV3xBAksuJA0bEd0HP3AvqzoD9EStsqdqb4Sm80wfqd
463QKYzGmtNfqKjoSHkZVb7BBNNddn4xfwPvkm/iOobV7jY/hVm49Bqh6gJD7DctIrG9bbaXYBzV
t7Gc7LsBf+peo2a1rSyZss0hyivvDHvXZtAI3LE2YCpmxTa1gPqPnOO+WK7ij/BBuHTndNpWs2cC
ZZ9aA/AsbsWK4gC48y6+C9N++OkrooT72eo46wFcW7twmPegpiGkivAJjI5MNwXNgm80Jx1rM8zG
q5Sjlq9po6nfWmOPUPHSXD34ZuLFyDCUfddjdcFXzg1GxXFFLggVOvoyhItPjsAoEKpLIhUthTuA
2PWQ1CcSD1sCeYmbdtEkp9p1GtmvqkWnPEyq+5XO4zd7Nl99UiS/jybRZ3anJU8qIw1Qnyj8rmTc
GPtysF+XHbG/iodmhjSA9yeluTdybJjVA3xCe1WM/I50dLNj4TvtQ6KBF8kJG7govC7mizyEW/jd
2KXQKBOXZqYHEL79xpe13OGzAJZsAhxdOQB+QHhM4dYDucJGPPeio0PRPuAwxQDmLNZNk0IyLLwM
uE7af82qufuqiP7irOm3TAyyf++A5GCOycPsSFub2F2t6rY9neMbD5I1ORKWAfaUWu7GZO28VgOJ
DYeUNs2uznGYQjVLjHDdSXZDGGQimnMJaKiyy8ZVDXnxxsyNdB9Hkb43bBm+hK6DPWM0tfDaJFAm
XGcxLa3F/QDxn0LfzRRLE7r8JNYkgdrHqZbNZaMthxuCLw7Cr8VtqFnaHrG+desaRXQ52M5DWDTs
j3BTLLD9Xqf7QgHi0EhIj103kt2GhTp8UXQgcXYNlVpZWqftK9pBv+00835T3lLrlnTjC+ka/kvs
67D1uoZgGyAh+lZrlU892F/uR0hW3saYx185vZp03fZjvo0RfQZGa0xB4fnmwgS27zk7zNtw8ggg
szTH2HtuKfcOVqEnzwx7zDlOfKcXjR70hLiJjd2NbOvdpKdQS5XzpwHj+tgUXXHdWePwLC2rvCKw
xb/BvmPdcwigp4TFSduOjeFA14ymW4sYil1US+82TWT5DGRruJPTNN6Oaayux7YRl8bIdproSOci
qzmFGQ3ET3Au4muNsWSjEIcE7LCB+Tq6yQCNsSxeuRmqOznrbrki4jwDxANRdUP/v8IFOOgwG4Qq
VnFexV8bzOG/nFm0AWDDdptpRbtnatC8FL6zq6cacH41ENHe1gkMHifGHqED8cwHgYslrhr0sOz4
4DT2eB94aWKxSX287bQUZwCsfXRvGtV8nLKpuaB3MK1zJ0yadSpKHap9kfoHjx3DDheBoCMY+Qen
9TkjcZbY1mTF7GWcJcCyhcWcoErIMRcky5ZEb3n4z6kybuBkIMrXtgBCQ2xxeu6v+1BxH8ZqHmFL
e+NtmcvmZWgUbLKqz+5yKJL7ONWntWIV+JEk/rytetcNCHXuXzHDzzsT1cnF25lpqJIchDcii+cW
6tALpjUajjl799+tT4d8aoneRjTEgXc5YpmlcEht5WyEamSJ23Dc5RSMohGQjwI3nLEdZQ7P3F1Q
l7YRLZ2ZZUh6f1RWqML0a6Kj2Ltb+VJYy1T76I7EzLD35R+1paVtSd2Yrt6O85BIzS9Uhdn62nH1
0CcFgBm/K/ecyMNtMgPmTrUl/bGhjKmPy2a/6p7xCKsDYHMvwxiVOhsvzMCsDAuFY5L9tU/RmdNq
THqjNPzkSmS4mgxNRT4cmWoMKmr7YDwoRhyw45A+SOmpOKatwVnArQScTmrkc6DKmh+sw4oM/IRS
gYGD7+mtU5vYS2XmTc7p1F65XyIIEBjVJA4hkeaMN85eC2KHAy1+CO2+TgSSLm3k0XsWaITKpQzS
5Vb86+1EmC2n1UIK5yI0KmSZokXG2ESIu5tQ8/bsRuXBqrXsYYBxti/LhjpEIwgisiWcGUVlgbAf
6kfLxw74PubUlFrKIKj2WAZHp8qnHRNTU7q15GQ/GwVg8LJmguOxyWDyoblAxEVspq2Xrynf8AN9
3xYCv5gfmEjRrYi16Ealnf+1TGnjCBvxaCLrcu9JSzwpNqRq1SVmeJkPZTT95+Rnhtp4q2D23c2a
3r/2Zah9K9w6pIIDDnTjaeKf55QRUvZ70vmxo20NO92ujWvqIdp9RLLiLd4wOguA1LeaQ6ZD2bXe
HdrzcadhuH2ExWc/9mCNH0FkT9d8qcQubmJtMyWJtqG2QA0xDKurOdLklwpOwtaUYCK0zBqv3+66
cujMV60HNCeDm1kS9+DLNr1wJD3UpoKZUHa49yom4m4kHf7CpYeyLf1UHYpJWdu6KQzKRbrNS+z6
ZFRxjr4JPSM60PKn7fI2l2fPQOWj2ZBhOaFczESjX7ttGW5pY0TkqGP1W3Huy270Bpa6oLL85Ic4
NlWItG4FB8rcYAzi8c8IlkGdUnHAuIb10reKNUKlmCXQWMoSSB6yabxmUZgOZh2WN9DS5k1SOSRE
0PGeHgDcOw6BNIQWz1CsKLpl/mVOsDBBQG56Q54GtieL4pcNp/wC4QEmaXegrijr8aZxWz7dbow5
3m0qShOkurnZBqjHktBhACTj29QfyP/BhkRmCQ0wleMAgG5V3Xco0XYdCw57IBpCFzAA1E1D2ZCy
p+hRRVPAmQYDag8akh1yX20igKvU7iHdc8LGksiO2SaXO++pAgLO5dVUTr0wiBdtptc3VPzrniqE
UeYPOqXWbVFTmbL8xHh5E0PYBQ1uG2/Cy0QWE0j/pLJWmr1ohugab4GZm3S50PvIzHWPYrCnracm
ScyxSanEmnqEMoUvsEepHiXPqmyt+U4nZixeaVZO7Sjkv9zbWgOSy6eyc9lB8luH/KO3qYWlbVXN
TRhAUbP3iW7NB7xpAuxzsl+u6MaNR3NN8SO+NubEhC2YFF/BDcotvetyO9extgdlC3gSlpr5Yyon
L+Xb0Hy1eguxXJZoF3TMbjvs/qsKczT2N+3VI4QDqCKUsY5WWJ5O4SWXkW1y6K9s6KJW7jxPDlsy
hcw9GQ09Fb5QXSD+kcjDGt3dskOMaVQ5RJzH0y0RZdU6a0Xx0y21n9T8bkaztXbmOBTLvq05YB0E
xj4n9+D95zW48yhgtdpzI/o1gtRyE9HHpw/mPWmQ0jFX09peJW0TbrxhiXO3aDjonqLH7tT2Nndr
rhebqs2uyiS3jvxdCqDhVV2S9ZP1UbklrgllZ0UgG9CUNP4Rdb0TZPBl5tXUjT1BCHP1tUYXP2NZ
RRC1wgFzEaeivi3LrH7Soqxc8VUvMA7WNON6F4WYgUxmk3swnrp+mo9m4pM5mMddoMWQCDZEu9i3
MNLm2xSa+NeaSOItCgAyonCNA7WDk7UdXXB3oYzjPcCxdIeBhSO5nidHsARwHg3VvPhyLi4Mkrup
6+aOLzdDFVkDLSKiNLKLtnxhe298H4nfuCKGQulraTrVXd+kQHPMqhtuw5mAKjVRZU61uN0pD0mE
WRTAKheMMxZGyVPcYM18sWO7GdY9qeM3tqHSu9JR1a7DEvFdSPZXQARi83ryfPUdmoF7zDAwP4aT
S2JmU3bWg758IYVR1JS8vTgYy7K7iBPPvoqLVj1ivHcCeG/DMXei/mLQpuynguyKigZg/arqVHjb
u3Xxq2jJd++FYT/TTKlw3QJNOBogXy6lopwu8AtQ7CSXgbNuC3cGDLj9zSrJT6K/TyIR6TPxdaVN
r1nvek9m5ZY09WdvHUX5vEOsla7TnnAr9ngzn8K4oGPbaSPEJIB0F/DIU1Kr+nxVC1fn8fK1PU6c
KpCRWvNqIIIuAoS6wWV6r+X0pUqFnYpVfkXhxtuUPn2rzKgfpZUSiyeo69I1dhvc7uyM95Uvivsq
K6pLNefmQUo6uOznC/QRmHez2uu0wGoHrQg4LgntdVI5ipGBmG0glN4DQL1yxbnT23OKGVYm8Svf
qIYqIHtufstWMX0eDav6ljZZ81R39ejCDMfkugK3nmQACJzQWWUZWxpbU+WdbRmA+t9qlJkUZo8D
eUiPvdm9RoNHD4/yzuXoe+WFxc72Z4l9DJKPi7Zey67naolIay0isBSSozVdoeoy64l4QT5ZK5LH
vOgaNqBYpXaetlvPcxoEP6DdWpmaX3j/f6mSrJaOb5q/6rDl0i1V89Gv2u42w0yxsTEXPIyyJUtn
gppklEV419ZW9WJp9Q87bYcfqKK+zh16rp1L3XWjUXKF4zezsteaBaKuy7/C8RrUGn2Y/OLogOTW
oUDGE3f6bu7JZkTOZGMKr+x9DJ3q0swERdZMdkCJCp+zaWpGL5SgyTllJVw5lgaJIxrde446fE9Q
KP4IC1ff1JH/aI/2cKHXhrnnr5CuMjbqq53YvyCYEr9TqQlXS9jv+gzxC/dtSq98fx72vXS5Y5Xn
EQyZjpL6CjfFCt1Ht4/t+6SvwGp0CS+sJC1tKNlTTbHwdw6oT2XF5i1nkAcW5OyGXD1xbJCYrdSg
xLbOy/C58jEy5hTG4X9b6bUYQxr5jsYpxgR/GACPaYhiGcovJfgMdrjaXVEU6qC8qbgLE03cug3B
niIV5rUR99ZvI4K8V6VDvZUdIRFhGXc3pTPGl7mTOV/tGmkTSsY51LrvaQk7IyYDqWC53fb1kvWg
Rv0uDDsR5AOq4kpl1X7C0P5VseKuuhHHvO/3+l7mHUDJOVyNri6OVlRNezXIH7FfukEaxXyx2Age
WUi1oLD8/pKtnHsEuhddt1GTsf+tyt8d8TUEPKj6xUL8+731VIcKIEJp+lKRvqtfGHUXXnhDSMSU
hubOJpjknviacQKoajo+1FsZwYkvm2YkAIBgh11DOixHs1jSXp9kjkfSL5EhTP4+ThY1PyWse2SQ
r+OIyFAHXEU/2pJHfR5+ug6nBic3izWbKg5JDYqC2aB9ViS+AbXDCDSEKUfef+fJLcRDgaJmbYdV
FLArzDeUO362ZkInV59CZA58X6dhIEpJPLscQcZ0vnSkfsceiqgYlzKR1nnGT9vPhwu7cggTaqwl
tIQYKIySQU8wwm/ydZxbAHDmXTv6vxsSvx4iXr1vpFbLeOO0VUN/TI7QrT0o2FrpVHvdHztYLE25
gfPWrzxEyZ8YFd5XQTHwuY7AzecbBC6f1FoF5A2C6DwZEPYIrpa4SzSAFXOy2XMeLz5Rmr8rUXvL
aL6BiB/klDg1uZBbOLJPcmUwVRFNWnTSq6Rwx20e1fnm4wrvuaGwmxGf4piQeU4V7XorasqPBhdG
FMf9mNp8MtLeuNJVn31i3Tm1mHhclWFi2wOZ5TPiyT00MkefcouhSll2l1muskDIlC0nk3fVRGOx
r3om17+/PtOwDIs6HIiq00GdJITwVyVtMGXcRRMt2krAKUZVxn98PNSpjWe5Pl5oWhgudkFbnJgD
Mhb/ua41GRRTbIUrTNMpi5uXHjKTimZO+eO2ngwqiPkcX3X5OH4y/tK4+NOc8Da+ZdG/ESDqzVMb
1hTZdaxnEeFfhUYBvuQCRTN8+/gil4s4HcQymZiLr02nLfB3X2M0+Fwo35SBUpRu3SFeoopdK7zO
TX0O5skk77Tzx20l2SR/PPS5+WOZWBV1n+YNKP6/h/YdezQi05JLkWRCg+YoMlqXQrCr6XlDLg07
sClW4fbjYc+9+jjy2ZvzZIFi0Pr6s5NjtUTIuwnDQiTOj0bRfxMoToJIMGt9l/n78XDnXkiMwnhr
7AXUaZ3c4Eg2uoEeiOFa5dw3ZrPn8A9+JnT1T1aZd6aaZcLAoTNtTuAsNPrpDYWP/p9nKeZu+Nm+
zc0p7H6NZACutDY38EugdxHerD8TT0oxaaAU//Hlnpu0lu8JV9gWHtR3L41rKZIadYkuP7LvHAhB
V3XEEvvxKOduKo9waV+BVnjnrrXxpBCDy9Lztgr0BEGiLiZpy7DT+pPnd+6CbIQDnm1Rlcek+Pd0
ycauBCowsKAODaSqofohvOrHx5fz2RgnK2nigJzkQw0f2lRXs5B72ys+c7wtD//0RWf+gURjKjru
u8nhp94gTSWDmr3rVdTp5pE8cRpl/ZA8xRorDBIl/SaStFmguuiQ5a3PVrT3rx4MaIcWCu+fT+li
uQ9/NFFtApksrfIbsNskGSpYa+vByJrLXEtR/tR+ufm393VhTnu+zz4KL/bpu9dwrPImTD9BUY5s
UMR0By7N/WQr8X4uWvTQwUVS2jURyp684H5kqFlmeRMkKgJlV1fJGk/BpZvSy/j4cs6MxEV4jgv6
B1+TezJN/DYhrWzyqoClDdWS1l5A5b+vZfrw8ThnHpPh2iahPMCHl2bx349J1EVm+dKtgjnRtzJ/
1rx8nWblIrg6fjzSe6akB8Dyj6FOvrHUqMTi3MAq1PsU7ks7IsTEVdhj/R5LVl/O3yaH/Rgwz1Bu
Gpvqvg6N9zs4GVSDs6m2Kd3fvdlSRivIyypoHCH4cry0hss4IjQf4vkqzDkH2k1pIRalW8S5Sm1z
U6XES/b5eD1UHRXsCd/umjIbCDeRzJ9cKJzl09ePLzh9PZ0XwMC7crI258SKWT6odix4sXr0i1K/
Nggem4RInou5c49dntM/zVEi4XUn1o+wu2wUB4EvCIpJvTaaOkNM/K0IORgpESPzL77UA8EtIYWl
osqabYtInMQHy8VellroMIcKjVZvukct1br1aFd2QG972CiFR49x0g0lPPcys9EypETbrkfW640f
DWuyxMaNzQLjc7dMoFhEi+gv7iLs+ngGnJlrJn5+FBx8s9jyn8y1sOgbdh8T9yXV2sve8K0DT30k
HpQs29VIvnvw8YDvNzyWhUXZdnDwQPA43fDgSej7oS6qwPcUHECSF7cNOTOXwqrVPvQidRlTer2H
5xhdfDzymdeX3Zy+8GORerw7c8ho6rW4E4QqJ9P01IvB+NHQ77nHqJ6+fjzUmYtE4MFqRK2D/zvd
OtIX5bw5dWVQ9JKuCIYOSbmWxA+sJvIg2izx1i0N9mk1mBTtPx78zHWyr7IEvfAFpntqPXezCDZC
VZZBG1bJvhnK+2jxenvpJP/1NsBeFikDAy/HK+cUH0INqI0wjuYBlqPHaSqHjemNHW+RZf3racp2
A8EUwihOH+/84jVc1S7quxxdQTdsZkHh1UpvhsEROwpPv/7tDbT1JRLNNGwIDM7pZytK8rok94PL
cgorwM5bVvQQ6em0+ZL48/Fg719ABmNrw9bAoaF9+vlq0IbEJFZzZZp9H1vaI/a0X+lo3SMI/GQP
srzLf29BGIpjqeDSWPPf3Nh/fP4L8uKmUkOIgS1xa1Er9SsnX7l5P8PSxM1DjPQnF3d+RPg/yNiW
l+7082LXrochOQsaoz9mfv1cTca9JbMGta/Ioeealx/fzfdzn0QxyEBvuw5GXO72H5foQFvBfetm
gdZ1xynvA0LdbxKhfzLM+w3jMgxHQ7KC2X2cFhR6Tx+ThD8d9Jq5GMJBGdYjX8SPL+b9KsIoxoJU
A+Ug3pn0cciMZZoaWSAtKlpUetCUdr/dUtyljaKh7s1ra6o+WSWXgIR3s2RZONC3O5AZTtEMYTHj
AIgpJvgOPvYh9ynDlXWGzNynSz+XNLHbCULzCsNcFq+BBde0vXR3r8YmOuT0kXcD26J5cpovCHGh
C9Q1m4NlW9AsJgRkceKbbwJ5wBHofPLrzz4YwB/MOAPP0OmDQZIQ53Q2SIMaaMmmk58etZE658cP
5uwsQ1dJSQlY+bstZ2E3fEaiKg9K5cJMrPpAz4x7z1Wf7VrOPQpfsLdlHRKcYU9ms0tAcd2ULERj
bSFkCePDKPRx9/HVnFuBBFsA8Ascyrl3f48ygy0aSfXJEA/haOndJZjK6dDUt/kLev1/v4vmzIhM
lE/Gwkg6PaHifRdwXnlFpyz8tdw7mYi7QoaPH1/VuZdnQaUTLUj9BgTL31c1thlRvRUvT5443m0G
WY7cUOcXzZZqJyPH+znkEHaoFraffKrOrXkISW321QSGvDv0UDrVY8vusyACV6xKDQdFtKvThzqd
v/IifjLauQnPsYfEZZuT5bsiGTAEJKRYl4k/q7M98XTu3WDiyvz4Zr7jtcA/0rmJrsnnyELmfLKu
+p05dg4l98DrBv0hifVqp6E4XoWp1ef05tzhW2p4Fel3qr9ppjK7dnLX2scemk4SngWN5bTeGA0e
c/wZ6DG6Lv3sdGucvfMuJ2zeTFhmpxsfGba6MxQFX5vRpk2gmmdD+URSWF57SFzvsRupTrh1TBOj
tJKHbOjbA1FJP2IUHbNY3JdDYR+oIvkrMWlL2DXX8fGNPPOu0dNmC+q6FmyB0w9i7vIbkpHt9lDO
v+rZUDu9RkwZkmNWTc8fj3XmdhhvGmNnKdSy6/77DTChT+iEe7C1D41fOgWHTeHoz+2Ul4Hrlykm
LaE+2WGceekMg44dOxq+WO+22L3Mp5EQZy4vdZ7iJILGgWqHPoacVxbuzG+NHJoNaow++PfXCqPM
XypSbBBPV0qbTJREei2xgehD8fhJqtL5HdX4CGdr9DB5xDd9POK5J8mWjTIAsQw+S9nJ3RV0G1u7
qQJNj0j3M3pUCaWl7gagBwEg0M/GO/PN4QLZQ1l82NgsnryBRSjtOKm4tWMf0bmw5bDRm4roeBSx
n1za2aF83O+eYMMIruvvS6tdO1FFyRHN8KvyFgw7bk1XiYukM4xPlq9zc9TihVp8CEul/2SO9kji
SGxrOKsU3T1Uj1fHae5JbZGrJGruPEzt//pwxAKG6cIEREb75PQFNEitr8x2LgMit9D4ucMX2clN
TR3gk4HOLMyU1HUHvhHbEPi3Jzdxxq2nhxwB88h5jMZx783N/cdTcImYOt2q/TXGyZwgiixLbZsx
EPQbK5jO9RFEjfPF7AQQmZwozSTSsUYNsoY2lkbfqkFCvnbo1XZAnSn+daghy4ROrz2igLNI8x4w
XwaJRST3bNvxnelHkJ4nHFphrZf7okWcxel2WiODJajR8WhS6CNmRWOhGcG5Nr7MfoHYqjTgaVRF
K/d6T3zTG3DsBpQzu8NqMYeTFHATj268N2Q7HXIMo9e9FRdXvSb7wMv8+6TK2jV3ONsV1IrkKkYo
GCBOLIgqn+tt2MUOYuFsuKxsK4FylHa7j2/vubnJV9w1mCfWQin9+wmCPmnUJJibyISfm1E9k4x3
Y1vazioqTLXkF3w83rnXjj03mz3K9zSETsZz4qlsrGgqA2D+S83pejCzA9nhn2xe37fVFuKpaVH4
o0Yg/JNhAI7Elhz9MkBEflfXiUQz6P1ssm80oa8QpJDca/6IZPnJkck6Py5VWu4oh+vTDZlfg8Gq
B4eaSDXNT/FIPJcnbe0Oo4ueb9HMcMZpnAIeQdY3m5y4GprbJI2LxuwPDip/Jx20g6V3BFcqu1yH
CEOZcPWeficdbD99cQwiCoYRKSBImmjjK0NQe3HnTWSEX80MH783O80K56Od4SrEnpfye0A/1K94
Pozb9A1vP2LBw9HF/17MzjpuVbp1YRc8NJbz2aM498QFAFoot5QZrCVd7s/TaqK3TlFmfRkAEJvo
Lq2mQd9nhuo/mVnn1qI/xjndGPV1X+QV2KvAcxaWOvWGNWE/24+n77kPooDWR1+BfhtU0r8vRm8A
ZTdgmwKaTt56WiyLOskTGZkccTt9Yjo7Oxj1Ss4s5Ou92/YKyWJU5rwrWiyIFwKcAO1nhwIULbVK
Prl95xYCQdmfrwWWvXeb33yaLJGiogqAdd8BRBNrSCmPVS5fVYJmIRaf3Enj3LxYet4cYJEQuKd9
mrmtc+4v+7R0zKGJzKZx9GY5HExq8ZvK0uLArhsc37VvfUn0MA6mCFNDBAT4you8bOcTD/3NxRKE
PSMEAP7J/Tj781gQKSNRv/VPF8ZhDFuNqOEiGJr61fKjh9jsv+YWOpKPZ9TZcVwY7uwoxWKZ+3tG
tb02xTV6vICTaE01Rz2XkzZsqk5+8iE9t21d0LaUWJb/cE/eQ4tAVCdEexkoPCNxi8R1KO9k5RAV
YdyQl3hf5P4nhYpzE/iPIU83rOls52j0iOfWhnFPkMurb+eI28VRVv0nZw7r3PxdQNzUosFtU0v6
+z6qJe5kHt2CZcacfqi4/g0TUKxB4XhryrfReuEDEBOml9ukWbwGmrEoMyWiP9BGj+T6xY9hA9Wq
M3Es4GrDZxQr+TWaffC/ZZ4TR9V6u9EdvAfPYdUEaNUimNLakTCspbRZmb/1wcTOAg9hrPUfadVd
I8WpCaStXhOvH1bFZCXbrpjMrzWiaz72pvPJbDp3F/zFqUuJg3l72oDN87ptS/wJSyD6YVazsVK6
/Yh5/IKa6aNKpuGTAc894sWZhVDGpdh6etvr1Iimhs1QkDQwB/q6k/XujU5gRcB1CBhHk/7xC/Om
nTip8KKYIdzW5HXhmHnypCMN/L7w8iIQxeyv46ETX+3Y6NelNTkXcZXnD/DQ4BDYKCff7AJeDIqh
6GbgVEj69toAWu+T23DmvrPZWCzQwOE5TpwclHwxeXBQrDwAHWlvYzmJqzJm2zilVfuYAo8mOC9+
+eRGnCliokqg6rOs2u67s280OnMd9rzR7RwiZbUie4cg1dq1oWz3MJetFTMF5aQDBpHMtPVETwbn
hf0Zitg6s4YtvnDkGDCzabSZf797OtIIUaikwLecglF58zUkFugLtNWlc8GdcQ8qRY2MxQpKWU4R
2dAK+qjwRPrbgWSJ3TSF4Cbe+PJq1p/YFpf7eGBK4ZjKdoj6nD2S/NcJMTZLdr+1RRpv0QrbG6mV
KojFf7N3JstxI9m2/ZVrb4409M3gTSIQLYNdiGI3gVGihB5wR+vA19+FyMr3UlSWZDWvUZpSIiMA
ONxPs8/a0tvgoeCFfnxl1rn1KbcqdctryxDaxIvwlPh9cCx070UHCvabxPyfrp8OGDPo3tKh/1g4
otyWFW1ncf1Frj6BKUWL6qr0KTW0ZPvrh/5PH4XwGq0B0+gcGx8CEJpO8MiXYwkIaRIK6S/TfErk
xyAp4qdff9bluX1805bqr0X2yjH4Mf2vNLfoxzIlORiA8awwppsY9pptYxeJeoCxWhhXRq1Hd53C
1Ns0tfje7DS4JVYhdqIC53L5Qv/FN/wG30C5x2KX+38ogfCte/ufbxeHi5u38tv//T+3VEX+Tm/4
1w/8ZVGh/3EpReuLOMAAQ8xG8i96g2/jXuFR4qHk4i7yOPb3v/ANi4Xpwn8ih1pSqCUx/8vAxv+D
praOagNpHT/Odvcf4Bt+igTBY1OXd9jFFmULCrYft49o1Jj4qxznMChdRPgYzPk5KYCScMzh/Ihe
/SlYJkgFDpdbg8js6KOEfglaXX12Kl+8sBm0T7pVtdQgdHPztzt59+dy/7t9xMe4iW+3NKYWpSu7
La5dP367gCJCZIyBfcgGu35DuAsIUE+qE0JxRh9lWky7QOjDIsphNurXn43KjN/+wyvIqeJjkQ1V
nrCGVtyPnx4lZiHcPpWHKI6eSxlZ637s0+A6D5raDV3hoPLX/crlNrnelbKD9LORNemrmqm90uWA
NCDmyTri0saUsNsz3lA0fb6Bm+giVPKB7Sr4UXCXyu5kCEtgzCfAhDV9tMpUGRhre2jL28ScdMrK
xmCsdR/qMYMjnhf2PczeFfuyhpKS0d/VgLQeK79l5KvNEibU/PrKa+1509RFf04ImLb1ZFfDSuss
QvhYBkHCaH2Sra3U1p+0pkE4k3sPvZobWJ4YO2Jx5orqhsmkGC9mbURrwtDTHm4cE+3abK2yuetR
n3sjo4SElskabzl8LU01PVeZXzpoEmEWOWMWhW4zdU9oFjxKRnoxQvwzEsXQODrHvc+05XZMCnen
oBusNduksET1d2nvaRlF1jQ1wiyW+kuBFUoIy1ZvYMWpYDP2VpNuoe36EN54lc4KgQdQU2YXitVs
J90DnrXJhi7a2B/AlOMhWplVd1YpnDywSyOQ1ZRu9rY0cjbZKupymL+OK2C22fFsXVXU2CDBxqkJ
WTEJGN9vZpvHmmn2HkdrU1sVNs6Ro+M8oyz1N4njVneo49WW+QGzYe4lgf/cdFm1iqFLb5kXaLZN
Nzp3E2Zvu5nJlndJdrPF+WIbdMMQ8qYGByrf5Xk2mWhARNdnxzmDJYsHpPeWeJ3Yz9CzMH4T3X4C
lzFvO7MDeOcxUwYNYbDhRg+AU3c+I69X6KbVkXpv9Agust/7CIAxsPOc5Js96sOtURsKsToTT98Q
1eQ1hOFlptEBc7kKjJiUa8KP0lq5Hj4VIe/epyTWMiCnedoDxcwQd42fQFOmSqwkI5dgmKxIxqAf
Ipgdvujy9yqDr84J1mQ7E6/L9zwfoPbSoiuZNRaVGPRlWL9J34aUGHofVIONDWcL4GnuZ+tQ4Hw7
PHOkx8EJxEX9htCq69dR0KuGt0Jq3dcq6rMibALqWmu3q+100/UNoLcaVOU1YD1UkPSPO2PTD9qc
fpqsepr20yDNfq1FzAKtarxN4rDpQRy8LohVZhuZU6gWR5dqKV8x6D3LOOEo6KpTg4RahFK36reW
meoDhcmCpa70+jDlbX7GLGvZDBOuP5/T6jZD/XVj9rUM1poZ8GnNcm1YKjqfmmg2xo102qhd4Unb
kiW4mb1q0oFvj6YGUEGt5n1aj8ydRE79Mg7LjHvgUHEJQT1Z/qbVe2zagbj1X+iC9Po1fQpHvwmi
0erXgpLJW9MW4K2ExsTaZSvHApX7hFumiX28zz6aa91wo1JzfsTiF+vGNTKzmRKuikykZyEngTG9
OX3f6OKIc5HOfyCqBzbraDJie/FdxWTnuYpVkTIGrjnVWz91JUunmdurusEjVbYG3xgrIKxTx75L
M6bGGrGTvlncThebVbdmAJWcJVP3zAOZt/bFkhXWFw7GF6PW6mLa6k/4t6qLlat+sXUttWZR9F3s
Xs1S2IeKJscCYV4MYWfLifqwWnxitWGxjOXmYB+LPS5WsrXv4hHYXyxmE+mNL/XiO5tcLGj9xY02
Qnd1iE28xfKxrb+0RvcZSoULNCvInB2tv/EeSSH2tlq+WN36F9tb42KBay5uuPbii2v0en6dWAso
WwNcdEoWB10zZ+Bm5SW989UZKpemuGUkW2woNplZa8xZGY46MetWXzHSm5x6b26YxZJ+ARHZFw4w
FLx8mZcD1wYmxcMJFq9fHHTYBebFAdi+mAEbF2Ngwn5Mgnum1LPVdDEPri5GwsawmAqzj8M9jR17
qyI2/La02j8j2f8Gjr8LHOl9kqr++8Dx+o2N4a16/yF4/POH/hU8es5iYrYoCnX6EHSViBD/Qn8F
f1C2QrCOputPG8O/Ykes7JEGkhIFRC5Lm/RvsaP3B0WoJaZEYuxRRrH+k9iRD/8hPMIgzUVfgVua
Tpj209BTpUNyKpMcYlZsODPWN3Z1Qgg4fS7x82VC1vkdP2uJRf8ej/GBHiYelDr45j9LEeCFJ5hv
u9NeKeqkujYAhXDHdPe3h/APMefHNgKfwiTnMvTkkFP/VFXpkHgN0knUfuoYkx9NJe/zusFDzLPF
RtfGYmW09EZtmWnndvTU519/POZhP10m/W0TfIXtmzzjj/0TvEbAJE5et8dNtVCA85N5W3gJDB0U
tidlJs1RMd7Z7hig5SAVHLgLvTylxNYiz/sEAN6IV5ezD7hSCibVYJbdn8d8O5k5/xZsQFmurUKb
h5USUGVA0LTAEZnVnL7TksrPVubjAMAc+z6xgedEnitBtTvyGQzNtFtsQ9KViI2JVpkkKV4Rr8x7
XSrjgWEOcdOAvn6AkQWKwwIyNrqtePPLMtUZEB6m70nLFQ1VMTwWPV7mbaaqU2TAugLp4BvrsTbZ
JvFjfEVOKF5wqeMHR5UGpxbO44ZSbnQOBtwswqEVy6HrdVWJVbLOz0Zk7dbOxLSFCNJrgZ7BNXiY
sOgMPVUntw4jvfTzAk548AMMZntpc18XA+67wzLdm3UeIGUXSflsqZQOVjmGGLo1x7w35X1bgsrk
NFc7VxrFQaJP3xhWNzxmAJgfZTa7n3g65gYpNd4nJkYPvavk16nGgi4mgF+nYzV9ZuKpfsExnicj
SdT37sJl80ZiAqurgpNraOleymT6PgJW+Kw3/MikN+2Ty2TvKVKxfQD2YDz0wOmfsm6sTqqug1NZ
UgULg0xyHtslY98rF6tLZtcKsWlFVGDGOZgbUPr5WbgJY9LYo8DPqpuvdsQf45zJknUMUCveA51n
StnuJW7UvM6+1k07N+2LQ+3zcCdPjHjkZpCBW4vJQEyTMaQT0ExoeWEc4QGt32lGlJ9jZj+A9Cfy
Brc1By+MePiW65y5FYQWmq66zqZh1K+pksMjOpn5OpADv8pKpp0oiccNxRUHoyZuonx52TXp3Gox
+Z4dcC2unQWrLkjK9cAcerkijx2+4Yo17abUtG9jmycRMXWwsisxhSXY6BKwZc99zcHOegRFa5yJ
M0waSCYrZvKj6OzqkfyKanG+rsZk+mxSgdnhqAC9opH5FgZ/965nrvGA3/oYYrFITqxxb9uY55j1
y61elmhRwTKeGq5+ziczBgrOk7Bdho9tg/WP27F4KWIvOhZt/jJqbY+BUFPexv53gNtgV1OtdBM6
K6V5SFrnFUqVfDaZdn6MTdYms/p5uoTSzFPYxasdeQOeAZ7Ag8thUS4oVJXwoCDxdNtI2uJWYAxy
G5B13PZTZDxUaSteesetX6EdsFo9uEqNGdWvFiPIVxkgr08kVBh/aBm8Vb8a67cYJCnzIdakMcob
5OHl4vyEl6CtW+2sJlF1oUqz+Zr2fvsk6N+cp7oz8EKhFo3XgwGeqMjKtTvq6b6rTQ+ATaTSHXgd
TMEKV+cxlXnvLeY18tlIIcSAmvIYODYtedO5EIHMJ7r2Ru6+DHU1dl/TprdfUkb583g/WHNlM58z
a9WGCY2xv57kGDnHMbZ6+0x6CdbFVtNnA5rUunb7pFoRYTFvImd3yzp0QKWj5sB1RHVsTX1109f4
g4CUCI62lt91eqvd13px1pz+xi5FuQU64NzPwJJXjofnQ+PEeEdEN4DSsZuhObyPzTk5lGb+uXVs
Eo/F/KS3py+pjxORPfTveWKWB62Kv2JNlhySGSFRZfTiVOM4vimcQWGpEHfvBqCSTZy2V6qT0ZbY
0TiqOQ9CY2oA6nlOjPo1Tm/sGeMdvBSGad3An3Ez/6jlQoZpIat5JYJIHhBsM96mKTj4OkO1ZZrT
zC6L4nssZjxraD7j2dHa0zqwq/NUeenGLLXgKiMnukbbMYI64IWFFWRcpRMDjn3gxxjt8SBNY9AP
OtYd+9KDSCOWtKQeNXON7QCvZbWw8XQmXEyt1K9GJw32fWx8ssoo2NKVa09GFVjFxuTef23FOLpr
h34GIy8zz5CKdTfsYcDgwGaMGDVFcNhbCP2VqfcM/wQG7fXABSwTuTKcovarVY/9LnZizjwOcH8L
gmRYJSYTQVnlyjO6PgMWSt5ukfsnuI7nGrxhX736WPmtRitXJP3LTHqR5y+Mt9fe2lUudaZ0gC9P
QcQPMVpDljzYFhGihYjIMLEr6B3LO9CgNvVwYhOBopULEhrBe3VtF624wk8JYJqpmwfEtm1oJQlv
VbsBqCxXFZ06gnPDOQq3UZ/n0crWzQK9Qr20H4vQGrQaAwh3fhOF7tCmLecHkYkajlMb7NXsBIey
j6a7NLfmcIh6ecxJhdauWYAJcPNhVYxxvmlty76nJESFKFrkqnEDQkcX/lZqA+KcxapqdKwle7Cy
Z8+N4Svp07i1owmcRzBoWwn+jgmr8r4wNM5yqKKHNLUws2DkJoy1OHgEz2jsipQV71p1cvAHhSv8
GNnXNS1jMs1RO2My5t8Ycp6OizlsgTtWACBPuk35zY7lDXOr3ilQDEyu7XHE6qGgOoi6O8mvRTsb
B4FMR67TxG2uijmyXvrMm+yV54xkgeZYtFfJhJvPOjMy/ZsAQVGENoJ2FeqZPhxmSRIuSBl3vVE4
L2PRpxhl5Wl2sru4/VpamYv1VGsPSLeMyoidFyASOqP2eQt7pa6QL2uqyrde4gxf6syo110xLnGB
kPewGoqQKc+q3gB2S680tQx8gbTJPJZfmRwYvGxOgWxrm9EsOs6rsXZSyDZ+1K6ztHZuJzNK93NS
iS+mgImNt9CUL88G4PMSImWZxTm0uJNlTludAhMTLb8S3bufRqOgSkHvZavnLQcOY2PTdxowYMYn
LToL5Cq8A9iunbxoKfPGzoKZTtIScxbh3M5wy85aLajrDqmVbCnu5LBpkBCtS4K8JLRdJb4o0SOL
SlDpQovidGaeTh7/DL5kahoPUIbadwH51Q9NJ+H6jHJpQ6ppMjeEoe4nlUvCsiVghIg22HmYUWE9
oPioTgXIsL2tt3jQ1RQHqRXF2aoU2KWEidNyuAdlrZ2rOOgfU9OKb+OSSKOiUHcTz5dvEchnS1t4
eNT+lk2Z4uh3qhs+Zloe4UkgpXHHNli9W8KlfaLhY8mpjbefG7MRrcqGr7PAynaJofWPCTXKfEVt
ya/w1mimXVy605U+4B+X9MMYxgtIpCbYemFAqVy30xL+Mnb+4nWqgGPHJdARRLFfquk7E6rpTs1R
jR1eGmB0MIJCnJxIxyRLWAW0gUD+RiZr/FMOsRiDki/RXfhpgKAxsX2JY63bx5opjxG9/yUc9qq1
zGQDynEJ7y3phwMP5rWdGmhDY8XN7jvndwmN8bGIv6grlm9i0QDh63wkOvS1VZfwybu9nRL5r5ld
d249tzM3cQe0cLIJCJOAO9tRIb3zYub1staBUNXVr3FUsTArSx5ba5iuqlHI57637VtwourzSMT9
mxbfTw3u5csuQ/yIRZH1/4SfoO2Xe4NmtXstXezLWtwXJsGLphtZcqv1rDqOIhaYMbDioUwyrso5
tTho1W+ZIG72oDj+xur10sj/MfG1ENTZtIl8EvefxEgxvBkzSAFFlKWFixBi1wWm0svTPGrDrqFu
GbI1z5uJDiVuWz0RVCZIXr1keU0ZFThnoy2PzOLCnqaM+C7Swrv33RhKTgfBN9KaWq5k5/xO1k8T
/qdklgEFfxmYAo+5qA75+7/PS/Uas2AT0/UKatB68lKRbWQZTPQiFLtTykhfkFjed9xXhz201Xir
GeYb071PQB0tVIqES5ozxmHPSOf10Jj2yyAgsqWzlV/pemm9mgwJKRgEohqugJ/5WG8Yeajb9Kso
Sk+7kq1kHwdQemk5QBtSJfFqUQYnAkhsS5Q1XSF8HsNGMvhXLzuMCfX4PMSN+0mDlI/JZqxDIqls
W1tZLXssKBHi3rHGhrtnA8NZgZidZJm8JM75RzNe8NWqAWQKHGmJ1VU1y/uKgT/2FPhMoQ3Y9TnA
l2Nl6ykKCjxANqaKxE2ONvuU9dipDNhuwlNKhscYU1/Gcx2zeG2sPnePXTF7w0lGY8xNSjGE01Tb
qY0T54m+7oUVFYC/rIzWyBoitNbaIRdUmY91BOm3lRaMOc+di/iQE9KE0bz8j4iAPgr1FpXPOqIj
4g8MVPjmFdK4FuyUpQSnMTF9oydZhVdZwhXHVVBvFJsw8FxFKO8pA6b3RJBPOq2DwyARaX2K2jrM
ujVwMmfdOpg+rssAaw3VkLj5iS2+TFmfb5u0S3f9QHSl5yMrEueSLkwqt3/s0uLVa8gfMbQUL/5Y
WGnYTIvP3nLvgoWBdZxnbj6HjnYGCEZFnoPjPreGdBcxCFSt6ZwUhw6XtTeF6+SbPRnEhmZhmite
23xrdX5zRybqnyapQ/0bSfrdgo5mhSvmkwKDdtAVu1G35HZVEhTrpOyGkR5ZQQsLdkS/Nea4PIDw
JGupPLolcerdl1bTP+oGZXa8OOhetg0+JzYZljAu7Ypq5gToaqN9MjMKSlIW4qbzUhhekc1u0kWV
H1p+R2YU2TYkptqZeUeo99NYUAZ/2emz/FpXirtSzpiHkh2unNSe9wgw5VEKSVXORIm1UsFyhCYl
26Uz0YHD6kY+M0Pnn4yRMguU6eAUG6I5ppNXndyYG4dYbdpVuumsa78aHn34/8DApnTnLxUgJG7i
psypD3kpaTJqtvm7z1s6b1J/Fi+5W94NyhNf8B0i3dad+NaobDiIY4K00eaXVtoSOC/fWtmLh6PP
5EGzrhGMnSZrxHF+eVXVsr/reT7SRuWYcqSCVd+UGRw4xF40c1IqI0vymiqdBD5RtrzXq4YnU2eE
IpezWFRxBdonNqernHEEzN+akbqOBduMwipXV3jT1RxDBlYD1bXLMgSvRCARV2CrVa9N13ZMxcNq
J3l/qfhUFssHiEGxdsGP4gtKFgxxNN0XNgFVgUDu1Ecuyt6lPKDFGreBeT5vTcGRW78U8uYU/HIu
KAiNSfK98fG4nHndqrWaYoKRceG++zHVK12o/CwF2nlMifJg4XQ7jEDB2ZU9aFKgqDzieNTpC4Cj
pmeKnmQdz7yCqHEpwdGTpfyX65iN9hiABXSndxCQ6TlVgMbXIJxgl+ewlwl49IbCF2o8xEJUBCG/
yufZsimUOd0ov8KYwpJX76bPFczEVWQ2xUFbiiugENjWyOhxRFoqNYs11son1MCncE75TaVJsUfO
bHGWwcdf6jeXQ1Ll1G6rOrExNNW+6fq8hMuexuMrSoIl2aLM/3NpYqW3FTaloao2orNuFNVJ1GYe
Mtvsn/yulc+1QQ0N2ytqasx9VaeRWeRb+ojsW7HesblrZvsO7KB+VTHBTqPL4DR67LP1mHALEwdr
ch0APTy4vDcALZSUclzC8w5vndOynmWzbMNMvLf4ZRdUJIPUI+bNG36cQ3S6StFhPyRL1Zu4ZDkF
SNBel24Q+0TfvvcSA57EiOJbD+PprdEs6wfqJRhL6pCFy+VES/XrEt76ARVSMKH5uRwHqkjYkYYu
cwQPl7PB6CgB9z79SI8tn7oTRdRBc+xbL9Ycjoox8E8yIAyRU24+jA0+M0GJmsPFZvxgkw6vEzcz
HoQL2DbteZCIU/CeLPTqhEFBdXJMgthyeQYJ4eFLy7SM2DZzTXA+Guxm+EU+TiNhssipz+l1YT5g
4c1myz72DNZYvDB7jT0TyrT1pSQ4dBQtfdjAx7hKRlyKCD9bdhOxJs1BioAdzvbS6Ow7kp2SFxsg
oUUVtC54KSZ9qF/pllOgHqkZW2lEqtAROFvQskKT4vKGw57Fc9lmlcfdoHKEv3Ntx09k9ROeoWa5
5BNYXR9VY6m7hqLNZ+ERtWvzSMliaAdups72lgy8RzlWlE+6OwhyPIu1punRmcZf/WoWqkwPle3I
4ygKiojLVsmkv7lpciu/xQIC1wg3dah6AYa3ZMD5kFAy4Z1sqE6jQ1jcLQ1G1KXXf/MWz+KOr46z
bs6LmwYkIbhGiS9whgk5ZDsXh6ziJUtFmtxCh38dBoe7hrG9dTD9hFdlyLkHXaGTDQ2jfCYqoX/c
K0yeVmAmA+KW3klv8JNikx0xk3usa3QstICncOh54JPP4HVuUlK//PHyYk5lxhGj4fX61Rk5UwWH
yqGaO3WHpcG0LZMsxdau5oVOiSpjtARihUgtvrWFhzZ3dtL5WrgzGdnoTbiL5N97e65dHPZIYC+F
Yg8LURt7hPO4RAGTkqRkmBP3OwoJXPGIUXsGlNC3X/ALTKA9Esx2FFQ2vYPN0irHi/HYRd2/BmT+
26r8XavSMlwC93/fqrz5Nv7PS93kP7Qq//yhv1qVxh+0lSBo+Mu0CXpUxJP/v1Xp0dCCd4w0GGSh
S8ftL50bDU7gAwAV2L04fhcF/l82RToNzoDZ6gWqiPcrv/A/0Ln9JN10GE+BzmM5ugO87KNumV63
pJAT14fBJyBf51Xs3FrNKG4ueum/3Zp/aCB+7Iv6fBZYJZT+ix53Eej9kPIMra7N0jeqg2eNxs2M
/uSGYDx4nLgDJyrOwX8okuPzbHycaIoCWmKm8oMmu9HA4Qhf5/NQMcWrUad3gn5sNm462PaHCvtV
a4NEyniAe2Q+/Ppi6WiLv6emfDhxElP9Pk8PsdyHi5Wa3qq6barD3HTdO7ri1l0VxkAYZ8wKOdYc
PEbwAX9zyf9wi6kl0CF1MZ36eaqzawlSRt8j5KbXfAdAunsfqjLlJE7xCo51nKh+fZk/fSBTRwwz
s4jcgB7qRxBNhoM81dwm2CdUhK88nzwFhEWwKX1Le7WiwX359ef9PGqOQRfpPnhYeAno2j/oMrHp
0ec4Utgl1YopG+YtW/N2niV5lz/a9DunPjVu/AIwiDflxlkOTvVYCeGNHO45aN6Ycs+5m0wTTfjg
9MNKiIRSuwrU82T6v1kF+Id9XAcUd9CPXlhfTL9+1EYDsPXjrOz6vYOHqk08YDrRVRsXutzGNYWm
UhJ1Ho06mQpUJp1D8QTThjNF52Zv6onrHtPWt7A3EM5bbLUNhrtuwVpqI7O+KmffQKAEXvs46NS0
NwT5xk1p6twH7J5nI4TczAGvNanJHKg5+1vhKOMGaZDWbHpPr6+ENqmzgU7yLkqDCHFgw3TMF3+w
aA3iXwu13c+lmV01lqPuXHYJF++XIQ/2lI21J5qdQXTGP7hhyeEubmGP3E5avMjlEsP4xipFn0Zp
L83UdUd30r7HVWo8QaUu0rXLYOFqYBbLXF02gmaiZ7VSQ6vutJFTNchl49MOk3TlMlNw5unWAYZF
J9dqoFXol9Zwp7dtXa4DAukUJ84s2GRG47z5ja7OdVPgsYnJoXixkk6dNakBneoo8aZz6rw51A7w
MZ0C9eLWHZo3ZA81UqvIUefebrhSLFQYkEFGL9e4OkaPZpbnTdj7o/NW9NxHShvct4b4tg94aDN2
uY84PzlvruaqM4WpYCMtWgfbCZ9RH0tmjUO6HSJ1/nOtJhl9uHVipTTm0ly17yibyLDgv4oX6j6M
lrXjUMxrjRHf5AgJLi0PudRk2aEsCPx+Q5syeSLcCR59Wly0fOgUqk052awT9FP2259RZyx4+aku
nYKpCR6xWsximr8pK0PlQqM6o+qrBu5xgQdzre5QWpDYDYTeKUo5eqLoShBGxHU+S5qAGIpDaCD5
7wl4IKeL5VpHUMgrP66Bmi73H62ls7YIVDYJ/g1h4EPFxwo20G8u/6aLIqzjMa5i35iTvca13qPg
HMIR/dy2ly0LGD8gHwxyPgrG0HCHujLaAb3v0I59mEvlB9i1eUaDEpQhiB5LZ1/Pbjrg3AKXjjI3
1SeBLxCNkqhWQMEL2qaryNL4AcyZDf0wGh3O2iscdKvkiJVpqu0mpDsUHJjmoTcgKhhNCTBpKDsJ
4PyTOQfTC5nk+D5MuKVh6tDO6d04aeb41HL7k11bVcOuxXN7XM06mlG8lLR1refpCj82h/vcPlCG
SjYqnShmwLFHeFjQapDqMFrS3gofBSnlmH4Nqm0fAfbExK1WD27Z12tcWlMeuzbd2E7urluIjs/o
KSQou8lddZMybjU36c5jItt41UWD89rZOfbeidWOZL9Bqq4G0si97dcx7qK6WVP8rucbv+kR27Zs
m26ZeseKHtINU55BtOrpntKFHEseuNLaegVRZUmU5+49SBMC7Fbr4zRkcdMOjjpVhYE9tJTyPQ9Z
bdV2VWho9ucOaew6beRbhU3rDaPojr2Xo8WWzaQ0i67RB5bUlDvte2LwB4LmXp055ljLJgD0dO9q
tOfHmTR5alHZO2gMH4ET9xhox4ue2hkGdZ5VEj2qhNhCYFL7MrW5KpDTjm+YAcePGX39q5Ls+AEL
o4z5p5kXCx2rdYgQUu9S6vQHXyxk+IB2SMgxWj+4TrmZUwp7LZcRbw2r9B0Y47MePDEqaryWjaYx
0pbYvX+wyma2xrUhWrW1GgODZjr01pc5HhyXUf/8WAQiOlEJiO+ohyWH2A8evCSRj0XXvE2lWnb/
1Hhsy6APs577pIKMfd4RRgqwX5ivvRb1lACSUb8Wweh9AuCce2E6jAfH6rUhtEZprHkvPSxD6sbf
Bii6b1UPP4Y82Xws0dWHtWoZSh0wQQ7tyZRQxwt0TKvSiqqbytPsL4Vh8e8FJ1bzGddHM/oS+GPa
rKQUUb2dfeyrVmac9zbOI7l2Kou059aVkVjNnRM/UzqDBGJXPg4qlh5mXNLOo4CWr+nhtS+18olF
BBXHkzWm2mIkzWNFcN9s0qK12SzsIm5u4IlMhwmt1Q2s+OCxKeusDLXCbd/1gqoDBgtsb9ghsWhk
z0pp6ciFsUJwwpgXmXSIy7dxAxqNvVS6Jnt6FvB7BpNv43bU9NqRR7MuioB9EG9GvpPnM4WYCpv/
keQVS1BZyKpd/F7LMDZz9vtmALqbDOyDA14tzLI51LMCUWjrzAcjs8o4TBCPeb66w0CBd8kBm7vz
Js7xuuGDrWi23+aJWTRKWGyTiFxhE3qYnrD0qVQld0iWoJv2AkNnXNz1nVc4dCcbKtXvFV5AYmVY
DSsCIbqDSofzEa8d9ukS0EsTTtQEEmD8jIJRrSRF2f35tYzKaYqdxGXFPUaaxvHlNez2smia/YAr
y11Hy+ih9MdgY8xFNR3N0WSIdNVPpa2uDTcm/9abAIW1KQW5tjPwrdNScK3jMPORVUNxFMaoKPDm
FW5n1+WqSCAW0cf1dXzQqKbZ7rHP24z2tHSmT5FWOy8uNs7UHxotO42iUbTAiz5rOTKM+GH0ZmoP
yErckz3DEGJf9IxPRa3pR8Fcx/eukRgC9GMA95i32AhTzQseTTWyLLBn5ySXQUctoZEcT3GzNKYb
NPwz3yRd7qjEpJr2OTpG2gK+w4HZsFWhU+GJ0kzmMfUlK65oeYwaYuGIovisY+zptEJLN4VPj/IR
SyRmyLlPhJafXCvV+k8DdH3MF9MxiRP/XOTg0jiqREAngaNRTul2whooNj6jLof5sFNj56w8BDdn
ShIOZqR2lK8jHMtDCjqUO93J3CE1IQbxzETHCqZJbiwq7OtUSyYmTyYZKlQCxyKbxTWPX56xJ0oO
+ZBoz0oL0iMmaxG9uoSjZ/JLpDdIPCblaVtG6ByuQ7phxRQ7LdDgyp7aaC1L6x6LsTS0mpjivR4b
YTMb5apRSh5qylWruCuMMy2fqKbACxwkG5p0ZeREJJ1b5t+11Ha2/lBH+2CuSyyk5VCHvIHjml3h
e9XI71ox3QbKHg+sawKDXuoosIR+65QTQnjM5Vxq8tSXHbkhNo4+KbefthmHaJjJZNwompy23tnX
yuyre54253KliiMnH66jZa6tqAF1OFS5mzgornvgEyvm9qdbfRLxZ6G5/UtTm9ZNPZRZvaYfQwCp
5K4ICjwXhjurNM5EfvThNbwNHRetlGUNAF4o1wYZ5IzKG+0Ir49s/uagzUhu6InF+dZxrDEJ8YxH
CEJEMIi1xgncogXARI/9SGeH4LxiN+wQr/fS1A44cEsURHnBIi0TdpvUbViR87CIAyL4A+3dlI9Z
uh4Iu8Nfp1FLlvRDdorcmYTDobCwaGo/pv3zYGaUaS2xF84l6GfIzVw1S+D768/5KftBbo0+cnEn
ZhqbxO3HlJ8pqq7PaiZzisplM+4hlDzIttFQtwDgv3LtJXW5bIe//tyPrXU+1mfQHIgcmenPZD1S
8sLKaiX2WMO6b51W4mXQ4gS6HWn94uJVVtPZdRP2YjksUe6vP/2jUnr5dObz6EcHLl/iIzFqajOq
J4YLjMvBtGE1+4354C+7bua17PYdwDgISKIhLVkibxrcbO6Xr/Dfit3vKnbEjuj6/33F7n/ZO6/l
uJFsXT8ROpBwCdyiLKtoRSveIChDeO8SePrzodS9t0h2SEezbycmYkYRPeosAOnWv35zQaDVy9eo
b793XfsGtvvxN/8JF/f+AlxwBJok+GlC/zlc3PzLxnsf5eUCMFkn5eo/sJ1x0hHgNg9KYeEbw7z8
B7YTfxmgX3gv/o+o9f8C2zECwm7E/XRy+HXAgz+zBzyEldAYtWrvxtlrRHN+R8ASkj0XUd5Pb+df
QLsPACEjGSA81FJQ1D94MYGjFNbSYN67xkwtrFfPVVEqfwyi/jer5t9GYgw8BHF2syx3+ec/MSLC
TgvmpkorwhlSZGy9ftWyR+NCND/88SNB/SFAYZHF64z1dqABhbiH+KraUyG8pln6Gmjxa8L//ifD
2Avui4z5wzfCqRzHc5s9CMcqb+OhUPVbsJtVisjyz18dcxUtPF7QgI3vN5yw0nOLjL+KJPi8OVd6
T8OwNNzzpkh+81DLhv324MAjC8YvTkPcIT/IouWQw3r3KMmjcUx9juZPU6iWu9BDNfz2lPq4izOY
yR6OaTiUo/fgoibskrVZIn2s4RNJmj/7xK1RJWrxi+7CL4vJr/XFRHrzn3865xR7cTLzeL+8nKaE
vwLfcA9ZqLztyZjybY/EV9IazN+sr48nMc8IiYldgQOLVf12Ms590k9YsVf4JhNNn6NsQOqmB7f/
wQP9NMrCRvppbS2aqEGDhr/XPEUScaMehnwsDkXzn726n0Z6tzONaR6VSFiYIFkPgqiSl7mka///
sbz0jxsGvqvA62STeAvMv8zVnx6qDHLbzcsq31eDUa6Ru2upP1XURbOVTxsPocxaeI3Y1mjF9jrn
7zrJTI/uo1UcUDJhPDjCGEAzSHpFA3X+64n4KZPAPFuMBra9TF8n7AbOwlkMF5VEE91U81KBebDC
yor/C2LVfAMxx0DQQvKiVHV+A8RmPKbSKM/sIAmeh5yW4pgrex9IgtvLqfB2IEfuOpWKDPd26pGk
QJODc1jTDe467JP7NCs2GJQUt4SWWgeSFcevdcAuD1DLbyf+8WZKrPI4uu2QrCLpRuVmsjL9S0Jk
LKaw/B4UtdZLHvDQ6dBV29ILqyuo9+W6s9F3wUQKgsQXfUYNVZudt3MIld3WOvz1pAYgRYSqrXKd
p5tzNq6cyLMVciIDyRObSxTGpH06HAEF5KYtxkYl0mo6Vgcrp/ELtlIehd7hUZTToHS9XFvJTDce
w2iwjyoUyXPoltmDM8IBq1uz+lw7ufEY8OyVL0ewmyq3+pnfxF3Yj2TldSvTnFjryrG4RmqwLx7a
kUxt2uT5jabF3XPAqyFLtK6unD551QXftEf4/5i78atqx+C2c+bybFy2xgjE+IjMHIZTQ4M4ZG17
lN9JDI5Jdol1xo7erRBzxbshzEyfa0C85KD3xSEOQaV8C9DrMjQr7ypxwuLV0TxxKUpcfLAywNaO
0gF+7WnaZy0p9sSmu+eRwytLY14C/onJCg3+tMrrKrxzZyIm6UrE6bNH4K2f12O5Jh5+KUCJtp1J
O26cbBfD668uBEwwb+1EwfAUBZXmbZAYtC6JGCkVrQPH55yIsPnRRaR9R9mbvxoyKg8844TWn50T
iV+9txLhPZTUgncmuvRkZdNTJ6QTICgF140G4kgxWThvsL4GC0PqDJioUttXRgWwT7Wj4SvreA9t
3bDsLH3WVoPFETeT5As/oVoyH0kfjB7wYA6HXe8WyYuHCRWIFOuIzBNUeLE3ZLsTEj423vA0N3O6
IySnw6RSa4x4m1SmPW+Q9yMCaNpw7H1HpeLL7FXtN2NmbVkaVP11Ntrt/YD0/3OYWPbxhLbkUNds
gCDNPCAfjaHtL1ATHUDrYEdh+lyHRnFQAXm1sM2NVdokr1AGPJR2jnngh4gtKerTWptaAM4IwdEl
ed7IOsLMI9yVL9SbHH09KuNV5MKZASYLbimDSXyNKhV9LyrP3hepAwPOiZz53BL9U9VOww73SmKS
vZ6JMI9uQZxi/NoiHPRrjUTZVmQ7wpq/d30j11GrbovaQBA0fEGIHR/ywoHYFVTOkaNQ3kQ9ixJ5
iNpA+hkuhq7xNmHKOsd2OPCNSqaPrqjmI3mC23yGURPOqupW+QhqRzxxEmONkTGp2RXVNbYm07ro
E+/K5FIJsZ5Vn/YZRIihCmB2JtNmpv2zz8du2Inl3K0sntvIk5e41dwrd0zAxxRR4ObQCezFRvg/
VmAeVM+MIlcmeO6pMld6NpXrAdPTjd3OLKOcdgk+3f34tdWarPFD0JVVZKXujXCaGgpo9mLbbJRN
w/5B6Lm8mWMy4Y2mmdaBrKGvAXy6N2Q6N/D1yGojC49p2HsN9byeA6NOCZsYDgNrZ2ToBirdnm5a
hzBHjF8jXCWrIqMjiGkLMxhpYhNnV2ZFHm80mi4fIa+u2nq5V5c02zJRMZngivSAAQIAlPh0Ql89
EDgHatRp10VW+rlLXfFdH9mthmWO2DoN5zTo4svEVuGWNgGg9chNAtl7Z18mob1toUavSCE1VrY5
syN2pVoNs1PeIwD0rmYJHK102awsDRyl5wsncFjA70JOg7uhCoOV6xTFIQC2uml79h6NluN69Fj0
WErwzr2y35oJDpxhMcSXJo3nL57ouyPkKO6jZX/lpm22bx192CVR6e1yL9Quuia+MmNzeNKSpL2a
VNRdBMn8GOvmiOAM4ahLV2tnzcLez148QwCt8ytSA4PrLP0sa9KXkUy8luESUdbF96znh2bQw71B
MMUmCvN61ekmvq4TqiWOReAwx/qi2WXvG5JDbzEtO9PiKHsg97g4NAU7jp7TrI91US224dCkfmyy
jtXi78Y32FJ7YUfiKNRyLkalxJepfk/H1Wp20FN9A/Lk6Heth+vIlGVsZoC2bs0USbx8hZ42PSvG
Wvew55CLUS7Jf2s8IebGzyozzpEu1J2OoGqsc7/Kjfs2N/LDWJv5Ad8FWlOli8DIzNp+3QsM9TKI
azgyOMdpNFQ+c/gAIl84uRxpmcI/xUc6TUgSt2IA+cOYeCbtKCMPBveAEK4s/MDpTWmuuIvjXubP
JFO9tlMSuT4N2Px7ZSONE3Eoz5QrK+TBk9cs3CpbhyKo2Ncnd/HGWnUQEK4LRxJCnVhkvsM9DhNc
56LGQuvQiwGdhmif3VRP0QCq7HZMTBonFdgvN4QpQJ5UyWk4FFmSruNK/2K5/b5KEtrKkwn/0sZP
zHBYX2wcw41tJ9qFMAsN+ajMSd+zjGnHOjVMv0zQd/SZ2+2NmpQDVQcvaWSnG4nd7sZYZJulrMUT
zmzqsueMhs0bAroWltFrKy8z50uWa/g1zCQarVS0eMxI5XG11LSzWNm6u5Vhzv5mOWzfVsjthGoJ
8HRpTeLzwQPvUzjMsKsne/iNOP6jLdkij18wJ89GJEF+zdvLaDvPodW3eraHS8Z+Y4zDBalousRq
l3tCx9XycgKHRKQ6c69YnJIwADHsY2fm6MmE97tC7QPy9kOuv4SMEXHzgXcgQyNkDfB7YII89Dqs
v5Q9dZTxS4HrUTBxzP26xPhQGXqLt7DBSIL7OHZw716ANdh5CPlvP9ArusJ5JuCAovlRFFF51Czi
0X893geHLncZUMJawmjBJBX1XeWEl1CRWk5KRodbj9qSjl6u47YYqjX2C2B+pbdJ24j7oO2O16dj
Zyxn+iKRMYotCl1tFZD1/lLO9bBTLef6r3+f+aE84ffB/FpAVpwqPhTllYoJ4LH6dB/luXXohzZ/
LU0CqP2xG1s990OLy3aWZSykKBHd5YBlCkg6v7gSXLQRPr9wlSkOrkEffDKoPNt4abtkU28fLQPZ
f9EkDRxcWAbdsLQ6OjQs+3DJnjIVhevGojF3SyKh9WI6uBj6Hv+1czUhb1A7cwAHk8IvHG7G8+lU
LArySlfjnBq/c6IUy7d4Axss74IbJXw2B1rFe+pX2KMn5/RK9x1m6L69tJI7hf/paFpPdUzINGoY
CDzo3rZ2g/6cXLI/TXQhIPREG4J0ajJN301P/MRHB4PTeO9Rb+9sKCrHyhp/tw18QCwYBaCCEDAo
Z4DZ70rSPu6HwClKGtYWl2eHcBcSfJxuVaM7C30nLU1/ooV+CWd9ePr1fDM+vmOuKOih3CWMAVLf
u7EnkVpDk41YFLdjGEC6R9WoBYH3nPdcjdtytGm8aLb3UFjTQ+pNtGIqe9x0E/3MVVfSZl/226bz
66x3TURoFddJK2323L+RbyDy/FYHIujOtIB0hx+Iy3/x6t/h1Qsz8acP/dFFMc1eojJ/eQNV//hL
f0PVnvWXZS5ANccOG6H9E1QtdPOvZcnR6zGWULWFLfc3VG3K5Z8s08R2DLauf1wUzb9g9Nk2IJ9l
LH/vj1wU8dB/u/CBpsnHNvBS5BcIRFrvll0zpG6hHFEfrE5Ta9PKAAuGbksX072xMcUDJOGuWXAp
i2Z7kzZOr+EDYiffsNNdGvcKIGKGKpR7cbDTqOmau36qs6MLnSW55v7bPNOAlJ/tGWAkEmF27MbE
WAPWYWLA1pYf0I+hTGO9rbshQSxc1Vr5uQCxwAANwcEun8QuHBfRxxwZ1RaXgcb7jILGdPeuHnFp
6urJeRpG1bvXk2HLtSzj6ByDkM7amM5AJiXQiotJW6dFT4gG2px+f0mSZdUiSjvvbD3qEO9luW6t
sLyKkdbnI4K+8ZK8LDicW7fO5uqy5MKD15nCkmsFU5/6CU9sx2xoTpe1ruWHAtzGzfzaCPBhXcPz
yoNLMHk4IQRO8D5rP57yfqxXATYd47ofBhwIRBQI/euI/HucN2kU2whw06K1udIWSUm3Oe+bWZt8
py+g7hUuTgQr1XnWAru4c40rr51U1ryimg2LatWElUGAFBt1X87JtzmYptZOV10eTvZ6wAYdwblh
DeHOSFXQXGJFo53pY9Fc64kbcIHVTH8cLJrGbVScEb074EdQGbcpXVkq0laHmgLb6EZQ1m8dr5pe
ZJWkG9ToGdEXU7SOyxYCGuSu8wYZ6q5srfysLLt+lxZDzcZVlJBsh6xf9PUr2UeYqeRFuTadKLwi
qoeKIMrUmoiYdG11mPcB35QYFXvBTZOP+SOi2g4SfZCB3tDCvcoS5z4t8/CGi397PUaDvMmqdPgc
5a5ahx7WHU0VqRvmQ7mdhjLGJk5R/Rjl9Mgxjs8DNI7FJMgI1qOI5aXnpcEDGIG5V5GjXWkYfXQ+
3VBvO8jGPA+cINsRWBrPayGbFEi9duEHBJlzXzuiuG0nIBA/DyKCQWyQaLWK80aqFakO81nRGI6D
4KbNNz3hLWcjbpW7MSOCB0qfefTmRR8g2PDvLE9wD3cr+JrrPm2yVzGi2/RNJAqw4Yiv3KRGOfuT
MOxrzE3lWTPad0kt123SW4BfppLngmY6meVINKhSmn646sncOgqlyj3tWMh4ycS37rO2uYkyp3ho
WlXshgDl2whhUdRoOOHruQe+dL7BLMJaoTF3L2YKtpvAaaNDYanmLhTm/NSbc55vvVEZX5Oy0Y/a
XMgEPpJJ0FSmvC3B198Hrw72wtbrTaTSmS8oEwSQbv+kO0n2OOE2+GiOXWxjoOGmj7VWeOsRazpo
ZV2zg0RobDxMjrZo8Y/oRJwVoGEGimlOVwVe0YdRtd7oF1OaYP1SeNqVSOIUOceMnSgeqfF1ESTq
oLQK48UyTCn8Bde8yHYpo2JoDmtLqyecP/pqNQZjtLyXzpeShIEQu4jKbsdDqZMBjaus8WDBX7jq
tOY+npvbpNLkN2WXqeHrOC7g5jEiCFgZ1ZzcScq5Yw5r8xw6ROVjNxusZRyeeVYrL1AWQ9go+/Z2
ztxsDcRXfnV6JJPVOJfXZuDNX8AZqQiwl1KYCIzVMUxC6z7E12rl1BmBlGNeT+t59sILgp/6zx0i
6KLMQm7Nub6asUWaV7htHfq4Cl9aEi6/ZyPMm3aoz40+GDe2M6p1NPTmk4HN5d4kycP11ThO54jP
Fqmvg5lp1xnEfaVWpON8obRtg9UgBDzdLW/SpG3rVdUJb3Pi2g5tvAgWgxhyVpSPidobC6e3HC0A
0DQczduhC9wv6ZjDLuAiBm/JzYCD0OROn0AL3XP6EvZLb1N5eaDdzuIrwj7X6+ieQlFAYcP7tEUY
auk/tEiT0NpLifB58kMwvzXpxqBUbRydlTl2j341ocpElV1etjFqLW+0sb3QFYkubvFJwN45C7kq
oeVtQwykgvbMhguEXMdS51qHn6sHW/6rVTb2a6lZ3+KqNs6FHNpuNdU42EJO29QNAFaca+nFqCL3
wjPT9DzSS3wRk/lrpBtAhwvhxFLqvtSbW1XP+soVuKoXAaSluHeibYzP8k6PZ++mFk250RwjMlfc
ENt9qEWXWTqEWLTEwbopGvEIPcvagUjpW9b714TISYAKMKeozso7jLrYQaKmAqpI800DXSS7sAFz
V7huDBdlAbZDpgJu3E7udDg6ifKGmZtDMfLG63gqm2+1ajUdeFJkV2lmuQ8hqUIHfuG0NsaKLCS7
ghOWpXZ+nQeavc0MqkZRdMZKx1YZGwo9PteaUJJyUJS7rlf92upV9xlEEOqbC2IyyPS5a8UX+gDp
CtXZfD5AXgU8xvDt2nLBbQqE6muVRwbe9Kp9FeaQbnox9beJji89ODbskBAbYEiyqIwbLbiNB9Fe
OrrsdqNnYqXTkp80hIkpNgmQDERqjP1haEfa2dgfm9iKVnYxfml0LKhqhQQ6HN30Ww6DbTPNUJDZ
9p4jN/vepHF7Bh1ZrnRJVmdt86fAlh4OGLazH+IO66Aks9ZDLIwtzEVxPlda8pU0e/R+GbBRZxea
b7Uk2CVdZh6MNom3VUeePFx0BGF15u1Nq2y3UnHzIjTJ3lHYDcc4L+EXZQoTpE5o2lrHiZ5Ak3LY
mFhZfe3sMV7x2+9ivIhW/RQ5+3EwYe7ZF7NF37eAYwV3xTO2pbC/1np10wPw+6C6Cdap844tWvNB
OrCqsiY/ou1BTvDMDSPTnU2ql5eyam6kDn+yrXfzmPe+niNkxkD3E53l9JCUc7gtmsr1a+QUPl0T
A4kvBG2E+dvAyi7MXNM+edTru8zpvb1FPQWMRRcoLa6nJo62Xa5jCF9qxcrJphvS1MUa2xa6DV1F
92uuCrCh0vXtqBe7AoMsNmFpXmnYxfvs7fIOTj1uM0lQAh+J73VAMICNeN+P8z73jbiyOcjSiPPA
7El8FN7XOJ9qiJxMPyy/9o4aihtHG1wO4zlaqMzYU3tVf6ZyZDJJEWp+GM/uIe+mGxIyn7Epuz8V
CP+tpX5XSwmxeKj8gvsTfyX68KV4U0v9+Et/11Ku8RfWluBXXG4Io6A0+h+1nofuDqdEj/h0zvS3
aj33L6IBsabEl54ExhPh639pP9i0E1j8v/K/P6D9vFc/wRIQpmnh/EP2gfWRT8cRid1Z1opjgewb
suAQ5rHaNzZNV6wnChKZEBLl5XmSCm2kfYAKCquPqOLY8hAQSfyTDYEPF+GhilgvZyaZnMRtKzmG
Rs25CfMdnAKPbFw0f3rT/8IjegcPItTiB7tL/AvaLUrVd+iE2/ZQWpu5OUK5RHAUFdoK/3Ocqwep
I8NdtCe/HhCQ823tyZCEpC/4Jxwph6/5juejxZlZaX0ZHh3HOy87qSWrbACn2xHdF9YUQrVW79Eb
4O4EB71Wq94apLWHtDsEWzuMRHkWSNxD/ZljBRc6J6AnbXRIpdwC8uSmLKBPR4u6PTNEN++soIDi
1y6R8/THwdvwTueaUTd1Pq9s1UNDDseCd605qBUytJBrQyAW6oqK0i+pXYbyaO2Gm0YGSwPnxB4c
HY0LjsMXoVHRtX2/JQRqupgWyWIjTCbBaAJjNiaw8mRpUOnnrhJw6OkJr2QYT+EGq4sx3JxEXjoM
eyrjKDTuBGYOsx+fKIltg2UTLFluQs7Iz1BG7KoN8TzokIYR5rRTGnV0paIcPuNJNAGAHKn7BkNY
MuBqDdMfI4lEezRK2F2XpAPCMnbk5FRPBtL56NA1LfMvbBc1kyHt4dPcFMadZmaGeqxcoVALGt1C
LW8V73qiBVaecQosdPsm5S+xDTN0Vi1KkapP+XVGgrRxpU7SPxQdSbRYlcDOKJticebCsS5eJSlX
vgQ47KGf6B/9rV0a8WVf17FzE9Gwn7lc1LykeOKw9B0L2uBThCdotbdmPc83vEdoonaMATj+kxk9
YWXjDXQ7wW+ma2fYhjiSx5RFh3n5JHJRlHh1zL1nRAdw9GqNPnWcdZpczah6LiLAhhsNaEGhRWXx
Ln5YLiYnsSD4uZlYhBlmjuAOjhzluhyMbMMREa4zuxaLk5ua7pzO6C5B8uhz5UkAwXkm+e0lTDr7
YppC50Gj9L8chyq7Ns00fOFGG+8h4VjuKjYK+VKE6fBYmXqisGdhyqIoUdfDOKBQi5KlP5JnQYoQ
QDlQ4+0Sar1GJGN3Y8Qzmjh7kEyboZG83jHOneZK7xQSt9YGxyGQqq9NQfUIp3U26cBamvEV9gvf
LjYBXF+nBNTlM3/Mk9dKjSjHcp12sUMoDrUTc6TFrQBNXOmJO1x5+TxZqtWOrwUj3xYLHFSOsyyr
z7wZFpdMChZlWpVjsEVfXLVPJ/meyxbfbLRZ8oJjozKcXQrF/mijSqzgVrf0TocE/kcSGOoaIli9
76N5Uudm0fPqZdkzCoSDZCa6uoVm8UMAJ73FEu1UQRRRajR36Txr2oOGDXl93hmN1lxPCle/bcYF
aLyfc1py92RI5OmnYEiwesJgD3xmQGk0DwsgP0+LNpf+HO9S6SMQvueFvAj4fM0eGALCMkx7Vk9V
S+qZ00ROlcaHKxeBKIT1ZVF0DTYPlFaLlKqwSoOrm4ZnrSvcyHlSmdsbV0mAFQe6E5GWX0/q68hx
AeJdtAaUtGlINSWDsEmeES5hn+TbPRabZuB26SPoWisiVJiz3VxBnC4cyjgKG28jsxAVqZESZObr
TKdDW0u+eZc1CLu72VSPbh/U6XdbFgalijVB59/k+mAYVwg3Wbh4MOCAdBYUhpvj+VZCpj6LDBNw
yhYLV0ojRBUT3Bk3jjh0Lwuyjp7soQ+gxIhbSRovcqu87O+xMdY2eI5FYHPVoiEJozMz8wIcigMK
9RyNlA84CUYVydze00V3lvDSpNZiKEm07bYWzdQCv/5qCgo2mfKsQjj+0AJOrcxcf9Zom/tdgZVG
OhWdH0ejcvciNcIvWRvI7yo0A0xKm+KqQ7LSU3pPmzRr1I1TyvDZNodik3NIEdDRmp8gMBbPAuL7
1qBiClZyRr+md7K5RkKakpKd0ukx5jS7oLDO7o2klRTEbbeduaL62qBIhW0wFILAV10hDs3PbbrF
m36U2Q3bevWceH10O1jZ9Sh1leyaurW29VQrXwfD3w1xGd+GrZPdE7ndhtumK7BM5ABbZ2k9HzLN
S7foy2N/qEdkQJmkEx4PZnnHoVM9FXZeRetkJjPFjfXyEX3y8mpzvJRgOfZcuWWvLhGEmlxyB4QP
5Jq8xo1s1hnudHtjSWQf8Ze6REIlrXWk28Xkq4nrwLptjAFyS17u3KyeFsagWZ7JSBnb0BY3XMer
nU6Y1rrhGZ+wl6GTj6Ovg343EMNmymV/WXdWcOtVkbPT2hlNhkbWHngaqueJmOFLLerqIxv2tCfC
cjobNeERR5eOm6ltmlWHGdiq7ickqUXr3A3xMH/T0ZsdiUeZj5THXrb+9Q3lXYuW+wlZ5Pzn1C81
6WO+7ZjWZW66yRIppLqK1nSxUGRGk0PI0qDXJLi7HANW+f7Xo74jnJ5GXQB+jOmFIZHQvx3VCuZI
RiOqIWr66jN+zWwMVWdwx/j1OO/an6dxkJcg0ue2tzDI344zRKXTt14YHCw4R+ypOnKHkyeXrQI2
jD8fbKHP8jqxP4AI/XYwwRrWQi6BhxPkUy7eSSeutRb3f+h4wHPRb8bWi7s4YVPyPSm5Dj1ZkWni
HEwHA4sCfc/OJsYSVkVXHlsJavDrR/t4cXYFdQiJVsQcAPG/a3MLt2TZZrl9OMlbfxxBRUQjAZhh
Yai18cTr/fWYy+v6qV27PCPmIhh14PbPx3t/WZ/y0Oq8prMOOF4Bt0l8qGKuJfT9MIaDoQLFgr+1
0vKBP+vwg9QfT9KTfwaxoISPGrb+7qHLwqp1leHp1/dxsx9HbH2UGMvfRIF+XAqMgr7OI0HLxibk
3azJAmMsgrh1DiHGUfspxqrppAP99cv8t1EoKHF4WTjsH3rfTmcata3xLCcWuxPDxjshoL8e5V+m
CZ0/k/wHqh3KzXdvLK1h2laY5R6MAJU0GYZMimEihmEDPR7Hk0oN829Kuo/7F3s6exiPZRHa+H7R
FfEQTGPmWAetDJwngfEWVNeBq0hP5vGmwO8M/KadmSK/ftSPOwvqKuQH6MpMel3vHxUBfqzPlW2Q
PcDqDsjOOXYO4oM5Qb/566H+5RGZHMhEuINLLE7ebZYSX3GGyg3csRY/phzN2rwI0DNrIRMtFZxa
Zs2vB/2353NYgiTf2dAlzHeDDnj2mZHniEPmIAkocmvJenKjXX2Syf96rBMj4e1Sx7dFElVkSU8u
hkNvd85yobDq7CcwX1sMtRKR2+TWSz37VA1zc1ni8EGLZ+KajLyWqoK7Vns51PhXbyF0WBQXJeRP
HBa/kd+LqNqdC7jUbupU2W9ey8cZjqmmKRftCWoQ8V62U9C8jDFtZobn0IFWcYAFW6I0zsshgRmB
xptr/W/ezse1i2CLVbXQOtAMvedUhBl4ScAZd9Bcjbuuck3qhw5H629uIzgyF08G5nuCd0LdZ/Vn
bMiQI5uxpz7VrYH+uw57PDO4JeHThbtm9MeHA70QVGiLyJJvd+KE/CSB0Gva5oPLqj85wSS6nTyL
EOJzm5lFjK8ZOOuv38iHuelAo2E1AOUwRbHGfztd6rhdLv3TfBiswHppcTAlPKkumKZq4Sb9+WCL
ahQGA95UH+YmzHhPD2tvOqgQmnJSkH2AEytVjq1XVEm/HuzDp+bJ0G1acCaWE89+t+pQDouqDfTp
gOaXwjKMO2YWC5Eq8dcDGe84EcgK2S6XywPaMI709zejjF6ZclCNc4NoEPnq1HDkrbltl94jjScZ
rEoWkb0VYuIYjREkyqySJh4M2XIMlrX6FMUpOIE2UizB3cRYdJbQgXXNAcoC9TK3eragH2OdUhyP
MAGvuwKj+fxPN2JnifCE48a5hpDu/VUoLsjCkHnbHowZOvAIAe+Ik2m8+3OfKd6ZLZgDFrQqIL0P
ZD8ssI1uUNg7NpBasExMeP6a5LiNZqjyaBXqt/jhuzsQxBj2QyJO+W86xx++UjHnJn1q2zo4tbK+
O44xHBor8B5OgIgjW1Cdes7s+1Ip4zeLzHg/RaxF8IbwzWTkhUBoQxH6WdpkZfDFkS0kB0HiRz6v
4U84BM9NeISb0ApIc/yCmXNKd6hs6U55i6FEgWY/3hvdRJuUTLPpk35yMZjTBa+pG7kUFj0Nff/k
ktjkTpvg9i/ia9lNWsG/aYztvYe8A9Zv6po07/C3eSAmmuNO4zDYTV0jqsPQTBVdUgeTJntUQGNt
ABf3SN+Vgz6uh3CJO4bRe2HrCwlHxxvgZgRtuGycTtspK3auSzqrdIokkZyg2ORw6JJ4iHNgab1Y
tdLuPT+ymuq8Sy04LDKrZgyoSfSmgJ7jA77GSwBoZvc0b0VUk07S17HdgX3rA5Es5pwsCtVMJIBH
Pb1G8W1s3BRQXEtYL56qFjCUMIToepgUf5ZajTQIC6globpBs77/4TFV1DP/dK6JMjxdPoeUNv/W
y5Z7TV2x1qICE4lX0HICMFIRNhTuU6O8FG8XTX2q1JxHGAqUWXmehvXQ3bRoKfI16oxFgi7yKv1U
zqgDyFfsRL2FXas+pTqyzdBxyvSTrET7TUEpnkF4E3v+bjpFb100tQCik2PGZ8bel7/Io2NmhU39
fFshEoX2aiTW+bAEO4BokL9BB65L1dapaGOtwUFArmhNAYS7+YQFHlow/o00iwMENqNZnNUq6bVb
hdfLjI3YYvLh6bCwaz/KTNzWinGwu08CE4p2nTJdomvqVVyKxSSJW0CNZZ0NQ9PKdI1tqbaaibLE
pdVgC7fnkBmESRKFhCHHWJ5bAzm2ZxHGvphsKIE64Ydpl1v17bxTGTUsPTcPlBEyNZSQH3Ymbmwz
wQgzd4xLLW44G073ADB7Zh+mxUANkQOj8YABPzbmAUCIW4O2leqVplxwffLt+gHB2VnPjzEjJe6s
xLBf4iCKgk3bt/Q6fywrZ1FA6bAyzkaJJ81LcfJbgU0p7oQSmBOB9oLNG/QN0RE6NrOodhcH1iiz
ea9Gu2DmZtL2XxB6jsNWoTO7/tGaIcz4JbDN5SIRWlzY3VIi2hPJgsQ2wPN+RS7jXgkdBP50/En4
cc11BHYlz21JP8JP9VglW3IL9PaIbINlmlcanYZssnixxC9a5jbxjDC+aYuaHyJ0sJNtlRntp2KG
c/HcK2lqBKFIO00/uaWn+gtbZeLOSZICxhrRY9N3vCGZsmhvDetmEphorKOJuzEMHzHKnPOYNkBU
+hFwBXPFopuDys7qTPnIxTzFNcRuOiId/Cwe6GH7QQAHfsUWbieHrGlB66cMS0i8f4vZBZKA/HbI
dV0BtYGQd4vB09wPyfjjxP9vn/S3fVJWzU93lg+c04u4KL63ZfeWdCpOf+ufRikxi+6SXEE7dBGC
69zW/7Y19eTJ6UB33FMv9NRD/ccfwfuLfEI4yhaYEKUb7NJ/iKeW+X+xNRXkEb7FMHRPUAQbEgyD
Hwj59d1N1YRinXdWoR8LXSujusdf3dHW+MMH5GEJVW1Sy8QodzKHqtkqDVxp41Sd+V2pDCf4nIBa
+kxTe4FlsOVhdkPY96OaM8t6EB63q/UIzSR0jfA+V3iYx6FjPw7Y0V8QItVdzyMJSdu4TGwCB1Gu
XYTwHi2cXJRXQfGL0v0SfXyUuJHukQbfZE1nftFwlpmOdKMUmV+O0Z0PCZFT92Ya9PK8nRdyT585
IywEKzf7b8mpeWu0it5Yqfskhfw/9s5sN3Ir3dKv0i9Ag5szgUZfkMEYFaFZSuUNoVQqOQ97c+bT
9xe2q9pOF1yngHNzgAbKQBnOVCimvf9hrW9t14WgGBJql40JKhFjsDm8Yc6b2DUNZBOeCzODyi1V
5bbbgvf2kQyyiphuAwNp1KKtehZAhYKE/dcaqixnvGo5UNlc1chHxxqMQ+f26c6Y0edSl0eZm12z
FSWxtSNj/V1uZE8LwOc7J2eDueePmGdyfuKKKDmw1X1tQgxSGFYipCfvc2HNAdC+ajpwW3BREHcV
SVp/3G8wnDcMKqUdrbSZD0Iv7fPos48S/eAKJC6+pOtHufmyIq15bF07flI9AE8wlL2pQR5r7RIg
ucXJ7KJ0RMCr0uhKhEXL6rq8Bu0YyGGuj47fIBpuXRbhA8Lca2UTsxtelunUD32CtCdp08jNnPVB
1omV6bs4YTtTCLK1egU1zOin/ZJPa71heDQSIBzLfOstcbwHhWV8aVeTjIG109Ynv3RLC/zL5GZ7
S9O98iVT3lA/J5BcXT0auGNnLZrI7YIvxm5k0btDmtgkTld5aWfiPenAPvPOlSKw7dKPqs4KDdla
lxVTWjTrMa5sTLYHZtcPXho7EQlSGPyKZsoR8Fy1So0ErOj4Pf7YnvTbkszoLOhsg2i1NR5DNXvQ
DhHBFDPZUrZxSAZ1thePxOAJSFrWkB+8Qs2yix3s/fjoFvW2pjJ91rT0fsaMFCgeZpusCFvxvb8J
fVq3rBDibTwuj0zTu4MkiyQimyi/kZWmH1rbKrZ9LI2jr3HeF5SzUafhkQQ/lh0tRklbSHykRpXL
etAlX03DKY1nfzG+1r1HZptAD5anPRTLPh+3ZKD3/RHecX6gKvumqCaOaLKSk2QzgZqx0iPSo3as
z8LOaoettba8PhqBcGAgw0RqvobzLUeZmaaf9iq/4G8nBo3tAyAS9Mm+pQjRgv1CPMuwJDe1PddI
Ahcim/P1EYZkF4gmI8UbzGtoqVzc8dvnp9xeNMXisW8PCDyGTxjpy8ZLTV4cvmx7SQY0dlLIlMlK
vKmU+BDtR2mWD4WX3awipi4ddFIp16cMaV2jd/7RTaaHzge6vlbGhjyyKMl59RPC5r3Reu6k3HnL
fM4JtiMjZZi3qi37aIzXjkR668XBaBpMddVtRFV+lhYhB0Y9ORAS0uEx0+qzJwU0wR7oO/E3HIKZ
d7Za7Mt5NbNJAvMcGLjO7nUiA6NqVnXo+kjtGIh0oub9cHbUPV2oEQ2/91T5sbroAiny/aPDcXkc
FBuzOTbzS+r3OUBzM93wrRD3SSrvx7yLNI8ntTb1ZfasHPgep1kxoB9Get5pp7Y1rIfMkM6xafs0
5A2jpJlbH9tp+kXXOsoZY/6R9pXYg/ulRclkGRDesoQ2i8sjDiAz6jjW73tzghC3Ov6hyN2H2FH3
rMH1LceEd2pybXLDrnD6V86VYWOMbgwt2OxBWBroumVf9DudN2qrN3Jgo2WnD+Y8+2c166gbtH5j
5dUb4SNGyEoOA221rSUxRHPeusFadw+dU3O6YAmEdZNvCTEz+fUa6z21MgJvUm4HGYdIvv1dlvdP
JZbyrVGt8eNUTOdWkyqcRZ8/I2t5tnFDBKU2vqNl/wKy7wDc3uFzPOBnKNH3YnnbdpM6oBzd+UYe
8ypK62IQY7+bPPVR24sd2WSS7/XeeGpjF5n5WLDJqNJyPNly0i+pMB8Gv70pu/TFKQzyU4hV0hsk
fpy0EQSEr5Y/sXpFPVxcz9JW8+68ztx1gH8fZt46HLNjgozQWb2vRZyILyUelI0y3asI2qJjdccz
LtNolMWR7rjf2qM0TorAxkCObcba3G/SsFhKb4epdz2kTb/v2/w4ZnGxg/OfAThFSpyRxsdlVoZr
7OO9xPpJW2gN1gcS7P4ax6F5F2SY1n1aXaMoXCXPZN1p4TKNTUROaPqtnR0rRMl8M2eSO2Eqn4U1
7mvSCv1x5WLNfagLqn8cmYNiXas+xrne+97yJXeLMhp5PggHmiK0bDc7jQuhOzgwtxaJU0aY2PZ6
mQkGIUUIqvFmoAs72ZmdbJHLL0E3JOZb3AztA9Ojog40lrMt/GVOprEy67tEG7G3NiolPoJ7rSU1
d780dr4RQrTbemiHG4NUF1QeBs3LgAwS3u1zqk3X65moqMbxQdLalwko0gtijfpWT9pxBgVaWphQ
lzUfHupc8w5+V6zHeTSfrVlvv2lq1JJ9XKGN2NruZALUK8WkAstqyN3hnjWisfc/Km28E6mL4dia
+ofOru+mWtNoILX7K6r1Fu7Ra6dMtSXivTkSMPrqdehM56w4GhriFwaX48YgDeorx6u1n7Aev+er
UBE6KHUwZ82I8mZMdw5BEoHnIfCt0PCHWTe++UnSRbXuaecEtdILvJAp8MfO++EMBIEOrPGRe5rl
e+O5y6M7aQhJBu/NLOwWqX/lvhB4kW202NFDeBn5E9E4OnqKq0jVLbF9m1BUZuv6JeINywOCHYnl
YP/N95pfL6GDiar8O5TTb4uuuQ++X4+vZjdGOpv4C4QRGxc5V7abtwLzcaaQCK+tsoJWV+UJ53BD
VMlgUSPUyVkY5b4vcOYQsYWKd/CbB8QRksAsLx3uSVH19qvryFdt9fcN0N+nEcTIVviZj6AcBvYN
GcLfUaB/cDqXW4lkcUMPNzxnuTg5tenvWh98go3IK4ImwQVBc73pDRJeUhtueKg1uYHSwkSNY9jy
JhcdqMy+W24qEB/7qREz+Yjyo0wq1MEzIOW7th3FIwdkh2BsMPHOOP2UljurTtBVVFbB5dVp9Ztk
dXlKnAVZN7XgyxWQAOPTK72rR3wxH6vUFN8YqDjfrKwmJXTtEz+IUzAJjM0j5l7F1oBOgtYJwIFV
jUd3WDU07hjETeM2plHBRYLXiFxtkqg2FZUHfI5sTNKwigVzyZNCI7EtqjF5xIjELOtMoRVWhDgp
fz3g2P7OGsvZSbI6NhX7MnAbyVWc0kDwm20/4JLc8a4d7dzq4enjMy6bBoK2NXwdewuoxNoOQU3q
+MYuYUaoWHL/FQ1J4TWg07jtA3Ru5d5EaBCkKsdQr09RrMxLnuYmMiFH7crW8U7g3JER9uybCtdH
ZpZuy1GqB5WO1k4X34YSW1OPHiLKq/iZqRO4VWlsYs0yAcO07aazFYCAHHOSs9SRK8v9WvO5q6Cd
BCzWRIg0GkipNW7QF0mOE2JZEFCORKBhwV2L9Ovk96Bvpb/VPV5iUsme8SE3EUQ6lEFZdZocQBi5
8BDRzZSGaNuIUUzcljuxbHCdWA8+4pIdCZIfZT08o6ohntpZ7/uKPsXobbJP0EES49lvWgsSttna
6qypeSRMRzNeWLrhDCmr6nnGzhQyy+SqWzSL5ZQiaa5BG5KyUA2MvGGyVq3PcHRQRKHTCrMmzr4X
SmzE7K7gQviUg2QNFt0i9nv24mdXlDcQPKyLsoAKDbL+QfFLsE3aRSJfgWxrWG1ma0Tq2KXbtRyq
Z2Xl2aaE+bMFHOVHlkWxY1ydWYuWl2cisw34vQUWJd2WF8eLv+mdSjZ+MWM1n4r5Xi5IIf3OEeFS
ulQ9Ah6A3uaXel6GC9iDEIPfFK6dus5M9OUCjOKoCQ+PjdOYoTuOLOCxJ92w9f3e0G+QMftmeOt7
0jo7V3TDDW3uwotRoKxZD7FXjBGqtF2Z/tA8OQTC6fQb0eXtXhbqTmbmqZ5Rr/up9ELEC/q2bWlv
EdOZO7Mfd0ZjC6ZV+clDbEGdoEMP8p5JlzEDM1vfZ3f4iIfkW9MUfH4a837oz24TPzfj2ge0U8lX
TSPebiA3iQAftPWme7P63hcP7b3y/WZXcDkGhFYTXU4sEnYqXdxYVnufT1RnWpfrYT+shMoWhAuC
TWkmyjPtjkRVBPVFNa9cCXnM0+UmkEgP2nS7eF53UHyCvy4q/TQLWABmPOE9MI1OBZMFRQkvVvVW
QpFuoiwT1YUrCwz23JglBV4Db8dIVX0/Iavcj9osQ/BGxS4H1avC1iDaL2xg67wZmPjCmeEnTU4r
n6fBKxl0puOBqroAGZbWO8uvobgva3KCNOVsVT08LWpFUd34t/D687s608QPO+uG05pmzpEgaGIe
yqU4DkQPb+3JUk9WDUsDZOg7PXx+LnDChXGik3GRjMDvm+QGA54ZDijYz4yMSQhe53lngtbe5CPd
0kjO/LZnq7FRJC/EZo3mqzatKx+bpurKH8i6Ptkw29BYb+nEwQ/Ii9vcjIy0jG8dZMJ7t1y+kcft
B5XhItotecUoas/1UNZ7lS8HW43IFqfxgvyOsqJLEaIW/leQFNlGei66zyodA+zlNWWQWjHb8ePx
0DFOpMlyZso9uv6tZYBWx3cRskPJtynA5wN148Gt8JKUZTVuOa7siNN84a2366gEF5bDR6CZ8h6G
XLN2tMJMXMw5fxsL36eStvTizFXNLTTRLVyWzj/VXY3trciJe4xdOxiKKtQYeQeNMCTEqE7Hp19m
+66wRKhUmwcoCfVTX8j+2DXmD7kSmo4MK7j2FsaaXQSnezSTa3iXK97GpiB2zy+MSJTlFGqoygIH
ID4RBZ52mqz8LjMQN2IjPSeO+9J4frejvibBouXj383zthY6BmTmHcC76WXsdLnmDPOjEG4ifOw/
16ZFSdifF+b3gVpiJtwmmmBJn2WYeKPJGAumPuXplYxrzC5EW8ypbOvxPm1K9OAFiQjmvBwnvqnh
cMUL60PPGWkLRUr6+G1082+Etx48S97NKK8PWbcYG1rIE0f0SxuPNR6xOaLV4pPMlD/sxw6sisj0
yyoGY+fNE2OUlUuXmS+qbfEAeOmASThaR6cIpYRURaOz1q/S0hibTNPkbQ1mzJydD8aSYDNMxj7C
EUjn5U3QH2gHe5xi64opj4nARsTZdEyJ8w1sq/5W941/nycab6Rn7+Qk0w2Kw/UZRcWdu/r9Zm6F
QTChvu072w0spfB0UihrpFe6S0CDkz9ho/30hLx0q3EqPOfdxGXVlu+9qHZD7/1Q49LS5mYglMSa
h1D5NzKvQ5G3+QZgyI+2h2lfasXXVGppJK+j/yu9Cudsw1DFY1ay5n6yqWtmAanAB8Sp9TVv8juV
ckCH3aCcGZmv5d6S6mYcsY85LbLakpiWkaZ8lIviD3GTI3gn5FlvZVTjoVWbtHfZ6zunlrh5uG2h
k8/sbmbo6VumOChwysEOilW4kht6kQNAOIzAFowlP8AioQ5ZKVmAcKr12JWI6qgojSVMIcyDTv+k
WU7VbSsPtedWacWkQpMV25XUvPAtrKQxwGbDQSwxS/Ea2bgmIYVri34zYIH5RuSCW/Sg1PyOicVv
6+b/7nn97rO5vFef3f++/uAPigvOubT/P3/+1+63f08+m+v0+0//Agkvw3s1fKrl4bMbSv4qP+j3
P/lf/Y//6/PXn/LvJvHX9fLfTeKv+WL796rt0kx9/sm29Nvf/H0a7+pQGwQZtMzhDSQb/wgYM36x
bfRzKPmukjD0g//EP1j2L8gqkL4BERa/Q4z/YVkyfsGyxB9nvC/QiermfxIw9pOsAiQtdT2BTagm
+S1YCvy0ySYIJ+FKWNG3crqZq8PZ7yQvf3hR/oW56CdVym8PgjwAeR3P8y8yLSh5WouAhxDngi3l
7HYrSu/RDcnv6aO/f6i/sL15PhYvC5Ip3dX/Is5qQGpKUnvW/YxFM8jKrDgZBrcJmFoKcVQj+4oq
lVhzsgGYCjT/5uH/8nJyxqG0811aesjTP0sumLp49uQYEiPh9GRU7quXdf+ZpgiiKg9h+4aLMAxi
zs9seKW0ZdBjIfe2mJ5wdrx0vmjCAYVqQK7u59+/nGio/rynuT4cMiJUi4g7kNXqV7XMHyRMoBUs
tiJdt7eIwDkmRSUAqfkALwo7ro4ls0zrV+Aalq0rfM2kikMJ42MSqH4FtHWU/FAnEoFoAFzkgSYP
mNvYwAQI518hb92vwDdDCiTjFRg4xT70QAFifjPyaZeMXf+jtq7mK9XrxgslA0vsxR+qDYMX88Lq
yN+wTTI3ULTmlyWPFaT+ZEoCpoT4ji3pVwTFlMkrORgNVnpl3sdJY9/aPTGljk3VBfKCvJ2kTy7D
SIBkUmFNuLLi0DHZ10Al8A2Uu2cqmhEySvXDcssHWBofzMrue0W61WR51bHV56/JCM/MJ+mX7G9+
ZsVSioCJVe4KeUV41vA6unz6VKkvDy7B7C2c8E0G7TrCpTxEUzM5l5nxRehrTnw0EvPF1cBY5GkG
o6hjvJqNIzoDzYce2mWbReT5ZfVl8tQ7LBIGrwjBECTYLMiVmKd4JLG3jKMcYf4Zqkg4pJQWMVEq
JzvRHcgdTEGXMJmWxD/01AMzKzHXf5Iuas3Us0VoeGgAWsxbrOlaEQtix5Vyni2yaF7TYlS3BNvy
czw0Nk+NKMZTqbJhr5sEBmdKIflAWpue4koq8i90m0BpCfNjYuiHHja/kw05IvlUiwjWi7Eds1J/
sZoCnNYoZyqSzBjehkxnhxDqi7jBL5Q8ZamEZZhBn4udCosCgVJULNnVKwDb8AacgLoHSaPuCA25
IaLJfJOr1z9ZDCj21ALiLGbT2Vc1nwVu1Gw79PW8qyvzLS2UTSGLr3qbu+YMpinz73UgezvgV+q8
Jlpzd6VuGt2wnMkFaAkda0t9qya8eY1jA9zInBbk32xnO+VbwymLAZGi53fu8Ohs49hE4RX3rgh8
kXwlPBxQAVvJeUyOVhWTFdJO9+1SPDPTIRt9zCEPMv04gZkpsLQQVjEOyXSP0UrsDDPT9wKV3X6h
uzzYbSdPS3MNsdATu7mtFu4NPtFoBDFmJfq9GcvlvdMa/erWqm+wx2skVzkGIDKf4qzUwOLmFbKE
IgYkInXJowHKoFjyNc1k1IScNCbHCoiGF795RV+HMYifXRLH02mGNRjiyZpCx9cI2Rr1mO9+pQUg
3llpxcMcVjYh0KZTTsfVSMXNTBrkNs5x/DWMaOhNSMF23PTdjM1XX6zsSvpef8jmRd8bo/mVBeGN
5pXJY9HoViBcXml63SNRNgRxxYUi9JlpfkziMN0NXihnzc9aJ2laZVxu0N18x57ENg1VPmCVOBkP
sZYMkdD0e3r8bT83yT7XCKtq/HbarQA3wyR25DMSD7cKum7SNi0s3e1gNOZ7N2IzatLWiQiSAhBs
Ptl264e1KAiTrOFD3A1aa75zbnuHrJpMZkJpGc5japBKTHFPhdyul7gselQncbs8N8IrbziQ1oPA
nBa0hv2mGtgbBMhpRPTgc8eDQrmvpzeJV+9SLgB2d/rYB0mCpKusRH3pKu9QjsZzUaVMcGJBF+ep
IxRYjZ2aFm/iQvPOSVx8xrMP3Fh2kTsY1vugE2OfD+Z421qU0GCB+e5xJDi32ZLPN2icywPkZ7U3
vazYNNM6fWnwsQVUQ1djgZ8vS1g6fIGYE8z5Dx/JyKtA1foEStu6R+jlbPB5gTki0a4LGrs0d1BV
+shBYcT3xJm/V9Wi3RayJgW+q8NCufmLDfh1v/gZcySpyqsuYLZCFMS/BuKUu2F1rZvSzCbJXGod
b6vO0/aMYxz6GPfDFWbSByM4242M7Zwmx3OfwP6AEmAyFinDWhjZLOjwCouW0PHT/UCE+6kh0GZv
97Z962QCJKCWJF89O4L9uOzKJeXlH9P5WXBybQwyRbe8SOWTiWEvtHXRovXsC+PRkk7koLN77ZfC
+jqPoIkd5ayvXW1ucPuyvM5bpS6DaHvmnDmfPJbvewsrGuHLfMi4PH/URWcEsVQwsZK4OwBBnQ4j
MIvA/41VSgN0JZcaV4rpr1f9f3f5fs4+VNM1P/o/F+y/FuH/r5r/n1TkX0Wcf6iK/oXcpusy/te2
2Z9K/N/+3j8ENzAGdOuqwTHta+zHH8kE4hcUbVSD19L/H3g3/u/v9byp/yIYEApQ3biWHNf+j5Bu
qHh+KtgosuG5wYd0TNPna3EV3vyhYEPzIQHZdMWBAKX17CbFuiVEngZ4reD62H2q73tpw/jGFM+0
SRC2bgVjY9RYLpvlGWIZ7GqsvgbSmMJRQAcEbJiwiPEYsKovNu6ioWhuC7UaAVCTYT3FmbsMNMCt
EZk47c++m+h7fksmGUtqzcVlTOvx0829a6BPlq1blZo+lnp02A/4r91Q5SSKe9NENoDL79ua6bJz
kbAfG3um8HPqub7h17SxOkx1+2769brFBkZ4OMi5w4IrkKlOajE435dLmwzqUUBb1o4eo1QitdBy
uN/HxEyc7eS7jLD1MU6yqBqSWTFPSjX7LdV9cMnXDPo+PTW9icL2SlhqpztpQCq75hhOCbWWlnrb
plhE8jBRQiHkLippBVlSgbc1OpbTGy2l/jkI6/onE5H67pdZFW29Q5+AbJ0UZztwlpTxRCw6fONi
8shQg3/uiITwvsqJdRcoQZ18q9YluR1depRGX0tkIC6BVAFLYe/LClZHY/QxzRG6Unc3OCu0mGm+
SmwJP8/leHGZDXdhoSfmvkTIzLCdEIYphkyvyns8k+WuUpV+xiVRkgCwbdXo5eGIpeUEa41Rumzv
JCZqPjCtq4MuzZpr1R3fj84yPzOxKr7o6VIEblnTNuJvD/ussD+v98ADUnlSC/xZbgC2+Nu0Fhnl
pW++5fa1VkOKuMlcbsvMr/sjLLs9mvLyIYVffD/O+F0xtCVuCOp5p4FpYspXH2Z/eXKZaKhA8/3u
m92I+KEqUnczswo7FIlDzMPUVyeMMV3U4V4P4R6UjL2dOiBVNt1RsPkfTlIgNFCxyu9GPPPvyciM
jUnfol/8xWMK1OdCO9a4ZgFQ67V+rzrEKBPZ1y+mUT7lWmu8OU7SJqFhFR8ZQNUXB0jUhtbI2jK3
sw70RyNKlJm4XXP6jOPOe1+RCER+28AWGtOkf2ePD5kI3ahIJyso2uk0Wql9W4L43pojqBzmnXGz
VyhOD7jsnXPcuOKNODXvItx6oj+f+oOfF+UBUKjPKL/pnjowGrcmgKt9YVbmaYIUccGejngtae17
0MqC1qbNv8g6zd94R8vdPA/mCUpguR/qur0Uq1V+tEnvxGEMwemYKXO9k3Y/sr3ARYUNXYxB3Hou
o8MeRSlVIceKOWdnb6Gh8ldIbswN+dqXs4rR6HhZdqzZMN0ObB5vRmVmr2il5zEwl2tAZjFm5z4t
5NMA8vkxo3A+gkKoI23O/LcGaNCLGp3+1Nu0mhGKlPyor+5qbEWVVne27seHljCGXb/qCeJ7LmQl
R/uHPYKWxzmwvM65UYAA1A510VaH3o7P8AXqDdkOejD9qlOrk4Pht6fF1he0CyYTaGv4PtQTVVlR
l3sdS0tQ26xFhOjGncpqd0vI37xZZ0d+a2N7OOlyyralBcLbqa3pPm/YL6WFt+wbNdBjLtPyZSDt
4QNMyHjPCxLf0jQMr0htREifWG34nvSbpprz/QTiZUe6pUOUx9AUz21GKCRvO98WbZJb3y3a76aG
tGj1KtaEc6ybEeWTRRul+jtXYINCgrA4SJDGNPDYmf2g0EYrpQNF4aPMxsI3xFM7F+OZSJS7FkHA
xWiM5Ivh8f1fbV9uZ5NcvEBfMv3sZIV+9vvCv2hI5O6XeaQ4hkoIpqW5xiCU820pB8oewRcVD2gC
qRwlRxXGU890Gq39sW3YHSSeQ9c7mPV5AP/IqIujBlkDgBWUxYa0xKOzoGIL9V6Lw046yweAi5ml
kOaRWjh0eb7vlk5+QxKIei4vjtwlOAplY9A+jdmh7GwsXKT/PQmVdw+J27sXg6V7oA14P8h+LORz
Vw8+mg53PY9MgN/bZkCLKcT0UGYNa3u+Pe5NDfbu+8JqfQlxApAOUdvTUUuqcRd3YryMvTKPRmlc
TfVSvkykHtzNNoP+xULPbWZzes/N1r45/tB88/ra/bGg6EfR1NPIQYz4zpoxj4BAsDAnA2JitnBa
5s7eEGzWs9Hn96Th7xjJi4LEbb0rx/cWlH4JvgR4DP2MhhA7teRLPNR91LgAEDy7yuLQdvKC4Qgm
g84f5auX1I4TWcQHfzOTxNvVco7Pg4i90+gBIyvnVR1S30N7UsD0XwzuN9bmfXnpLd2/zb2qOxdi
6aPB61CANBqJAj1i8twqEKWULiujsR5ePQJqgMQh4ECjpyGG7cxpuG+TzrtZNX/51M2hHK45GlzX
JPEkp3Lqtac0tZ03qNccPQUqKobbWl5fD+0WdP4ax1Gve80tgkXzkiGU5Fgil6fwykUEeWx7O7dn
E85nYsog7vsasB2RNiH8fu+9wAO61TPz3Rq65qwltf3ooTgJhD6bNxO4VI7BxbjDoaLT2NXn6xuI
vd4Uu7Wng1zqbOPn0jgT3ZAfEpq8QKV1c9ckhvnsev0YEcmJVkOCaNOcHLWAjysDw48Bk4HxntaY
7QHRUnfv2on10aeq7APRt+tmmEb/UYBoRVnWGVsd08AToUOpxVKote5otgn3NMbZvy+T2t3hzWrC
STdvvFhNvO2VpSNXRgfBBO7o94YXYeqQnwRcGD1wf/QecS/dPQqzNuzKbgEruHR37Vq2d8XSMoNM
DWM/m2z5VhsN1TSt/rqLhXJfqQWMp9mkgQOXYro/vEob3qrGs7dx0X6xZelGWu7fmwZRyDw/Hewq
dUpHMMDE0jLvc/IQWkVGZm2QKoszV8Vc2nL9yFpVkaPG5ONoDPPGbrjeFoZnfDQt9hZ5Yd/F1KZb
kXFZD05h5VsUbm6+MZnS5KjprOFiJoNku6VeSAevbgHfWG0Yownbcd/V2xFkO6s49h9aJtw9IdmE
GQt35lZwszcKNAdZR45qRS7xfmjzGKlo4RuBK5QoDswBRcgnG/pG0yIGVtacw3DVG8rXsQMLwk7l
wYFXGEykRR8cfQEaUkhUiCVuQD4cvot+YU2RGRTGrtA5VlC4U0zPVKpgkg19ehz1MnkmXrx8tgxq
QFLFVytETyZv26L3T2vhUK0kdnzQ3RaxeALtC0EzsE/kHWN8gFHOShZmSX7Me3TUzPxENlBi+s2e
BU/SfZrEPXU+sBMsq+iBTendxKMNNrGn6bfJmYVv15lnlBDLxZeoLfwiAyGeyPlI9PkaJRT+X1ak
LLnlPCUOQReDkV0w8AqepXWsCld8zXD6scwsacJjNMuBW2EhX0fjsGguHMcpNTdy0LqoNdd3lS7s
J7V7DxQxwoXR2RD6m6JXQYLV9PW0002NPBayTGZahFNWiioq8+SZt8XcDsQghKyjBkYFFDdamd2S
52qeO9t6Ex3Kw3nsB4ZRRbkpCo+Ff1XywjBDZPLBDhATRBtgy6mPSFNNRHbeNk2ISUZZdJsu5Gqb
Ci5M6M2MaXVw1FvBQiZctRlkVTGYG5KMWbRZFWQBIgYIEzffCIyfURegPK4ITPKBPt7OTlqExNVj
auLj904ybgQkK34C+OXsW6KOjqhU9HNK3vZmTCYLtqXimmNtdMhaF75J169hC/ooXKyBGU/DrLkG
VrX1i3y5tXWeXO6VUbYSkuvIVvVs/JFS/6Fr/RdbmJ8dk3DxDJTViPMA1LFxujaOf2gM05gdYTZ4
2SGvOto6bXbRILGvqMEJFc6jpdfyo6WWqrmyifP9+wenv/0jsgIbqsPIy2Bb5dmm8ysI8I8Pjl1D
OcvaZgy5GvWx5qq+abMyJdnGLx7+/qF+3sHwUJDM+efa/bII+ul5ZtgdHEhoPFRryDriO7IAXlqS
5t/sRv6SKXJ9IMu12DexIBHOz7uzolkW5OZuchhaxCE49a2DM8xGVNZZf8cIBz/06KdIXxerem/d
hI56WpP0VovTa3ONeK6O/v6p//UtvtppLEG0wRUP4v7U+w9676U9XQYWwXo965VadmZ+BcZZpY8h
Vk9S9UHqE++zUPFvCQ7/f37075bEGJnYQv4N1rKp+/f6J7PWr3/n99kRg6Nf8BETRwzkRAdhiZ34
9xUxuMNfdLZurPquaSrEKP5zhGT5JATo/Cem+Kgn+Ub/c6RkWb+QGAIhE7APWBNIQv/Ritj8yREP
5oJdNN9a0gu8K3zm+o37w8nRIqIx4nhJb13EaAJdRcXWDHf7FdjtFMvehcFXo4pJUpLLMrM9Jwbx
LSV7/+9djE2A6UlltCFQPTkf0lUiiKHsdj5WZWCSqTPPQjHaLjcNErjyNVstedN0q/49J3/ZD8RQ
zGBoYY4tG0TMo7nLNKd5dvvexfAk/XE8olhV01lxQkcpVlq6d0RbmISc4txyTIRiiPsAWdKNTh48
i8TWS9CK1KuxQcjxdRwMOGnIqw7WONMOLjkJYfAOUGos4P+2vscXNmLyxIbcctLsXGLGPlDkuntN
DeowNhXkcVrE+X6U2s7IB2PTGP7rVM/mLtXKHnVn0lx/KyTcr7PdtSFKXOTlEO3S/8vemWzHjWRB
9lf6B5DHMTu2ASDm4EyR0gZHI+Z59q/vi8xSdSpP17TPWuSmRIoKRjie2zO75ulIAZuPWtfxYdHf
EYx1kXHJAylgM0dWHBUMOV3PQyvCOMIaBcMjq95Rf0iN1D5D9e0f+mbOgKPTQvGVV2S95OxUo+5F
OY06wZ/rNevidvGSh1mn7xprdpbm0MkmKUJjMeZbnVlFahWbsUzXRbVns1lOVFZB9h3MY8YNB6wB
WYtmGt0L4hO0LeXrPbE/BKgkHzPsZF7cLcZ00ksSESwCZ4/CRgKiaOxsfUlcu24TsNywPk6moT/1
0PIf8LBqyzevokaA5YHe/1gjwY3nzmBZWYKQwxi8d4Z0i8YTynbfm7nAh92W3nSdmQjODp56Xqgu
jxLMm2N2SjH4mWFX5I/QrbtQAODHo5zP9/2Kp3+r0uFticMxWKn4BnSp62eZ5XUYx0LtVZrmh7xO
7vW0WZ4GZ7RSbLuFwYKW+4BftEN8lnJwLd8yebV9g9IEUGVsYsICNPypXES3Z8TuP9dGU3w1hlY3
ecD3DobEdhOXZERBRDxkHUEilvbn3sQHb5lxwTyTZvrRqsZPSWZNg69qy37QeAVtZpMm/hR3lgAA
b5V70ojaYTIt0mz8dTekveagK315rOpB3wytMru39MjFCyRnargMgQECzRA/GPJkAPilOk2zsO9S
auqw0g6FdSX9r84VIzYuKMGla0w+8zMSkhMkI8YivnMSujKC0XKu8KDAby559Clhib0HsTkd8CZa
Yd7m1XnU3eYVKsGdXbn24/bOvkfkFIErTJJvrX5TGf6uJKXqUJqNzXUa+yavQCN+1Poq7ms7j9/j
JoXn1logAKec1rsC59XKRv+QZVN+gAcVsR/ZaiYpSzw0Tuc9x5aGpgqA9ipz94MyxH1lZuQKSQxc
czXZTBqtdqQlb36z2xrAf5YvM/kR0/hY2is6zwgslGdzIcwnelfYDAIC/KFR21r6A6/GPlfZcKL8
8is+Go/gJbJeoNFz4u3yybGeGxP8u09Cpv5qyTV+wYEeC8Tzzv6CpTo9VNgn+B6NdkKTg1gI9nbX
jlNxmgVJi3wh8yfZoYZAKJe9WcXyuNj4cECuY6od6ejdD3as80Yfh/Sie8n4wh0Texuvz0u/tI+8
rUkhGOvVm6mXtfPIO2rUSdBDZ7buWdLF4RGMK+S3xamSB6+QKUXUdfXNTYUXFAKM564hz+2Ea20J
1CL9FDnZ01B28kT8dgly3t3PurY5aPR5NZAPzMifBwx9IoNWvNhE/Fy3pUERHs8OgcX8RBHBZuYY
SfTOupUFC/T2jxR9YdWg9/KpXohDWG43U8TRM3+aWX0z6O5gx+0uX7WlImhkmMOPGLcwFwc2/nWR
9NApDPPdIFF3r/TUu58WqR7Wyq73ekGo18AdeqFiUjxz11M5glKXt/u67uOwp6PlM8yCLrCWsX7K
LI1C3JVLDETVEUo7F6IfWEbFsZoq96NpDIrFKW+tUHHk+AkdTM5OxslMwwInv8Q3sXPl5NyMVsU+
n0iTW55uvALDaS5ytpNz7XXNQ6vjGh3AQvHKesn6PV274dkmZpX51MQkrHTXAmiDjoke15Kz03Xu
V6pb19GH5vC9LInBMS6zObeN+kYuLfM1s+2uQGHnx8LVQoQj79aSZcRhs6ZJdMIakt8SobcB5tns
U9FPxkvWF83NbST5zlnv0cacxHuyvAUvtUStq5eIWpg6smbaV1Jx301N/lai27yxbe4e8BRHH5o8
Si/jAqMyYVvxqnfWGtJzkB1WPIZhtFJuw90KvqfFvxZRhmvwcKoKNRHec8dXONCI36nVV4GGKOQ7
tlWHrUjEA54WvLIuS+5zNWuENGDNrxc7W8ucgjV6P2RtmbyOw/xuLZiD7YnkIkk9bu7s9tVZT3Xn
q8H31/w6qtIHQHG4EDLhva3KJi5nKR70shKgSPq4T/cIm87VZdPHhnrqcFmAEsoJXMrUCuS8XMe2
7vasDyBl/j7x/T0c/6fhGDLQvx2O775/6T73+a/T8R9f9I/p2MMKiQXS+jPY/ed0vA3ONjOzI+nV
gnbw/4bjrVgLTpR08APCTdu4aj/9k+J/GYZJyf56kxXIm8yalgkq3eSdav1lGC7MURNrlExXs1Te
lNxU3hkG7yLTarMVb42bWis7B+h7CVIdGQ88Rfn8YsvOOfVqiJ6LUkZqV/Hj3zo9c+4R2ZzrgumN
7DkkH4gkBeOUQbnFHp7O+I41o4QX7rZZMBneuPcGmd4ZiyRyS5ib2NKkjLAB7+aTEzXvhri0KTUS
7V5MsnzIc1E9DPM8Pnl0FJMugKzzgVz8fN4wpuNugSH5zioDBLdINMg5MEaeikSWT50xsN7K1amH
/02UxY0fnNZWT0IvuqeNqbtHQHTuVTQsoTabw5n6FEUAA/saFehLaCUWGkbKyu1lJGb62XXLln7f
OkJ1VzBWWp7iD8D9kre2zMfV50BpAjOejL2XuEx/dps82YuThZOwJj6rolquXTzzlG/7V5QWuCUM
oIRZLSZKX+AGeamGEQucvnzJl4WQEuUhHALalF5b+i9y0l92/wn0OyNAy+/wtciz8k7OU4KfI1Hn
ruSmv0uY+YNiku6GdCHLlkVa+mB4fXbUivieqES2hwuRgz+wMZ4DXzwKfHvXJanGa6XplAfqJb6r
Abr0MyfjuM9BDvkDcvG9JON1XBElbm4r5isH4npEWDA/swmvz6QVh2ccnwV+KXTIsDIaIrFdAjSh
5Ei6gYMR+1Z36fmJiuqRUmrzeVit4SMoj+LHigD1YkxjGjhcgLDF2NqdmbrQecXwzmvVrD6igMeR
K8t3s0unPdphFdDeItgh53DIhK1BYOiWb+3c9/cI2CCZlmHxPXNKW8qkVnxX7HO9r6T3x85vO520
tKZMqOILobfQYrp4rLB/5TvHawfAlqXalaImJwIGj2yb9XkyJnn5nckKhaS5szqcfWMlCAoYCqh4
Hy/7RdeozZ4Yfq+NAhRUxI088ggtvtPNkT2IBjEyzWN1n6OrNzQER9pXgk4Sa13cYzJtZ4dENbLQ
eKlSx+X8op0k5V65Aw6eBViU7HcyRuKtW7A4OV4uwsTqx1vqNvRr4eqbHjstVh/bgssKcmSzXBo7
jV88liD3kl0/16b4ME1u9ZCCfX5i4WaEuW0OSOmTIgyg65W7s4mcq10CeT1w+oFKtp6w7bxLpcND
Ossido96d6K3pC92RPnRTZkAuOUipJcfOEYa5hrWt1XcinAaSztMtYbao4T6tQOb3MZn3JIhwmt7
X8ZlfN8llhE4rWN+KtICaZjP9vLWR4mLMi3H9dlxcjP26efVKG3XkyPzZXkeFfV4u1Kj8NiftNae
9hWrcGDksD3Jt9JPf6eh3X9w9YpFkevUUeNbbRtxkqRsN1RZfyt0bOXMqOVyM5VLLRImAKxi2Tpp
H3DuUn2aYXKPkAxi6gVTPaMZOqM5fb+QZyBzLpvl0SiE/tb1UYXtjvtA0+4Lp7bFcsPmLRc8EWZc
IqvtmUyw5m52VUfG7AOp832OSMKszmvsls3wNJjJOIFnALVanVVjwPTwsbWWSxNYk5HPz122xFQ6
xdwXKz9xCzHbryXgotYNZUNkca+N45B9W5E59BxXhN51PLhQfv6eA/7THMBb5j8mKc7fu/77+ovH
6o8v+xmjMH+jxcXB4G+hRP3xvP/HJODaRClwjdKjyWP5z04rS0cLQxCl1gR5zTW35/VP55X8bTNc
CcH/g3dLMCT8zJL8Q04nhvJHtuT/I6+b5l+t8p5gx2TTQSMl5G4U2F9lMqOl2cIkFHT0JuoPwcCb
HIKg//ILrSH2hft6Oz3Hdo+tSaTJeJrSanikiHAqDzlhoJx420SenXUVO7VopAB4xJ5kNAv9ZEBB
UsqSekE6rYLe7nGJUIs238W5zi6GMH70shiV/Y638nOh4+rmW71MmCCfh7xWj33nvdRNTHCvwumw
q50i6jeMf7/jpq9u47yZq3BLoswQa90NzSDePaoDaHbQUuOpqub83HdIHXSrYXjYthOzwxUEjMJy
Rw8yGTBN158iZWhgbzTvR290pInpNmStMpUsnuMpQ41hg49/a4InoObe85XVZySVeKF+p/V2bvKF
338Kpa7nq2d94pBk3yYPhCK82s/K8aSICvqQk/jC3p57AybBFrxzSq/03qZMtbFfFVK8026pbk4z
eb5teDhhBCynYe6R6zTazZWO3YySTfaIfTp4VGXU5siB7XWkrdOUK/HckyLpMknQwGhi7eM4muyV
h6zEoDOa+rWTvScOs60XH9a8IM85xaP+3pVbUiFfWIKzoEqWe9kU2g+VzJ6/mG10zpMl+abhSL1r
ON0Ov/98/fZT8c7uoHXw35NB0pDKLrQV33Ww/OxFN1aHcVwnAvmNwqTPi9xLFvW02GzetCE18Abr
IAJ345Dn8xUmXpLQUKHn6sjzpzP3iU0hyMFUm6c7i4iNV1qdn5VVn6bOwooMnAc/ahob7w1uOWev
N6skT59bhHZo7HqnDI/yr7HvKfncuvH63k5Dy4VRhQZUfOhoinmmx2h9b5ukv0pIBi8Z6Ns9Kd/O
CTiSTRpSx/gStVbyllEpCa98tS/kglJf4mIA+TAQkZhAVviZYhKxldFXB6w+eKTsFqEMKpKzwVnU
R1XN60FavXcoCsP8MTtQYrAtlWVN1wEY9iA2KIDce5kYkru8qPle3lg0e6eGImCg3rFgpEChq90s
HOK8f4pKb72las59E59uoAYR3UqH6iYKnGZ50AdP33dFYn6geTk/0C6q1buca3TByjUt5SHXRf88
1Na7PRTkvW3xVsllzXxiDJvaBAiBPggaI8o4UoPfs0rap1IBIHJRxdm1sbyMJPtWtnMdQeKifugd
VT72molhcV1xPKWWfh7jCjEc1kRYkhTcMBNDaNAZfsYZkhdIfbPpz4VtvqK5ksQpV5bgFBzxQaXm
jiY6FM/KgAoOnJLK3Qpea2jUA2gAEWWQOOdeA65g9reRsf6e60V+YWSxH9CeAIgkE4YW4faCXSz9
M9lOah4+bNiKYzAvwn2flJbeIl2Pv65dlhG/ox9o5Vevms2mCU11hg9Qg+dYM0CZvuBrPitqnVDS
Mqrij3Fdts90yjVZOE96Eo7JBPqK1jj1itdGMLa0yd1EEgOIeVNTeWOvB6N1BZZTnDsAs+JGYImk
96jZTcVAmpieCIgXFVvtmYNC343FLILJcdbLHDX1Y0JxyZvHv98Ew6iW7NSUtdsHjoopzcSkgd3R
2QCO1AMCy9qokjvRjthoE7eGelo1nd8VRvLiYHbl2lOgyBldmV2mIctXf6LqjkYPAxaK6TS933nT
ckhEXPnzWlJqTxdql67GqSZwcVevo/bChpvDfzQStbWpZqAFqmJo2CSr7gE+Ktgd5EBM+BzmhsNM
GPTOGH38/WRp8yH64S1lfi7oKd5aq3TgJ9unqHE4tBbFGdXNpQwcTXCsTls6H8WIJ0xXO9VhiTme
mQ0Ni4/DbDzp9vYXoTEuAf4OfpJiytVtFlQWIQBpXnXHY3u9g4hQr0FdK4qRRtaNndTtPxoA/h6X
/vO4tGHl//VOcQue3r4v6df6L+PS9mX/XCtuIggAQNPbEN3WnxiQ9H4jnLBT5EL7R5HeP5UT092U
E9P1JInBv8xLjFLcSxBbqEQB2UijwF/mo383L9l/2dMLD148Izy92Mgz9Pb9ZVxq2TmpOa6ya0dq
ef1ssfOA6G25gxUKvIscduZMuGo9ppSulNqpNhJAJLQ+utURGLI44HJZv3XYhbg/isb2F64d6rJU
jvud5IgbcP1zOtUeK6JOrGF2eTGv1jOuDCVH2hdGMEw9ReYVd0OxAvmj4FzRGQz+I9UG93Gqxwnq
ZOMMIOmezQpyoe/MWLw/QkMt0nWLHWGr7wAjVOU5ldrsL9Il9jSxVaAeKVZ2viRXOsjbRj4nhqs2
zp+g2oPkCVF8IpKYyUrcu3g19FAiAhTiLW3dQY2HqpmkUfq9KEFkplCmCeuL9mui9d3ebZv1wTaK
isqydc74UmfV1KemwgF1+/u+8t8lv1n0/NsPYN0Nyf8JPud/xbCav3/hT+3S+c2mpRK9kHOW7b2O
Fvpn7ZKtPTcaTCq/hr9/3+w7fDxwzGx3ij9t9u3fNlwqH09BwQ1umv9ts+/y9//JlrMFlTczkGng
UbNh62+nx583+0SZmt5ZXOOqhG3F6pD28TqQfjXErgSuqg3gqpsSisduksQKdniL1EfNKKDlGKl+
7OEFXyOuW+HaauU+XtuaJKDqb3VcHZPOHM+ypSUP94lzqcdKewbGTXyYktXLkMptE106zxMiwGsm
vQFQOFC/g9609a7s2eA5bIlpe1P63qCADzfpFJmHrEVP4OdmGWHHxzxNbo5ZdmcmIZ5ObfQ4q/Z+
6euAYL3YbAX6se0ZNyVSJqxy56xb5OHG3AuSuP022jrut4wHdDl1md+Z1XrDAE8nI0mOZRJ84HiC
U+mphVGW6ftVKHVA3KFuMjYOWmVXb946ZWHfbHNjYYXY3++7fLVCQO14/Y3B3BcuBcSN3RCjKx3+
/pJVHq+UFQyV9I5rP6ZPUCbroKSy+9jkBpeRet3Wf810ZFt8362eIP2bqxBhgzGGntOdJRqTFYxt
BnHK8nNGICHDU/TnPHVvie4ReDfLJ0+UczhE7sErxyNbf9KouJh3K4FjpuBYgCQRB43Vsw/V5ANu
f+YWFsIhm7ghGNjyBcU6xn5na05IT92Xsmd/tyxknYl0XBoGGNi0S1grFzMmAzZAzirASwb3y94g
rhQle/AcB6KpvswN4ssq0j6sZlrvTNwVrOVYUpojkBXDgibGRXg9GcyIL6DYkJ11OQWui/+d/J5N
ukZbg34RFqkSDMi2jA/L6GAHwBARenr2qVka69ICqIGwD5bKpgx67LsZGl58SMzRJULXtEGBBJZn
7UvdOx/koq6ZMbu7mDXuXqtSEepCJQe3KT8rujoyGssOWR11/kxKGV5cpp1bw/tuYcgOhsmzA94T
W7xw58y8JWQXP3rUQe3HmAnQAN6LnXzwJ0kVu9UXAlOwfWqNTP+0Wkon7dhfFi3/olZrCZdENmGW
8rSzq7j0Fd3eiI+8FxCu28CNG5DpitW0RbTDB9TaBrnevWv9QAzeXaKA9RvYEij8B+KkVlgTDds7
XLj3QDxfO5AOt0rQaWfKL7HXCxo73Na3G0d7AeEOCJSroxW4RZo+lRMAVRrWBFtyUlgN5ocXlHcZ
EGLLnxSMgKDv1Y1LZbHHOzGHXDWdvcoZSG3EmbBacMNSGy8eUh6+oUASDQkZJRuU1gCPYhKzdTPn
pBsdcMBYTkfDiEloTMaF8vEx0HjKv2JK5lWUsNoMUOq+E3szTDycxcKuIRrbmXgF+0wsSdMdPrmt
2g9J4/reiD+G1W/1nMNrxGk8irM+9LONYxvfjj9reRI6DXDYZYCrDC4p5/aAHZkfdby64AT4g9q1
gqx/IPt2p1n5l5QYJ5sACUuqRU0d5aQFruL1bFRvH11SSziexI8lSigbmql62dYxu8wZnsHTnHCx
O2dJzyWUG/vJibI2nIVZA01aAN7TzhRYFixeo/W+4i94SjHFRPr4UODz5/aQ6oc11b6Xllr3RYcr
YnCv6cyf793qMDvryrhUVTBqtQ5+XN8Ea0SwNqGfY6db6ee2ZgkfS/XcE+A+uls1a5EzoMxyHHxd
yDU0uMxTLY+3R8ROd1sNdz+WxmevxVQr8cISKunt58hIYr90PfbNJEr4qLGIb79PfTGD0Vkj4FMZ
MecCMw0GF0o7C2MKMaD31MTmTUBmVh4TSFZ1YXxynP6axRb0X3v5IGe6EyE3Dz6FnM5ppFjpxfOm
N4qI56Bp3O9OMrOVjoAfzHHxYujjxbWG7q6Rxjmt4SvYdV3cCuJyOMUfiiQi4GMm0sdq/aPrIA+m
Hv5hW431wbJYjETo7WELv/m6wrCDkNxRM27iligyIMFm8okQmPeyWiR4ikq/KIeI7mSs7X6QxRQs
kr+xUuqlRT54gDsLfJGH0KJFC5dEbHHEXop9N9rURZb2c0MWO3CGNr2sbX+KOxR0rGuUiw9gowhB
iyApW+djkS/vczSOR3cFHzcasNDiItmPxjAflmrR9gBDbd8tJ4/yyulBxC67K8vafnAos20f+YON
iFBGTzV8vBD0335pUyQ3gBAnPdHeoMJmROCWbyZmG87CcTxJmqM4a9KOFU3kHDl/0zP0QlgbGqfc
LDVIER0LFcwqeO2Uae9jsKIQoRrTX6xGP8Ru9jZPqX1SmnxZh/7S57BYGy3+YWqNey6qItprbqF2
VuPoe7t2SS5YpTjLRtAjCj8So1Ed7TunI5IoV1ZIXwqnr4ZX2g4jIoK4xagNOS44V/H+LwM7yfnD
EE0l9NYM4ENGuQzvvlLClew8zPluYuTbhwz4iN2bx9aoMc37boMO9mqOc2Wyn13XrmdvYPc1p3cO
/KGZU1aCRmQ/mRaKSkdlLa7Z6tyZU+96flZLrgRIhEWqJRiIm0513d/j9X8HViIihMn0X99v77vv
cf1rEfwfX/Lzbosv1mK3ilsflysDLCPyz8HasBi6TbqicAxIZmhm3p/9Bs5vhsN4BFXpn2uCn64A
/TePnjwuvL+3GDnC+1/utjSe/TJY4xBggUmW2yBbjmmWMf7XwTrvRzq2Ry99yHIPJjGYLsGJ38W5
c+9FjWU9Wk7b9QeoKGQSosjDFQxaLHXIWWMuXe6YahCyXGx1u55k7WA+JbLQiuXN5gGUC98BrsPm
v8qPsQJU+jAUrfhWigaVZuf2WGr9Tk8kMIhRr+MEYIWRy+lQexbqYdJm5zKr9B9mXFEL4vWt/KIZ
W8cxi7Wzm1stZb8xmtYA6AbTVnSIVa0C0yvEfZ6n9eTzgRpHeOFdme+IG6GZK9PSXl2hfZFkJUDT
YxBGA3axDpLTgzSZXcn2pCd3ssdPMwbZkAmWObarnOSpc2WOG6pe1gdgO5GHTXQuu9Bs+Bfv5KgG
GfasY2m5SZJLi3YZT7/nWWbnS8p9/LXnEZ3d2cD5g564xX3aCTA8K67VFDzFavuDm2wYb2/xoKiK
IQUybA9DFfCbWN+jtQblDDeHoOQSxc/cmCJvxygF5Hflxz+lTpRc1Lws78jGun1wrEWc4sqcQg9Z
ASlTz/BJuoMDfs/F/fxGyVDHxqbNel+6U3nW+krUeI0woHFQK0noYXZHzmKLtwRRYFwZLjxTFZCP
7mmNBoL3ccBe6DzwLzGAHudTuQR0tyxBKkZIjaJzWNtmyQ+3Y9ZL4jQ/9qk17ufYpAB8k2THOnEf
W2UtXFSomgwMGtsfc4d7Eh4/0B1lqz/SUD6Teiqdc2SR6d91ne18mzF4B1yfxjuujIob1VqXCSfy
6kl931Zac8XbmK03UY3Cbc5gNGbZoMlUveSQz0rOa9xZ7K+tvE3qkwKwZ+2EiXmg2oH7dbrdSCvC
FQWaK8SOaLiUuA+x21hByQluPo49aP+d0if3uWwqskmuRinHh6KbXIBMNW7SlfJF+L0iIdLDbWTT
bElF4Z9gUPeuToPrvGzdtaGi2M3dXSHXUrtO7PB7oDVLfddrQPunipy/E1XzZ6Pc2H55P3OJpSNv
PS3xmtjM0kZF2rxwREJ9RGHUR+7rUKIHApI4o8EBDUfyae6+itOUvqCVIT9pJwTumh0+n+xIQpM1
mxXWZJdtdJwmaqbpqrD0tIEBDtivE36bQTNtVmtRaZ3aZaheuGwqkaIYl2Pp3iipmu/IuYoDSZOR
O6sZ45SBLsCaBFNfUGhuSkq3Lqb9FEVFwk5POF1QFnJ+NzDbHAYmTQBDon9Sy5CpR2/UvgKnrvhM
4aJffK71q3031GbPEN0m5bCPx7V+X6Ia1o5cx+RFKWkwQUVNV1FtYFEOvFVBDEdOovUZvNZSnwyb
ScdPWcc4h0IkxgzdKjJPZt10P/D1vdqjI69mavfqecqNqTnOeaKzIIjWJZCNpl/MnviUwpH8aFUz
n0fg/1kZZjGnmT2KCit/mx3UYsoz/PM1x6ynLcv199ov1+wrqsfAex+kjPqw0ONIg59c6PU+blQW
GMoyHzWcDdC7xqQIHC8zLujeXki/M+XxWtowqlnJQkBa4fkWJnXbO8rN4uxL17rZZ/ZI2qvZFdPH
LcHehV1tWXzWrGVid6HMsNQdbTihGlg+7jDaEfBLx92FP2DB99UauvBsw2nWeOdIOsfO2PFttL2V
9VnDNQu6O9MlNzCcXw7EJNvpYhziE9d/WgS4LER4ifB51XY5Wre6akacvViAXihJMz9Ms3qzeAsD
u+sXJnyvEsbRkbP76FBJEsRDtMIPT+CN4bMXbAwHAkqaHcVQXeflqYp6664ojXHalZ1b6re5q+ub
Ghh+D7Ktzfd2WN7Jwk/ebnBSytD0lOJ7f5rE0GN4yZbxVsK6vFOr3j9BHIEFjUV2iR/1hZJELkIW
xSDrsTTJZuOXssBRRee259S4s2Su7/+WK/8buRKD5Fag9K/nqed6RK70P3d1kf4aRfrHl/60WMjf
bL6V6zjkjba84D/HKmn+xkRjiy3yhqT5C8vmN1RK9EMDkKT1S2uUaZBeklg0SSFR4byZL/6XjYH3
F++l5blMVlBX+Z7k+0zxl6mK4HNedVlaQ3d09Zn6nNycfSCu3iFBZN8TR6YkHpuYfPRSU2GipP33
jrBLHUxYGmWAIqm/ZFFqvjl9sj6wD66eKbuLPpHxW0hOs0g+urOyj02HW2zn8RpdUm1CTMzpLPTn
hUco5NsFmlWCRktSu9BYMes1uPMCBBCWqrZoKUlKYwDMdBRxK+SDDTViykCZl2PKTOet1j7Xeus+
0bPlISeXCQNgmbRQtFTDciZSKMSvoCJ5bSZGcppIzSLurdjNIdw1/mBwtI6U7J5nJc2Tt6SiAqPe
Th8FHzNAuGU0fOdvgdjRWRUXU6gBPQJo07KSdJ1iDdm8m6clqhywPs5At1TKoveYUhvjhqYS5Y+U
X/jRjuyFZ5G91TGqNPqmHBsyUK7P/VujNJofI36yNwtP5Vs1i/wJKx3qxZIm9/MYVS9NT55/wDOy
XrC2xXZgjYZgCktc2WONKPSI51jLOlIRVXiEkLuGrdPwQmZ6RB0JMwMXaytbXNA1qqE3V8qHqGD/
uQNjIPSAAhFSMF4x13sXcgH3fPe0NGVzD73Ze7DJ3iZXULj2sef12091611ppmgPKknmazJ6eNCS
CWYFjvT6Wddb+ahZvFtQvUofIcAGFIoQV0Zk9qM6t06UG5tn4snWCR5JfZ9j5tGelVWuoeNmOoc6
WkVb5KMV0H6I+VxpJRUzIxkgun7bL7Mq24/dWBtvjVh5+HsKedSnlYZmZq3Eyzck+BvkvHqPCyMM
11XLezZg59LbpJY49JYOgL4NDs+Ilp6qAA5xIxgSbf5MKYD0aWbyrk1jujGRasETf8mq9Bi57aBO
WEeM9ZBGo3Y1Im2a/dlwy9CkdZEmh551/3BK7NxGLJqb8QlUlZ1fE9CAD43UdHOnd47zWumrdUuQ
6ObYZ3KF/kxmpVYQjglbmPB1VqgsO7rm52bdabwQ3XG101p+bGF9wkfz5pb2IceM+P1o87Sjt25s
55DVCJgkWkyN8RjV8CjPg4Nsdyradk3fWNB51EXxv63+y8DUE8Xa8zqThjPy6OaW5XRJp6F/S9ry
DopLfKURIPW+Ztw/JgMPdVlb2hk4k0teCp/hq22KdJ8qSg0EzzjqHdZ8L8Ax7QYTujlpjvlDOhiU
jXhJfeuzpEXZH56yUU8CBG7DoSTE0CHd8x764DgUUBz5eGs0kpjRoe5QCDaeQtmw5dObIM2MdnPj
xtiLjT7+RiqK9pCVRshx2z6OwUpV9UUjRXMiNEMLiVfROCqvQ9ZHp2zSe9Yc9XKmZ3YMXYyQoTUw
Grf1cmCm0r6htoctWhkJfao4JbLcmjK4rM3g3pGuex5UDwo0ng+YluwPerfZi0aubWod6/tZiify
ngY2GMWvrQcDGVto2FMBMlo2TryPKvgemV1dRNX037PVvRPKiD4SqplRZtriuXImeZ9Nde+D5kLr
IW3yQNDS3G98BZCcqMeWo+7SVsLQsyCdJAmIo1WnvWirAwV5heUNTGjdwPlQH+vIJR5fuPeq6W7D
nEd+YySTn5t1d2gjbskZ7oVb10XzvdMDkGe4/eJx2h64YsgwjdZoz84uA4Jh936NT+aoasTiYpq0
LV+nXyBkT7vRjT/VqdEHMdWgNHisVYCnHig4eJE3SJ7zUZTx8IrBeeCNMWuHuFt+QAMvDmuSreHQ
zfrLpBvRJ9pptBIST0LoO7NKqhJANZ9Gp55z9jyWfanatNl7HumrXROTAmvG3DpLAoX+omnu49gk
FEcpHk3E8dPDYFsl7wpHuUDxW2y5WC7SLJRtOjxxQY8+eK3NR9YuKT+tqa2htKH9QpNSzQWcip73
5v+ydybLcSNZ1n6Vtt6jDA7HuOhNTAwyQkEGJ4nawJiihHlyzHj6//NQ5l8SM0vZ1euyMitLpZJE
AAHAr997zne8vNiJfsDvmFj+rmi74KrCgPNSj6H5MVCRse0GbC0V0YGnkoKetuSoqMsK/yz5iw+M
AY1bGmTPXtQU5loEKNchV7gnBU8Si9zUZeLGmdLoGGSFH6ygrDTrvEsIV8wsCTqtoTzcgDWaVw5k
TtA1Qp4kONYVJS9MH4PN3BWAe0gutZdBVI/yjQLVRm+yN5672mw/cseVJL31Y30wpdLd8uo8IcY6
yTQrNz6gU7fPuQ1sFHGT1a4nEdtMD2CPDIBo2E146VfZ2sXXHrQZYSsYNJhnhbT/le3ONyVWEblO
5wZNNqXxU4Va+D4OMnxx6AG2NVqkYxNan42g/5YkZfQJogF2qbk04dw4T6XtGB94ppD5yGxYDSjk
eJSa8Alz5tUk08+h25Pq0zhXuDe71RIi32Pf+2ke5mDT5TTaPU+9NgX40EGa1wgBsy0Wp/prhBdp
laVGtWHkm+4Hqy8r0mqYIULjFnd566ot29PsXAr3VEZdeURO2W8LlPsEbdALoT0eq7HetqJYTnp+
y8i2fcOU+wj3iVKK+oIuLjIoOWDxJUdl4+CzbWj88HJFXKeLGdJGOhvLBEEuDBbLMHm1suzRsNxq
I8fG/Ix8IdlXie99VULdI4z4BtWXiRfJX4HhvZQIwTfwwpKrKTO9m2AOl2NtYtb1JHDcCD4PErwb
fAYh78663qKJYBMXDZiLp7m4JuQTMTzN4dQVT8k4ZwSZNeEKAb9OnUXoZxG4A48/vUIhW99U3fRg
L3G7g9xfrvJBk43T5a2j/lx3sq8e2OcPJE8tXOuwkDNjTByFDiENq7lsix0ewGKlDP9LiN5RNFH4
YjaOvKVfla8L3zljOOO+cr4UVkFY49KDOcG0esCPWR36xvrqFSN6Q/HW+jQ5Njg56zWW0XHv1wjj
Wru2t0lDI2Dw3fiKisW7F8YckTc8pju2ktOtVXrhncL0pvjS8XZfJTERbjNpkYRKcYsKP6LLMTGa
Eak4yTp9QjXr3odT3F/RtXb6lUck6H0fg90jb2/l4TB03KhiLDz5R6NpXcRhy3OXJle62CTf4bby
umhtj8HBqqtv9ELokYNxiw3zNhzbW40XZCZB04GJTFoXn1WOzWJpp8ex7e9q0d12ZA5SrTF8cxeg
r104rfEpAjEcGBAD3abx4GNb2jjs8mG2kDB7LFPfP7pFg9Seto81e8h7DPKA7ixVZv8Riv2vGul6
90br++82fn/Wqfz+g//UqTAzEq4DhfEPlsQf7XTtsXMJE4YngR6Vrd8/2+mIUWwUYTB2Ag2VYbPI
2tPF//PftkX8MD0NpCXoxfRO8t/Z91lS7+uqHG18ef32P/+NyJdfYZkmNAyBVB9Z+s/d9MBkOBSG
jXGwbVh6NP6L7cJA9brIl2zr1X27MWET3cvcHa6wjC5bwUsXnJpPVUO66uPMvo0eE00X0XQ+ohGT
lCAEHeUagDnwapxLW3Kw76NawuMlkCi0Vb627fJ57LO70eJ9no06azazYhKbUiJ/WhtTdaHBxTaQ
TWZyufXQlTii6poQ2wXPyskeh/aRLjg1NqK2zdyr/M00aDP78olOyTdZY5xF6H+eg5kiExj4VTMS
oEK+U1/cJ+nSk5/pN4fZQ31LAEiR4fwnCS/NccLNyO+vi2iiS5YuYDRVGOy6tuftgdzfRQJtmifl
gjIiYglU3TCxN6LN3Ei2Fia+s8VU5tasSeirncY5msrf0767r01yBCSC5w9wHA5lOBWbdAoQ/fr0
jbIYgHbT+OGuM+tizQ1Tbf1SqFWDUXsFknkNNJxglBK419IRHOs5hseoAVhCWLGn622CjScrQu47
laQnrJ2WnU2WLw+Nw8o/zvEz21braSwc93qyveGlFMS7xSAtNuYsq/CEwhy/Wl5BoA7WGuduHoYy
lMtDqWSGRi4Brmd8yfJJeMuqyntj2fXMCynLS4gia+QDNpsRbMrdqqPxed/I0j8FUYB0ePQbObFp
H5rxqrBacp88B9tjUVKM0cQGAlWU3b3hdSSzMJUv4o40tlYOBAYnztHLFJJbQSm2NbKFXSzyEF6w
aW9nJ4M809rYGESzIrGiU6kHidXvc0VyPPWYkV+kh4719xGkF5adHkjq4aT6PqgM2irRc0uS2lU6
nsMuK+D7kZgI+NNbyI/cBSH95OXKpn7WNePFGEXMFS4pY7hYpvDU5RiorO92KthJF3dV9t1sNSYl
zLgdE2V8WEJbsvAaTOfx4tOaL54tFF/4tzJt5WIOggrLwA8QbBNt9oovvi/r4gHrXOxgaOJxhpVB
wz4lamjQYnm/L/MYgytvEqbhaVbHz+F3l1k6W2INAYYYrWF0hx1dbTxpPROEEtFMWd4A+I33lbav
JYuHkw0Jw/ygLv42qa1u2cX1Bo1Gfm60FY78w+i20fY4VxvlugHLnBtr9xwfgE6z2Wq4N+a6Sdvs
Em24c1tVPtMsZ3PmXRx5UEhx5wlt1LO0ZS/W5j2/9vDxORdPX6TtfdheumVlatNfd/H/pRcvoLgA
300Mgr22CjbaNOjhHozF4NwG6RA9hhdr4cVl2GjD4X86of+rTigD118qp5+/qgIg04+yafn9Z/5o
gYp/2B4rmitNYaFLRmL5x2jZk/9gEMXsGKLS9/7oj2uhXqOwi3voot8vhkypcYUhdPYFk2Hv31kM
36mmLfDeoMKZU0sOAtlA//0PLCZfMCKlreLsidXDlxATDZVGjVz9UCT8hZmNGuLHBZc0PgFGzGWA
Loklkqb++x+OEsIIY1MXQVBMSyJRBjNg5sBMiFDvYborXE9e5wu0pg3q//r7rfsvjXT6+/rTwRHN
+mbAZfO42D8fPHbJRAbAHewjO6hYRFQ7sn7RoMVZk92nwqpeo6CoGdKWidy0y5x8nQzeEltXuXKT
00xazT21bzf4+Vo2RnPTa6xP66elwVAQPU03K7ZLUYTxrfUgSZNMsfn1BfzLk/BsTsDBFsiN9O4K
msquJQ60YE/+n7Wd7GrZkQRHG9Eb56dGmgP878yTW6PA8YQ4oH4Zgx4+exXpgXUS6NYrxPWKuerK
HBYq+QBnyODDfWaMne38gU5EkfTdbmamQ/sBjtbVr8+B+u1P34PvuQEzWJ+m/3sNQ2tLGocemFGW
r3GjgJADYwQp51G7/PpI79QSl9uN9ClJdBKGAPyTP3/jDr0uhLocaUCVusc1z5fn+s2N6mRzNh36
sL8+3ruH6HK8AF21bXGLQ8zTd+APt7cl2rIsjJzjRYk680ZpV0sfBcdfH+Uvrp/NKBbltw98SL43
OARwIfwclvFeWWNCXZp+q2WQ7LPWf/z1gbTa5f035VgsqNgBeS/86aWQAp8JRu7BvYXV53rxWsJG
Au6ZeeaLmwtmlysR4wSrqi67nwfHP9a5mxGADkY9xrtzKBynOSvSiIDtD+zTasIDdY8DC2RE/MgN
gjgayNybT0Pklch+4bGiZUtHOp52xEHQ3uJq8C2CGi23/Ti6S7L/9UnKi3/2h10AUVR6C8DltDyo
IoHzbhcQEqDYx4ua9qMOxACpxphZh2QwJc2A8rcWEKjqG04sojR0qAY3b7onegQVn9CRGzXhG+i0
yeHoSORo3NL8KJC9nBw2yZ89HdxBAUFPZrQeRFBoUvyYkznpMmoFowXIHoolsl+CQECMWhsG//NV
Fu0Eq/lnXmfZ3tUBIlFvOftBh4qwusT7gvCWLckDyZ7ZPonKOoYktmxx1crKf1Q6pCQ10mJTQlPo
KKTDLzHbqXWBXe+apJjhtibMu1kNOvak8Jv8aghdZ1sPlr12bQQlLi3HfN2JCPa7qrLnDkVKrgNV
kDIYt05QQ7aeZz0vIHgFTbq8ckKb+VXqxnBQaStsDB3WQv62+chGqviIFj37Bk6kQtZoBiS8aPoZ
cvTKlKuqjKdPnl8SAqFjYRwiHq5THRWDk8+9dXV8DHAS7dwpkvGWaCV6lGnuvJokziDjSNcxGTRG
RhgN8ebGhlTzaGt46qYosARiKmi2yN+vmYWVJ2ADoO6nciTnRkfegJ29whx41NeTngnIYzalBjqd
EdAz8U1OjMPQnmKkOVlRHJErzE/GJWVHFOZyEr1B9s6sqzKT9QUnMdE8VhX41z3ygFcVuu0dcTZt
ed2ZPVsLr5WPmb0rGVls6Tllq76R8rXSMUBZbBkbWU8oJLVG5KlEwk8CLTj6ISTYs9VxQiO5QnEs
z1ZIrBfvtuGaDuBMEgWMXo30eJOK71y5oj7PKv+QhKAFmYpkmIhz1DshoUZIMTAXmeYNQaQRuU42
AcvBFD2UafSBwcPnWMcjxTooKdSRSalyP6K3Rc5SlhsGJLCidMAS6Ht/J5USR2/qRzy4BDERBgxi
xJSomdPGoGwlsMkj2YJXFDIVoeNd7bTSkwkinjJiLdezjn0izHfmwxAFhZjMXjN7xUuszAbJMYuR
t2EZQkkN850sqTFJNn1EwJRqW+Pg0Ik/djp+SuHlfE3H1jz3SeuxP7gkVZlWWt8ul/wq0Qo2vLOw
r+NyyvdCB115FY+La+AiyNDwW2jNt/h4Y4TOMSLqLg7XwOHLL2qwo08p8uk312vnT3JQ403h+8N1
NgT4V5DQHxWJxFcN+e3wmM3huodofGvMGSmm+YyYAsm114pr5sneAkKrgdNcmBFdfmOZnuwBMCLe
rfjaJFR6a+cVsURzz5RY9smVcJvymOCDR4tcwJqs+GNa9uifE3dqboIaoq5b9TMEccafTWtmBGAN
87eBiUJ1wn6Wb8KaomAZZhNXJukFtYVhM4lYOcQS+ivL7OutOYzWljNWN57LfnxkfIXP1ZzZbdM/
X4LRvrV4UE9A/Jt+k4Vo0lZmXQ1fRYqkGv3egpYpVV9ij6EUMbjec5zQTy4dTzwaJvVFXtUxGr+R
6mSg5EPKoeN32TduQsLIm1UvMK8Bc8vuc8ZFn9JUZhvw6+OGKfl0ZzjEZeSZkNcjluRdHQX9c9W1
DNaQ/rwtRkw8RGrz7lGcJNlZ+PMJ671ZMDHv51nWJxkv4Y3XKlauUTJhxlUFTATJyzZQA2eO2+dW
m1o2Ti+tLaNNdIT4lm4XrwZnwBSKn7GCvP0Yua4WMUs+SdZj0x+GjlMyyFhh0ucBbeuy1NnSmnFu
BS+G9UKc3lXdWcuebOl8HXjE1FOrOIi23IBGbq5uBpf7VZBM840aeHhOBsV7vbKaGwQ8A5ASx7au
BMK6q7A0nAO5gMb9zAHiDRoyygsmsXxslGWfR0TLJD+7cXePhI5/yqL+XpnMCsEfiE9kMaKnZprn
DU111abWMuJxMeXBmcwrGhfszlUvsUI3RFnHAFWLzHJJbknjXSXDeFsRai1Cw4LQ1yUrJxudLaA/
2s0l6scsjgizqIc5vuLye9kXZftNfFRt0SAomwGOdlPZz9CLlIlagtnKMQgLp+bNOhNmwODIjk/T
aE3Fcn1Z3v9j9f0bqy9xUXqD8687uM+JipCp/ERI+/2H/tixOv+wbGy+LvRU0COgMP7/jhXVDgQ0
DalGgkNlLakc/4igCv7BhhSxD3Zf16V6RCf9e/tWYltEVO3retK3LMv9t9q3noBf/HN5yuElW1aX
zo5D20eX4z+U25ASyfmbI8GeFawR5oQKebIZODx2c4OjhTCTMvw8l75DaAecxSfedUwrMMockjjq
T7LChMcbQO4cLxThVkFhuYvnqD4AL8sfqxLHF44X/7oJu8eQVdhfz33zChIsUwk56yp6apVRPlsd
2LG6GKkEBrQ0b05YEv0WU/jbUCxfS7PJUT1brfMqa6q+ld49PHduZXwlN5nUI0lYy9fAY3ue3iRo
2E5x5W0V9ik/mtIDASU1RI8B7csobZx7pD319qnvLNC+VlwZj4bt1EwGY4ZRtc+i7lG4rtoiwQvo
WXI6CTUxFM1i/3Oe5T6GKHawXJaKGAcxjdExrUW/xl9HlxnZOcJAGCbOTjQoNbFN/GYXS3lgwaiZ
xSz2xlF29olclHLriNCmzOOVmIdyfLYsOp9FRQbYtY37kI5kUd+FZPh4V5d5NiJH44XXNkt4O1Hs
mpAdsyTN8dotmKCe6xbNBU3zCfHkQhgCydhpCG8uDAhqX1NNdtZtg/6q2RnIwh5V4xM1WNswwNhn
1y92ZDMXIoPlEVacvsq87KJVTNbRY5DRqgHezNaWqF4W05y89ZpXds5uREG4PbVoFvq117XYiyTM
gmLrs3u0Vn4clNjAVUOI5Vj21UEAZ4CHof8xFynfa1jTHlg1xB0hvYwLnVUu58w71iV7bwgxSIGc
rgifU3SJyfqiWO0Gmw1RHkfoHqPJCZ59QNcIzLoweKagBECnfK1uCZQtsCc5nAZx4ckVQe40Yqcu
QAIbd85rjTqrvbKJZ4A9PbXLIShpc6/mQrBJiIC0kG+4cEKevihghOyUfPslj2/QuvIBRoF+autF
dIwRV4f1C9YX1GlRSPY4SwoAn40/eTkISw9F2ykcCFLYtV1o4qurh2RZRVXavaHWQRaLqgCpBlNe
xNdUs/lVnqZIdyuD+AuSqwyTv7D9kl8/ufrkfXoLy2qxaNKv1ajD2JaG5g8x5OigqLYHpoR0gFxC
xhF31pxEiE7njvgF/FH6iK4Hvns3GC5LcQ5ZeQWvlOubjlH4PKqs89dMniI8wqNFmA6Fqv1qUof7
a5vIroNrqvqlQYk+rBpnUvsoSR37HKV9sM2kFpgnkL/bLaN3KYGqJvz+SOac1kzld4zD3P1od+ls
PF8+JYlYfURCHA6kNeMHPiwWSO4yw5LiFCjsgBjkWokZzB35njPtLHxAikITqsr1V8pQRV+TdDbb
U4eN9hC4LUoKSEctCWIJcXp+EEEaINQ9ASVtcEOwkUT3MOa8oby0UXu7MMW8S5o6/7YsDnckshZ9
Twkrr1aRY/jFFdyBsTp4ophg4tXZtNah7eOmCyhPUGSM9+boT3cDFJ0XyZ0mISf2iJLyuCzIibSD
+tj57Ehqx0eLYRnkirQWffq+QKa0xgWFK8P0wkMazMEzXyZ+DXgQ4j6NZzrZOT7Cl87u2xDMoTU9
kBSF53r0ix0SAjCLQ+RQu3ftl9RAoYm6nsciJxHqwXeNYu1ZSBpWlkJFTGZHZRxBUBicXZEBlVoq
bALrblS53DhB2TZrLtlAVDdb/f0Ic+JLU6e0xERZ+XJLrDQyIqtFeheBvr5GRcf1nac4fFbgvo4u
sFZYNlYx3o7Csbf2QMDC1ujkiJ2ShHv0zHZ9TUSZxGXjx2S9sGKgoajLe/jtJLxB5ElB07Odewou
FmbK6a+2V8ibUHXJPsW3+5YTHPXsR/3k7UxegcdGuclX2UzjIz6/+bouymI701JcM5x5Uqmhntnb
txvUDR2aosCnkBVYYazJyI+CzSz/bip3po9qsAQb81XTOHkCxrw9EBzuoRlIvdleFUsoX+YsbQ/d
SOG4hmwm2Kiq7EPhWA5W2FFXkHB23XUSLt7RiRqGfar46jhBjG7EZ8uKlKNB9NJN/okm1L0omAVu
aVUyoMMK1IpjDhu7ObP7RWJqBnRL3Wm3DHIgeyerP4xMzFaZ0Yd35QATl6hS5BgG8kBRlp9kNEJu
7IJ2AYXYJ/JYZ8jOn8JaVs9jnKuHfLTvYmdo7oFLQ9aGzMguVXgPpdfFqxwxkX/boEzZJ17OriaK
zU+RNU4HO/Qfl8hyP/aMr66qyUH75YxlpfN167zeD2rSDz4CtJoQ8b627toW2YNb1DHxsBCFj+Bx
8vUcNp15buOq2k4WovdcU+8B2SiYAQNO4S0koBIDZhiPn8N6KvK1sHsHcUbR98V+bnJiZw1h51uK
7IrsGLN7tGCBviQWk2iWQsysfYq2v2A7eT24krt6RAA0sbwfQNT3p84yP4/Kbz7UdKeB+I9T7cLz
Cbsj8gkwrjQlH+YAKP88peKcCbf7NmBH/TwHUdW8Tp2ZD2e8MmHEPmKBnp9n5bpu1CdrXsJzHItw
k7lIaSgFp+PQCQg9TKoGz4Vc1ErjVqnO3bYWVpHV7BVf8w60caPlZDhgrXOadMMLVpxwE+EbuAvq
wLmlNxB5q6zEk7pCzl2fgKdnH8ywscpN3JvG2c4q8soIr9lyuTwi04mkqtui/EwHGtlKVT+FfW3e
ZKZ67lgSt3HKfdqm5ovA3Z2OaXs0Zsf+REQgAYdeNqu1CFuxDQ0sXW3EFk7SfPjQe2rv97R8Mo+I
K0DWbK+9qp4wDMUdKaWez/4uhpOyiWqr71j8jJNrc6vA0zsWo1/trVx8DFMbS3/uovGx2KTTQmLv
Tdb8RtQD94GFPiee2NZFMggXLXvEQOyyhO9QO5jTyrJqeSavyr3zA9U9VMqGFqPQ/nA+cbfOlglz
azd8AOznrOo+enLNhlE5Qr+NkFO9Jn7I2QVdUTzAZQeInlJ+7CzsTpvJynGH1OZkwGlDTb2a2zi+
Kyb4bJk050cTAOBhbqX50VD84ICk5wNvoGGfTCTUbroiOMvOhLhf9jF/tOz6gMatuY+dIh/WSJvG
bV+VqLzjsYIXZqc9bHiXjVzoXiMC9Y9VRgfXbPMQfkLRP8d9TMOkoBviCJ+CYhqipwEdHA7CCRFE
08obty6m/WRGFoJdwqzoNvI9dEygcaAVJrxf3+tdtZuz2OFJKDpikian2dlJz+qYxwHKCK/IUS3Z
/nMdcOJDPakHlH0eVIcmTGmwCIRTKWn2jQaX+iHutEmJ+zgEabBSKVwCclDbQ2XPNg2aeO4Pk7Kr
3WhZE1JT3qfIgKEnrD3eN29p07vfaHWO2yRznWUfB1D7a+D0+0AF4TbXpRXiOAKXh5neEewD4rWL
1EUB38BfKAdodL3ffxhrYW3COYcSPzQDiAXPOgALHk5L69fyifUt+9CVuUSgWgDeuks7gI9t5iDK
KqbIvc8DAjLXjhGoFTwwyoJytH/LyBGKdoFbMiseTGrBzBXZbcQiC6xxOhL93G7RVAUToi4/PLeU
AZqKX/PmnWUE0HAoq80iad5ij3qJcHbeL+FI9EgRxbsm6+ej0zrOiZDPRtEoawxsgE5/I6u8O0yi
gZlXJtOdcLr2MR6Lm2ZsDrW/TJsmsMDItlX7xeVteTV0jbphTB1eqch/plAbd7RkNoOn7DMtqxw3
05Bl+PyngugKaEqj2CXBsswoTRSMemYFVboqLHe576VZ/zZlRQ7yObCI4MBgR6uk7LkgEolg1iuj
+DLjIyDtYl5uDdr7yZYECKf/ze9qGtJziYVPJb0dWlcFqWbGdTi5Vw3ui3uiKD/WMp/iQ5k3XniU
pfnajUH9YUJUAGqXe+E6G5OQ7zmds62fpbF3D2XbAbJU8E+gQVRWhndV3TY7jXdTaHOdevy4xOhX
ban8yLuLrLq5Y/W77gpW0PFvZhrv516BiTkYiZRk1Cps+/2QEKwFyvyIutZThEeNkp2ok8TW4zJ7
7VugxN9O9N6PpPAoSoEyi9mxaVMqvBt8odCb8fi01b4sVHDEclC/gFVxXjOjwwNnVf2XODdt+xQN
fi+vFfPUcAZYaMTFh9RJc958PNhEeZS2ui3UIE6F4S71jYJ89DzEXQDmEOk1fO9Sh+EWbvtmRqYM
2NDDu3qwXCNU22bCG5D0BGZ2deq8Vs4wdg+4F5x2t3Qkc7ZrUiyl/Rm8Vo3A0J/YsEUhjpVERuxF
Mt4Yj4UnGZjmc/vGLVN+8yEZP8ggoqLvmpb/nmFmjR3GxiQYsTcy9LvTZINFs++8GG3fQodk43Dl
RxU+Bf5DdWtXtXCvVCzcCSWtX71c9sKF24jTD+2bu+8Dq/8q++Kugt/aIoZ71w1h8Oi4yO20QZ28
FChqP3VDMipkpg1mtXfo+rLTTFL2Bj2Sm+h7S+1fDtL1L/pxXnY5UIAly6f3Ia33dxfAeRsjBgfK
Y2YwNCeKYstIhu+HZ89+bROfvXVUQYBfLayyfzPG//PRGej6QUAmihlIkDw/n2ZtzMIz54kk47S2
Ht1xpJvdJDP1Y6721WRwVLfz2AQYI/HCq19fY4FI4925o2u2TCK1hAf//P25jzhAkJypat+Kmt8+
jBHeSez01mOZtmybET9w8oM9VwfY6NSopip7Nn5l5OXoDibxfUT7n/bm37Y3ffuXpIePrzixUK3/
THvgtah/7PcGp05B4yXp0LT/LlBl8vuHPBXaw3cAxE/QZ01QI/dDv1951C4anj+kqZCibXY5YNSA
NPPW/bcIaj+/T5kAcHujAIOtiK3a4jH7+SYHi9CQgtm75wLc8rJmfe3PKm81qXZs2s+/vql/fqIu
B4N4AbsC6K3L6b57eUfOZOcedfA5Ntj6lzYZrjMyw+cs6fTDpF95kenZr8GQqv3/4dD4LU2fRA2m
Lu8e5sTIxNRVwj4vAd2yMsCLth3m0Zu2lH/iUfoTbxW4BLTc2hAS7N88zj+vk/rMPcumRe0TTM8X
9/7wlkxg36a5POeFQfPIN6hR1mbXs/QklT7cpNs9vz5l6+dXyO8H5VaxhYfumCy9n7/bsi7DPqoD
6+xYJa8NidfSKly6mqi9gue6Q0VBUCkH70XPUhJ3ffcG6jW5yg2X69AwX7si9TGd9i1ul3C7LLx0
Xd/ilRc6gykOA7GRYpMs2i7V1kSbb6a8pI/16/PQqoh/rgLfT+PSeGc8ADnQfueZ9UcfwhqAnDMd
S+6VPqdxl+uenA9W7RGOZXWYMsZzvz4qw4M/HzXg8fCw6sIYfXfD0EgkJMNR4pyKQTyWBv2wxivj
b2Y6NWdYCdO9Y9fi5HiomlYzkcb/lnbpctYUOtL3ILlw37x/VoYgKGGnTOLsGu50n+gHZg766S4a
/nY9f7fW/H4sFlsaFhwQ2ezPN0o4e11pmr0428i27hmT04MeEkFrO5SyfQN8QvKF6eqn06TLXHsj
D4uRehNwGAK7fn3h//xGQgIEWFWiknfkn+5ai2iroDFDBuzMCpu17eGZPVpdYQ6rpCSR9NdH+6uH
RAseeS75n0dh+fO5izoFlioH66zazt+Uc0yf+NK57QlVPhRKN+4GeqTwG7nLA4KBT7CsINqj6EVI
ixmpIg5+mO4j+rtowcFeHjsG9lvRMauJ44GpaTmnPGWOX07jDXmqeMB+fRI6DOj9zepZfH+ItYDl
csf+fBJpHoW9PwfiHIYpc4yFanx/uW+mrqhflCpIDfSZXJTkbSHCGYNtlGCZWbdz0Oxrwqoici9s
tDnLuORqI0KzffOVOd3/+nP+1cdE3UU9Rd3INuXdxzQmqx/c0BZnrM5ckMtlFjUNcmGG4rFB+Pg3
lar1/maCXMpdzZqLthXL6vsjFl1kpWY2t+eRzt6B8YjzCkVH/5+ktd2bcrpT0qXhHSYhlb05pPix
RjzMD0mfUXaB0+zeJFytu9TkDWAaPASJZPxj63vicolaVg2iz5I4OLaDRzNdSCxMgL+uLY8T0mbV
716hf1kWf6+wf3wlsliz6WAkKWwLYeP7eeRC6DD5KXSD4aagb6rnRW1SYtRvG5nPHSFwMR7p1BvS
bmM5jO/XyVCE8S6IGT+scn63uZ7pQJIACekOuYe3Gy48GCR2vaBVGc1yZYQOzSVTLrRAzHg0nmoD
Y+nG9KpK0RBFCLBmakobx7RMngzCCckd/I6iSZkE2ITznKEAxge/LdIjWpDqNKT0gjd+pYCw11Zu
fBKzl92Kas6/mNi/N0QiEVxOj5Do6nka4rfZgRoAfjMuN0nH+n3DzLWQqAnS+o78Nfg504WlY2us
juPFPjozzzPq577M03EjQ897CIImRqyRQq6inUYzZFU4EagaKFs08VCh+L81Rq5gRuI5zfYLhk1C
pPreRjWPhZv9OruToxX1lNv1EN6YKPtwcA9MMj1a9upsjHiVyPHpSgfKqZXF6yKO6vqOzNhcrafA
jsONn47Bc4Rpnyg67hHQ5TxybjUH26aI4RNQGgRbDyE+n65ynNeWtJ5kXfq8bSgB9bi3ZhVok5kf
Y2udx4AC0QL7bchQc6I/5+noyKxnZRaxAGi0fMcboUaFdYSqsDkiX4OAFH3HIdXJ5F+jXotPQxZ0
XxDEucw7UOLQiEzVJpBFhG/WVjsVAKVr2FuNprl8goOZ3FiDD/SGOuA3mEwV2z9Gg15ghTtrkdXn
ImidT5WE6QoMIX7jRpm+RuDo9dg4Kjdmz9eDiq4rac7UDsxYb1hzY13UXGE5TT4aM2Ne+VX3Zjem
SzhhEtWPsKeSDKeMzzTlpizzoHj0iIA0CaWI87nyNoVHbgWmFZg0Pqw8vGChzjQT6Kyceg25yyDQ
HQLCDP8CbEtQfzJiGt983Cwt1YZJQ+HvDFMXP4sz3Vf0h1CLQM44mBHSWN72hv3aQKWBXsUMeKZl
FeZPk9Hyjc0hc90C/U+/HrxAj8z09CyZuStBRgkWU5vEIIgJwqtfAtXyzbpIovIV7VVjbZrK34wk
X9YgeZnctxmmZ5XY0bn3GF6ul9m1X0MmJqsoMalXu5zZGeo/53UKl+CZNmL71tLxwVsMo8iweQ95
dkEssYoxxjY8of66KCS/HuMwH44dR3WgrCMvDf/7JpuL6pCVmfXYmHpUPVc5fZVu4P3M64xmZm4H
RbQRouPfRNi9ibhMKHy+TxJR4DBb9B0ujrJYqQmAg3WOQFCkpx6iSQBZi0+FIzs4Bl413f8OWrqI
rfQ7khrOP4bo6w6X4WJY+e0b+b9cystMusUQ1lNw8GkZbTA+QzSEppyy0wJUkMx3zaUWyXKXBghD
OgasEU2dnj7M6bI3nvUofhBLQD4yooE+Ybsh85RUyRBxOvlWWl+sq8fZ4toLJKcYwXl+U5RGQ/uW
VNwMhAO3b+jGac4wwraRzw3OK8LoYBvo8qjOWW2bIGpe0gyoyXpK2vn+UigsWVPON1Oau6/WRH2v
kyxfiNINmOr46RtjAEZjCeXQddUY5smMeaQJqTJJJsiz6shtxHdHy53ivWpYeFp6PS1Qk3szNSnC
K5AgSCOy+iXsc1bzOUMTsg0BSb+67cIEnCnhXF03reKTD/zMoPVwZDY3hqLFdClwel2q6HjYt++b
HwKrWcJS4FWb3JltPIRG1oB3q13aD6MzM5MuHPsVRKueUS8QKaEcTHS1fKMcU3zbIvwNpAwHLy+P
kEAfzPR8UroMYuWBJTaefXuEWx+0fEd16FPc8ccgEizAeNR5t5GGJvGXFygHZwQFvAbktcs3fQID
411zOtVBMpCHNtuDkAVuyadliqf2jBXFqdO3p4Oh+2RGpKWhquv5zelAuWoz+e4/1GNkxPsiDtkD
ChcQ1QpVNgNbGl58mBBG2wrvn27F/T/2zmxJTpxr17eyb4AvmCTgcOdUWaPtctlt+4TwyAwCAQKu
/n+U5Y5wV+9tx3f+n3RHdVVnghBLa3gHL07eL3MRPZUVyOXj2LtY0PgJe+TSkcobw5rCS+T+L0Gg
qoPlcS3QktvXVYGWm9Wp6RPeMCXt1zcGuMAFVVCPnvqInwgTeNvBI93vz30a8FTRdkAVjYOcdTCk
oElbpO+dHGHdZc3k5yEeeV/dmlaYX2wOREnBGz8Mmiu57ER0Uzx9awpCgPDI0Y/PQJIw6zP9OllS
tM3izj6gsg8JTT4GHudmoP1ZjBtm5SPlqIa4P5IU+bHV+/FN1rxdXTqdGL8B72DCj8BMSRkSItoB
VIi28y7wrVwPcT4BpFwkFlChyN57JoevL3fISUSOrCURaOjAR14K3s046uNGd/lpBpD+hLtchWkS
Je0TaGXvqcPkITiONkvbUHGsnzPGy7G5blg+HlTtgFCJLygOoZK71gdRXU4+yORpopKxqwZYcEkA
9Hr1dgAaz0svuYuqSMPPahp5X1uLn2JAyWu1rUiGR5gMnSZdg0gQOiMcFRUvlx/aZmOuBxHscrb8
xAZPl8e8SGVwNGj7nddCgOYROPWIx2Uw7cDgLgQa4wyu+PwTsVIAvGkX+r9MaMPrCqGR7pgksalv
GhwCmyP8AL9/C0YV2+A6BQe+x53Se0BAxca+xUddvss8gjypSGZL8nCkXgFp3d1udgGeY5Et3OfS
Jy7YwDpkOCftL3s3zazC2jIi5b5ExfoFplH65rI/Q39Kr5CJma5QNgir+2iK2SKxOwH4ENV8k2cr
YsPPG6IxTfxDIcfM7GiYh7NTIkVXr0p8BrXqPV12hVwq2+pGeoP5JsQer2+9h1LYbkOlnaLbM0Ty
WjisFzTTVjn7qPdpQgyiBN9T2Bt6bqsWg6j3Q2j43UoiNByoPb0HL+QW2HLeE7D5zhysfzITtLTn
hAGJFpw6xaaZyo5oj2vfKygZKAfmG5vadTwAWIA4hvMlAkKXpp2KeAuLPaYXxAsGONkuiIxtBnEA
ITifBSv6h/NIUOiyYU5PvcNs9djC0kL0cBp5zYJ+5XsztS6PzRpSEihKNfiYYFQykXHf2F+hZ2rg
YjuHMhwWlL7JhRAU9OJiOY/T3OLczsS5u8ZUw3sYXKt3LeLR4p+Kjt3ueuk2PI1iIgnJnCp57xqF
Obda7P1GiXkdTn70doqX5hWarij/p3hPJ6U+C7RVd9FAZDdVVv7IAg1sBIwJzj6U1HhWBbzAC8dj
ifqoBbUYfAdpeSZkKKt8X5Ur61woHmgnzLZcOVMZnNw2Ro4m69GkyOcFv1ilyvsg1J6359Rsrqns
l7NFq6C2oFR7n3ZwW5KlJl+Q/kIwJMlEBVP7qKMuix7dm94G/5syzWhEgjsmp5rCjgoGOeZrp/Pp
wtBlm9CoAljzNit9Hs/QKP7Z49S+AWDeltd0AM0uDlCGgaBAXOpncpzGpnR9Hi+PyNmT4S29AzcX
iNKlUK6YMNyaIOFVTfKeUYY7cHmgUmg2+R35AUAernS5HCZpTtze0IWqvnfkmJwuwA+OgH6Ca3Ay
6fs0Tolwl8IwwyxJ3dQwPQh5IzGtw6givaWfxrgMtOBdkWTMzFTiPVyweZ4zYgq/rfFBBhYzxHYK
TtbydjkhGcdubTKi1SYL/2nmm/eXuJlgBf96AzYb4GDR8k7UNt9UaRLfYX9eNIDyaV8ZVK8/Qio3
u24k7g0A0h7Gms1TpA5SNp04ycxG5m3rOIGo7fKzL/LiezhLV98KNfHGjQ7IRlGhQuY8Zxg9WiIW
FddUbRxeRxHwy2sKNny5NfUNurfTcAV4fjrVoe/H1CoACd1q857iGNjgIhKiEn0eliRCxZJeU+pT
SVzmVZIp3xPceNy3esB6Siy8D1vGYfScMgsk3iRz5x1dssY9QZhBoVuuo3/im/OnfJiWd0sut7s8
XIt3QByqg+YNITpT7WxYofm4KUSycX1ELJXzergoiZJOoyoaDMFy9gGyfZ1UIL6VaPJ/r8kqf3T1
okm3DbNg8ir/1lPavfNIynBxi/H35nIHmC9Ww7TvMT04InTV3wgAXA94s8aHrJTFX9h8Zm8lOf6y
n5p6PVRWGRWxtvUhCVT6LneAtHf9yieJi4hqcRFU3S7iqgzYDKLgo4upInZc8nne9b8Tnj9NeBgs
0PH8/wPY//qux//z/0SxP/+ff6PYo/9EIM0l/X2I1EFooeo/hzyx/x8p0Blh6nGZtfj0qf6W9Hb/
I+lOweWMYGwznKBL/zeKPfoPpGtpWZGMva3s93/Du5bxP5thQOsDGXmQuKPI84iuly7iLyj2bA1B
cZZZfq2baLrt4pZUpvWVvg3WJjzUocUrV1PgPTIvB9ub4SpVLMUBKQVzrvLBAX6VTtFpGJPhLb0E
B+JQTdoYj/UVdlecmBfMDKC3/oShLkiaxYJqGKdEw2kqp9TiSUJwNwkweUwqKyEPcwIBSFiITp9S
2McVMq7Dmg27rImzd2gSIck3C4w2Ell+SIx5712wP2Gq13cbcgV7bgkw6uy4h9GihTKLG2JUB4Ro
sWgiDnSARZuT9o9i7Ys7/hd07QY3AoPUOW+KVJX6kC+lOQ8g5e43s7a7xeKXULiYb0uLaYKHF5wA
nebWQ1siOrXZOwdqq49MUwqUJEBHoaQO3inHGu9tlgu8XiyOqtT8OnLBVnE+vUPqTFgVkvk+DlfY
z0BznN7tDhlos2yH/PX4tgI9+jrtvOBNegFydRdQF+Z6+OXUsbMdkgllbyS5w6NPWN9JkH4Hrrk6
BBoQW9glzc53oghkZfDXVFXqTFuSbgD4Mm/KX+GkMXOcrshAH6IZ9mQoTLhr62wLIbeR1TA9loiC
yG1EdWo8J8Y6GmgIVztVbN7RmX1sd8oVANygcWpNjJjuttg/j8Dk0AoUh8ki52BtvU/b1b1JzPBu
xUoINUq3/WSd0G68HDAQxo45BNf1mHmjONRllj3qsA1aEDrYYeB33D/UFyBfggFptMPWUEJK1fJ1
FTjpwcmj+WM6pP4bzJrKo8gkWjKb+j5e4IL4J8pj2hfZ6w3M3s3CuTKUMtgHMUhDKMP0MzyAg1g5
pW+8YPyA7nYLbD6qrvMLXNFcoIvLBcaIILL+5JoeNbVyZhDTKHFrpQreVjJE21Tgly607uV+xB92
3BnVDPdgxz9x2k4PjsLj1Dfu97BtPkXGoBfYoBFzPVvcZW0RmEgFevrQDGv8EcrI9LQ5Vg1rTmvg
KRCF9xsdj+bsXoCdqUQ7BOtbYz4B5u/cg7dSmqGA3WtYrhYduvGUjyIamyPl5+xi/gaOtLKIUtXT
SUZrbk3fzABOMXz9uOnkoztMkB9pOw6R26hzIgu6NSGMxOFqtuBVIHPyL8iXT1mqvruUB6gvWrDr
YGGvAlXC+FVeY1nVAhLel7n0zxkx55FPgBcS6PxBYx0Sy8RcLx6tVc5MFKr3U6aNf68vwNs4XQbs
0wf1sbkAcweL0R1cfSotane2+N3BInnXC6bXonsnYL6g6PLr6gL99Tc/bs5T6iEKg55KeQsIsUQM
VsOr2C1uJ+419ijHKOjyaype79gr68MaOc7BUzL+KxyaVezG7RbjOeecjTq/qmKO91T6zkmkpLeJ
u5pTG5a0vpa6+rDAuDg0iCzexjjTh8gE7ewIlGQHEaVdNZTiDU3p6qgkAnvSIMQazzBNS+xjb8oq
QEQG1NDVHGqMYr0muzcz4rT7qbSmLLUrrgUMi3vQus57g9zaVN9OUDXRQteKZmHWkSg7QXMq1a1c
lw/IqMpDRwJ9vaDVdxT81W0t3O7eq4OecVPooFrYd71PaxxRz+i6ot9HpBr6N0EyBE8oGeR7iZvQ
IRdebvar2tarFNQJPkR1VX3cSH1gWkTmFhIW+gzDDKsnLsn2p3zZMfgcTnTz0MLc5od6y9YfdFFw
f6EBj1lvhi1rVKgJQo7+GqYSHdEIqcJdLlvv0MEFvU6btaaFlQ53RT194mDBKhaHmHO79Ya3NO2c
DRdnY6CSN8X41W85bY5RGOm7sEEqas68txmjkXPgNBgMQkTcD21cXtURqpag8M5aUW15HLDHNupW
9O0cnJqG1r12V0iWaVLl19JgXGUHwLdyhCfKiR2ftHL9uwkJWXwYo4JGXf2YWsW4SGfRFcm6jvGk
LX5M9J46WvExWHdF7DXeXNM293vaPagYImlS9Qd3CV4PXmfVkf11L3hF73OVkQ6icrevauXssVlM
DgJdohs0I9KTmfrbpWl6XKcW/Q3w+LLPGmUYD9RwIgIIz9sU5tfDlnzBbq65zsRAtzSbjlNlvjQN
9louHbPjNHHceEN+HQ86O08GukKTxg8zYgmw61G1bDBRi6dZvDFh0ZwGR6O6WD5OrnbemLx8vbCu
N+kifN7G+iGLmu20yApBvaXIBHzaWUus0oBUhlWCLYKYsWMa6HC8Cyv6cWZiXR/7qcjkDY1FGm6r
drPuCEUJpS2/WPBmoqezohEcYhTnHiVzDveYpwnFcFO4ifPBaH9ZDwUsiQ0xYm1ZG1WLINZSeTWG
EREou/WsRPFWRIMsEafeSGV0VYeMM2h3IVIAswPNI+gRrgerYO28BVcjxK1f+XhP5wdVDttfgZqW
v5rOXW6isfQQRmz1Vb86BsezJlrkHkfzmXFPZQj9dcsaABA8r5DxmXMRMePKkZ/XMi6pLabyBgrC
FOwEwsSP8TYVN43baHgpkFcpzU+rH2ffen9yrvSIJ7Fe4/6EYJcHtX3EvKlpCa8VPa8BpwCgDRjt
Zu+RPVOHqISNPSiaJjBxgvBcDBtq++6GhqKBNYMpsQwg2HaotdwOamry4+gPytOM0SYI0Jxc7kmg
wEkzZ83jcq+jCQpURaG9aq/NDlus5+n6Akuu88pBi6KXJH6pO1WMCsLklYd53rjvxq0vTmhtJscu
Thg35sEkDxUKVB9xM8ux3Cjd8k2cD/0jzWOjGa+tBSq2ibjS6GCfBlAW583LF1DZ1TK7GJYOEXjG
YR3/qjG2OaQ68e6aMm7Erubhf9iCAgM4La6CMZ16jPdGWL2gkJn+0bvD3SLAXBDZb9TQ8Hw8BouD
Xt1qi1gyoB4ZTOkz4SpC9y8kXMt9ptw032dTEFMdr2ELpagaXdR7x/EDwXs7BizSLRS+L2FU4bWE
jjsS3uRbPYwqUIC7BFrj0YxTue6GSfj7cQQ3ug9l3rxqew2sX1b5dBxFfq+EQTfXNOOdmSJxLTHG
WzGcicUbXQ9TddT0pq9CAPvHhId2E08agHbdhuu3JY3x8CLnfuevMrpNw7xldLvO0Z1GQFAe0szL
kvsG18S9v0YfxibQf+HywiQxEyGaY9DC/UW41wMjVFTskK37GKiQUTCYbxCrgC04S/zkvkYo4ruP
kwFdwcL7TDwtbgrjeLQQQvlhniu9Yu7XRJhgIbmOJIaLI1wGpRqpHox8wG0HRyFNu+uY3x4ZriVX
YMino1jmmZ7KbJAAzsyjRlMOh1gDHBzrvF2HXtpnRHvxjPG7Ljx5RQfMTHkKRK0/j/umW/CaTsf+
6Egc+fzZjb4BXFrugCRtDzF+V2+VATOyJ56XP7rR009J69YfMs+tM5gUZXIDRze9gZLj3rgqBefE
fr11+0y+CbYR0XBX4fRB4/jobMLZeVGojmsbeeT+LvqjIoVzBr2nIjQ37clIJa7K2mmvFxdShUKo
/amD+cWUcDiOqi9fFRnT6tKC6ksLrydIzAdeQF6WaPYPeibyBfB397mF5lcWpL9e8PqVhe53FsRf
XeD8BTlK3bg9CRRg//yC+48uFABLBpjHznxDkA6GgLJkgfnCGzCWQnApav+3/v9D/e+BRvld+f9/
a2aun3/VW3v+P/7GdvrJf+g7ksnGEbgladFTz2W/F6EiCiYHGTCK/0v9/nfVH3n/ASXCn4PtECCd
LCDwZ9Uv+JUAIBnT3gPRQyPhv6n6gxcgQC6HfjgJmvTAE+PNbDE5vxT9FItr00xu+D13N1X+AOSZ
Bu7BGGiVWKSOpb++Bz5UjCe9BjV+zXoV4uuCtl9753WogPgn5RAgOJxiB63uNkkJpIjxIP/8bnAx
cVo5+pXc5I4wn83OnmS9D1GOrqd1C5CQn7T/CpE0FVHUu8ox78AZMo+rGWkAuArXpEDJeUM+Pr4K
dFb0giyjFMmwr2HrotTZzqVWDDc19oh/wpp5FnH0C5CGvgo5mQdWAelYlGBfrg4eqh4tyk18V9rM
1IoN9oRo5QxhEFT3SQbJ06FyKtrmRy+HYn0KLXRygMI1DdxP65lseffL3nr9/N2/guv9f10S+YAH
agm1A/pBqM/+84FZzmrT6SH7BqBeVPcqLLLqZgunHmyCNfPFBLeJCgbsTKhVPFH9LWBKdiXBrfrc
LXpF5SSa8A+4gXOu3fy4pdk24e278CiO47jl2/scTSiH1JcBtXzYNqQu82OThBpGl5vpKUr+AH/9
J2MgjFwWWYQMsly0/zCwe4FETfNqAYFbt99dAwLjrYCI2T025Pjb69+v3gvUJl9ERgVsWsL3YvFe
AuHWuumTTS7pN9pz6LcfFUM0bFZ9lzd8CaIyfGV0J6yErBS1M+6Vl0XzY4WFxp8U4f7ZbLO3DATc
t7izOKB/91ID0IO76CZLKb/NGh7DA8Iy5Ugi1zicwjfMQTch/9tFRvIiJpSACnMjVsFurF/edMfL
HPonUfC1nlB5Wg/9qpwZrfZ4S1fzh++ym/CX94a7I3CFXoKYJJruhL9/fhe2NHUFycn/hlkuravv
Ps2MPL/GsJZ9BwXULnG9ygmuze8f8L92El6E1o9cgqMUBN0XUFVQB3pg5qG/LiRnMXVWVMfzY+o7
Bav7+6/y/v0IwezTG6Z1y45KXoIHy67zEBLym28aa5wmOhdJ2r6r/ZEYhSNflmbq1ZJsqdvcdcXQ
Svco5rza3pc6UirYNTUBkWES/MTkDalYFCA5Nbd+fVeBGotX6rIwbP6Ec//Xg0GhU6BzjeCh52La
/iJ6eLgB+Ivvtl8BLg5cBTj3qvwxe6sDKqtrZBcc0mZmCvSnxfr3g0EmUsJTQXQUpPvLsJU6VgJy
EM4XUivPZ5QWiWLS+yhWOcLCHpZkuqbJFFbRZzC2oEwO/TAMCW57wELnp6LZzGAd9oDffclar0xO
AbOv9VYwTAUQ8ftH+7IXHtIBpyV7eU0SKzjz8tmKzKihmYbuC55+dDF2ZYx2wGs8JAY21Yb/zDpf
JWh04KEcpAVvk25R03Zgdq0rwTLBXG39ygZsyh9Su6wMxx/DfqRhvJDs9DkAo+FGdBELQmIfdJYk
6aWyrNipdH81T6eF58wxjJQ0Ng8IpqU2RDtwavlCf13q+E2aq3H5uK02hdj1NHpYCwrbgCAPIFX2
5ckPe8H73ecGbqSiM9l8l2byMFqnctLba17/RHxoGfRu74cNk11Ay6pMoDB67eR9qHSnyvY4wS/e
3m9oS81P89DL+VGX/BeDwyE6AtsuZ8zOM/NzaCH9DjhZgUN4iSo0L3oa8xlo67llmWcnwJp4Lu20
wTym30ns1viTQka6kVdiXvLxzWgi6xiy9ktJCNbkwBnyb1nCVzuFSfhzfKzstznZquQDk9mi/9jH
hZjPaTj3xX0dMnu+Mh7Kbrd576zTzbRMC3tpiWFM0TgAvL7eohGQc1i66WjPTES/fd425MhH+gld
2KqqOv+8AYE5A7eKvRxjhoPrpg4LKtyW7Ye+tw1idRO5TnNEXBqRiCPjvLWhlFZ0Xv/+jF6Bqjri
+QT/cc+Ww0NuhxqYYA0mXDT46kXlBEdUwLmn7HlVQ5TKWDlrrMkfGEPxcQO7bILH6eVoemOY4kRk
bSsqXiyLWqOe2yPQ2+3SJSOnVlChl6WPZYpZ+mM74lUcncrAUlB2SpQ0vHZzm9C1QlAdUBnCl4vL
B0ID8NLoNGZjFQc3TrgU69e+WWbWECcvBud7QWD00rdx7UrbYQEPUptrKM0zU1scW23uhlp4wO9W
lIbsTZQJGNX7PkjnNjt2OH1xxZE/EwWOwwZeqzkiB273L6OWkJ+yOOiD+SbRcPHLQ4evJ68CyIKY
n5xsBF8CXrcbuaSVu+c/mqm01wKPOwjlXkYRryB9lIqdEmxShudZxgGXh1lObPO2dEby4kED/hcf
IODywz4J1ojLwlbLrnE/IxX4Y1rMxHJuiM/wSTUpYHguxyVkfTJX2i1qU+v5ScUt/+y9uOYFjkoA
Ug+kjkzhj6EpeM/XYd1s8MiBRH4uexo7vNIIAPOh+Ll6PAk8vSb+NSovmJ+iArgeUppdpPR6nhdX
l839jJs9H9gPyD0x4ScXs7s6wOp6PKiKBpo4L3GNkMyhdJ+SXBTJfGDkF9nIlNd4iJykS+uatpwK
TmO1ZiGDsRwlHsZMrtpei3Vd2P6xjpGGOiYN07OWRMF08kEKWNGoNrrWiXePd01QvOrwGEoRMSon
+4TbAm0/7+TzLs/OdaFduDc7kH3MDfdLjU6iua1SHXGNqaN5Nn0YgwT53NJn4mbatFyz7i1yMmmI
OqbuEpqg0i2Y4B0JxISb4wg/dgV/oKYuSWAlSVxQduB4x/ycYikgMpAVFWFWft0Mo8TcBtuVe07K
BVmgHNjpkufZHVrJkxc9jEui7eYpShtSotGsOOxVOIbzkzstmj2UBkVfZbedpcGpE12IaQCxLwJC
JR5GrNKhqXgeND5BDU39gzbSJ+QiJj/xlFrQ+ZwF3doYPgvSio2CE4vPznULlY7zyaWDzV9SwvT8
bhxSG5cqd26WNwm0ejZSjjgD4UmFi2T9sEMjOsysIu+C54+aDTX3QwCMk6ffr+I2BgQYnuNab1x4
vjgTXx16QFrUiXDJcTSvKuKUb1JgG/oYh7U9ZMdx6tmOC75BHVCreFiJD4zhnPDVQicOhAohSoRn
1cMEyo9A9AH5b7hq8v2uY6r1K9KtVCM/6xCivl0c0/VBh8LmQFSFUpKXBnq7nWYMWHDFQXboU9Om
x9CljfYWbBY3X3Qc/uuFescVR6VxWCUceiNe7HLaSKfPMWNkVvDntkaH1f4OMDX2F/utWGzijKKZ
DffaQRDpPd40LmscRINlxJOJZhgcRA7NwXEfxqmIMA7KgV4/+JDwaNYm1TBiObN5q/wEaBWxF7dZ
6qfE95OSPTT0RX8jW4VEtezmSX3FXBXjjiFrnPA+5UrxvW1V0X8qiLnbqYrarv4WItA1IEmGQfFn
g4SxebUlTg3ay8GX6xYciVF03MHJAUbvkWgHFYPyWTw/DH2eLlYAxm28OzCf2C+k8Th7+55nRNO2
W2h8MXNBwyZkGLBUdOfQ0h3MChoyWunm7dTgrONHeMRT+FbWIOAzBk5hhVRFUvtr2tG64v5T9mma
jddjzklWI3JWm42BclFvLv7daDRaFt2aTjs5VveA/T0sB5MoQ+iIBG17Am6Vdxx8MJ5vNMY58S4I
R9/bryAN0IWVDM+SAyCtqNxDGWdOnIk6OwPFGw9YJJrtNqVX5155xsv9E5I1XotSY1RvdMfSQDiv
VdU14TtaoVgNX7kqwsrhmNCaX56WcQnGe0ePrfMYOqHGFgi8ERoOg5TDO7qNGXPCemSupa7iRQBR
37kzeOVDsmCfdJUWIwAqHK3iBqdwVJz8fB8Nm8Yy3KPd3H7LMRSaF/RoxrX/npQCzXCg0aqLdn6g
xYhkZdr2Ij5MlStqeZVC4JQPQPmdCjcTqUhr8+85ahBYjuw7AAx+d0Chwo6hZTAGjuVRcDPl65/Z
t7siXuI9gqntgFuYrrAHqsLGTIl3ZhVKhQeVmiEFq+26GTkK7V9BNpYyiFanAc1c9j9wIARHrkAq
zfZYwf/Qvtx9bNPHgQOc1yEPpY1wKM7bDBP+ILqDp3KtDbAObkyZ+HbrM4eUVOD6zNEj8qbklIHF
kvnb1RpFfOZpEp3N/gAs2coBm0gUTIFMzU2dXE19U8gPKGJZ6VFPgVxKrjCVptegpl4QJhmOk9nb
MYnyr0KfSf0H45K7OQACjCKWlXFhD43UManhDG/AQh1nr5VbcE5CvyYlan3qbOcaJ2no7TvyEgDc
iL0wNCcg0svmjIYeGpKawNkaWSDVRvbkjGkzc6VDlkd89xQhDwDQMhQwffYdDDA+zMVum3dJM2Xj
+nVS2jhZhREm9fCivIQralOlveEzyis2X03QpduQYJwG+cWYvu3AMZZRe4c4HWTY06iUzaVaFdmU
Bd0Wu0ZAUeTo/YBiDfPugH7cPEGV9Vr6BmDq0XmEh+SCeW3uieGrTZEu7R6pG3tK/TzBQq9jHavO
tR0LBur26r0gdVhIlYVl0uGb2FB04BbDwhJmSnsFk3Zyts/fK7H1vEK7SaFqSH+ozfnErsHoJDxU
XrvGYOBByrBkhUse8CiaJRUfIOTRe3p+jByYnvee8m8an+I+BcN8CsrW4xlN8ES8AWO3aja5hV24
afJxrnBLrs45RoyNuQ5JR+enDfgUd4Uru20+DQNKg/m1wsuHz3Lx+iIFN/5qC/lY0rT/0NCv85Z9
YdwhwokUMCaJs5/abH7GhGYQZ1dleo5fIyjsd8WdTEEyoIaxgQTSxyBA2hk+GFO1+anWoX1FmMPb
hhfgPP4gnUObqHn4kH4oes9usCCdit6/6v0IsetD9ny65vOccWhOnSFR3QcBE5UnGaBNcZ5Hafdj
igQhmbXLCpQ/QDu1/MB/t39NVjJsr00dRxyXXs51+bhIRjY1rOSU2WQedzQu5vn1qEbBc6kn0/FQ
B03ga+6CJUCefY4NSv9nOLNVxFvdsxdqRkPkBOUpHEK7d+vWT9r7BmEzUD5ZzUwK6RxUnAKSWuas
PNvJmRu+q90GbsG1yoo0KzybWidQRebHLEqK4fM8IIjWMB+b1EhwWU0Y3IXGGytczYXPPgM2aYvA
UgkqNhfLIB4IblKklxSePOdxFdt6G8BMWm8lPr7LfLX4QV99nnNvYVHS58xHZ+5MrqG7eOBuiyVB
2+n4syKOtzYhMViyDDFzlOb6gJ8yapbhCD3MWb4G89Rvr11ndt093KaccmTOh0w751iqYHqSG07m
DtIcmLu+dkAe2JwdRwayMJDXtsgHv2AT+UwxSXxKdZrx1EZ8yknXF7BWCbPBWbTkKInotvesuo24
m9dT8173kWqReaF+YDtJwdfT2sMvkY8Fdz7Ls4rEMuYgDxa2/tmLvZxSpYrJo55fvXaubWpVOw0A
VohZHXaBh3GeEb1ExMzY/pGTBqvdkpEbm/aVixJM27Mgm624ReKMLCTTMPuKUy1n6l7KKrR0U1Nm
Vyna49Mb4Mabvo6nxavPsfapKTjYnJD8IFjGmdCJ3n3HxyThOBCryr61mSgjN6L43jxXjfAF0Ky+
7gFAEaRI+Ce513Su/PqYZLOtAp8Lizrd7EV322LWbM9btgLWHeONijec45KNTpHksvtN3rY80gJA
Gpc+QYnOmiO+gOk4orDfWuqBojnCH24rOwr5PRuwRh6jkwMo1BhbovKJNSKTgTxoq89Bt9gKHbco
GzmSRdtEt/GwSaj+0ON62Q+kZwRBHv0GBjoRsgovGqzx0kFCYQz4ZUlHW2fOuVPn4uCEwPDwcsFx
lUf6+0bVy66a/UrKUyjMoefHJE7/7LOuqm1jd5TjFyGNnd48bw2wgLaz+99+FeBQclyQcD7N85eO
OT6cVbTbg+5LESIfSeYpwwD640KwJnb9/rsu3cBf+8fgbmhTB6AhwkD+eyqlXXCcpq6CL0vQQIW9
nfIGhei9GEMc2vb50GApDQmpI2hMcMI0TZS57nHDUaNP3U0Xwk42EkpeG3ueI/PP2Uc7ZLZEaCOB
4dhdJHvDT7+//H89FTR6odqjy4DHEJpn9ve/dNqXAXRkZiLxeSy8hevggLJlIYcrJdTvv+pfew7M
Lj4QkCQT+qrxy343aVThtyRQnxGvC6b1nK5Qid97W2RfEfybzR+33MsRiseDiaTvC74TP6iLVcsv
Nzf0Oogz+vefETy2MWqEz7i9ngoi+2PmA4xccS4n3yeZWPn5e43k2vCKaNeI69/f+8tlZmoqUPyw
U1VeN0Qw/rnMoE+X2SRZ8ImeBKUjrAS6VHGLCW7+hwf6cpV9bLO528CN+DaaYy+65hWJYRxgVfoJ
zGGEMJ6qbWlelFRqZ4CyNmv8/a290DSJrKDIs6qVYMJH++ift4aU4UYwWYdPQ8ucKD8OCFoR5giK
K881HXoMAHd5ARMj2YNigH11/P0FhP9aXMkmtvJCgKgibv1lZAmzvPZU1H6CHb9m7ZFZFlaUdD3y
pLx6TlvmIbepMfpENn7/bIo7YrQtr0aOgKyvzfPiNNhss0a0/lfe4g7wOdXCVsctR4KuDKTeQxyM
TozHoleNROvICHtYApHokKXMU5cXHw4hM/TyMEYTzSPPDAtGNyhEt7hIk8z7I/ppcw8irKscm1vp
Wdu0y7HEY9rIRW+Pc6kKchvMT+wRr9CW4LKi5wa9JrUnalaVb5OmMoZHwfHqezZZTsumJJK4wFZY
/zgrBzqT/rxAwbpFDYW27O+X/18bLkK4wZUiQt8LusDLrT1RWWBdu60fu7wPyFkzhc1zd0i20WYA
P1vWv/9K+7b8GnJtqE0uM5oYLED0UoKIQRkQQx2bj0kmbY9xKhJZ3Ys48ivnwdUuVwDKPJkoohYv
tUmhU6OI8KdB0cs7D3ALcImcVh+dd+4y/v4lvLRI7xmeZf6xAojX3BTNMDbv/Mr4w52vxz/of7zc
5AHJWRTQKZJBzLzypYiO9FwkDpTWn2aEmbf3oozstihLZTOr3y+v/+KV5tPR6gH7LCMmbyjYvMgO
MrO4dd3O/rsWLlt8SGlfjtkpo41KpVuUhtNhx8C74V8RDRv25WIJghRrAmYlbjwk6beUPHZ+rwyy
kPQRttAm6kVGhYJXDG9F3pW5bWstjm0DxEj78xJi02zbxFXDdORpdryAm3MqwVmUZY6dFHkzyh1U
VR6qSf214xBH61PbYclz//tFeLHerAFKdVjIQACLgn9PTIXIxqSRkK+mprQnc9oxqqh2jumonH//
VZZN8+t+ts+U4AVfBgUz+vov97PpFD1VL0yf4rC7fNeEFvpDNaNczdFEqCcEPc/ea0A6rEK7tLZL
+vOnYZ5sh8AxLosrwsj2M6kFFZHOb5DVMNdOVWK/eqd5VXGhKVRTmSuECSiYjqhuUh4XkMYpS34O
/pgW2SGSA12fd2eLXfgpp7kDKYpwuCj5FsSnSYej59bE7Bnb43VEbp9k6ZG1mF00E/i7wzgUtrH8
c4TGG8neLZl5cO6l4OP4wNVrDC2Q3y9p/M/HF0XWZcN3rZOG4CwU7ost3HMHcwxy7ms9B9GHcmiF
f/IZj55lFav/4e7cmtPGkjj+VVzzDqX7pWpnHmziOIntxIntzOSFIgYjgS6gG4hPv78jiRjJt2xO
ale1mnkypJFaffre/zbI8XvZ6dzYuh9Kxw/GI3bvRmchyPq3bKFj/Dxy8oiiKWuI3EHJkiDLy9Y3
Y+LX9BOjc4V34jmFdua7i6uQUttdsTLS1bGVMKV9Qi3H+liY4/iDp/jpBRbJ2wkcBhZKDcC9/rqj
jlwAaw4sIlPurmKAf2Iubwe7ARuIMyBU6XF0k08GVgm0DabCL+wyKUbZqly/oSYe3HrU8JnF1KgS
LFYZ6bx4uaGEl6nBN7omTHCsqxHd3VpRR/oqsa817PNk5cUqe5YTyyOFMU/TtxrbJK8BAclvfV33
6INSBkY0AoCU8crcBdRgsEq+WEaa4haN87PFNl+cUiYoV+xcoLh8st24PtjJRli8B2T2TbZxCxI2
3mLxNXdoxQc9OF+OMsDnr3eLnJSYAXIp2b6BcaJYypWRlcp3rczSb2wHNm683ARff2uFH5Z26r8x
/NJ/BWmorawRCMrKKDMTV8HQcBQ6AhGT/rHX5jya8r6Y49fG0fING4/YDGIlinXzivi1DnT9YwBw
0ZClsYKEn2z7RCB64tolbjQF3D+kR2irXKsR+dXjMFxeFIaeE//N4/CKEqG9fMUfeyT51WPSq0PJ
BiXebZvIzZRFnYyDTNdRROCqB2wtOA11lca3lx+yovRghqunZNyV/hyQEDHI3SByq7HtqKBXZqqy
56rA/8BcHMcEPKBre4H9OdLC8Wc/HQ9Wx0pguquRXqx8lub5TMttQY1gKYufWR8TK3HfR4O1fYO9
TfGT8iC7DUOcFy2LQkAbMtW4As4qug/peT6PSM9eFVqpfXUXxKnHaqwqAH0v5x/1kFFrltOFFtmb
JbU4tliSWEvccrqI5xmlhDw5VeemMlG2GePHvL9XfKFOEx4sEW4AbhB80bHRXZdAHYDWbTjlbmrk
gvmer3tvddZLn21320mkusE/+sDdjnJtTtFjzazumQFCeTR6+c2YQphbbwY0TRHV0QxI4xgokW35
U5fjkPKBZ0/nOYUD0mnsttk6zLmMUqokGaD3jCnaYQb0A+NKIdWeODyLyVtdAM5UZMeBPR983Klz
40zfMUbI1KL7jckVUKGS5eCCFc32eamXbyM91K/JgQYf4wEv7diiMFae7LItZZdFnI5P7JVrA/NM
8H3KeMZ9aS38S91mWHtJpviMMaDVx9DMggzMgjT/XgZefqOY2vJqEDkYCGurbk51Ldvkx3riz683
gUv7u7cGeYXFj2yVKLI5JQDQdhYUQrCJXwxz4Jz7Xml8Vclqg6K+XJrbV8Re8K7LW4Psgo2Rok+2
i7KXkxLmvdtjwDQM83IAgNftytdL5p/XkXKpbsTA5suvswNqiFQxCyS6bulHYvqddrXO61S0IAkx
nbPFamG8J23GXNA4LwcfSFQuTilEZGh6kMCmK10Jbv35Njv3fVe5GhSufvryvViPRQtXE/VZbVe2
1G4zYLIJzdSZR9FsvqXAQNwej7/FLB4qRmsxgbZWtCUZjjAWAErMYpUj5unMM4922BF5EtcFFYh9
7aMktuy/fYakROqXFHo0SL2LpeWnZ+x23F5auTdnJMieG8cMu2ub4xSYJI8MJ2shjhMQoU8ckBBW
bwew5XSxzAYXrqUWfGFjs+ck9cpP5XaDOVuA9XA6Z2EBEEOqvzwPKfPiUeohc6rBOmCdfMEs55uC
ouetWRCa4oukXzJ2XTJlF+gJuBa0yyCJlItOLLJ+n3TXjyi50lG3paJJXSljheWcIQ57dbFhporp
QH9l0VfraLEKoIu9Sd4qDPh/ZQud/3fOAoR7w9d8Uj1AyL2W+Hqsf5AUkD7x3VXw4R/l9XSNSijb
L5czprMV+9jduIvvdHmUVA15ZcRU9nSX5uN3VjT4XhYL5h5Kq1iFvyCwgFzjNut0roLr2xFYOqXS
MN3ZwWwcWmU+ql6Itcu9gAE5KztVdoV7vQbk+bS0vPGblTve/uM5SbFCTgBVeFliOwm66vQ4hsgt
ozrotex27DJ7uiliMFxmc1uxvqwtNf0MYN9gZJPY/YBdzC/zYJ29XzHd+o5l1yrLBGwMmR1k208+
QHw0JEeb4twf5Po9nfNr89gBR+fLK3fZjgHEXVr0u5occXqmCSo7LAPUsAzdtZHPyHqv5zd4FiZj
tppRHufgIV1qVrGkppTuLGfkJGZ874FRsWSVobbavGXzUHprusH8XLE3yxuNLRlUSLACoG0kAeye
L+wTY025t37R/zdzFs2DjCbZ5E21sf4qnyXl51mKNUr/+lcNUyk+rfDhr+Nf+9LLhI5m1S9fl6vZ
n39MpiF7if2UsOcuO5zDoMP6ETZ3dVPVHb9EIyA1m+VTiBv2ULRUkYlh7Z24iOuDmNXH9cf0qipD
UqEoB8J6cTFgAVTEAZOeY8PLT1jz8+XvtJ7gLgYtU7wHwH6iQy5oIrfXQq94hgcdCg880N2hKTKB
4sBXl97mgQsaOSUBTDc9/OKqf/C/z4NnJQG1KXyKn+FCh8YDF4Qk4J7Q1kierLraXOD1Dw20s4Z/
uP/8fyIJnSeoj8q76Z9/MDmCBpRjgjo0RdRHbqUWBcT98Dgw0mSzC54aEbFiv56e94PcSj29ztPR
KErVo6MFHGsIarEo+zDfU129e3rXqN9IRz//B6pQN4ZV9E0QXD9jhwmqqg7hDqULxi/E9b9Shc8f
APqAZUXAGTKnZJoA7jx5AFRF7F+whTbsnwiY9RuREgEWFFDlZoikutAnh8ffZaJRZzzNZAynunqn
BVgQSEVTTgvYQ800LCoUzPyIq6MDKV4P2acgQoXGEvRNEmiulZYEsYGEigZIgbUkwNVDSbBNjKFD
DwAYqNXVO0mgBtMYKYnzYKL3UfmsDalFQWtzAbsgJgmFNNSf904lMsJGNkLuPKASKcHjF+FitWTA
xi9knJPqWi0DvfMLqTGKPLLU42vO0KQgQra2fsVddQC4m+EwvccgZP2F/hkGhFPWO8Y1IgjSHNH1
Ul0dpejoeM8EEMyY95ULTP3JOoiGMUTWFRKYjebv2EdVNUD6o7eJvEnfjAIZJZEgkToLhjKkDUnE
go2L2LEKjjvkZ9ivxMaj+uodF0QoL8kF3R7Sucb0MdWq6upIgWMORbMenQeNRuijLDiyepGsAR4S
adO9L8jhOrQO2EbiRLIqRE3V1UMuUIuQlAVDG7LLhk4eikfV1eGCq5NbUcR6tebzOkDpVe4EcBB5
LrAiUQMWo3nXHS7gLVp8Ahxcozd6xwV4IHZDSWlH3cETEFUnu8mjdWyk62A9yKSRa6v1Ri18PZIF
1cWLkeWCMgT9FZEH7La+2nrBVYc0s1IMdJT64/55jSD1ytoIwyQyENmSg3d9qB0tdwjoDMUmmm6q
q3dcoCAvSmVyJ0IndCBtDCDEk9rRUZAFXEZSSzUXeqcXNJEQlOSCQd6M0qXL8s/66vgLoEGBV0PP
Abm16qqPYI/0Aj3u0pYS7ejiNnEe2vrAtoY2FTzsR3MSevf0ulWtWJM6CUQO1E9cMHoardfhAp6z
TUM26au+RpHAoGiytoH4wXHJrDUx4qPUmm0PwW1yhAH9cVJge69OAkBhsvpAG5IwIlZmtKG6On4C
+gCII8oNzZnr0+OjqGVT7BwFR7RckFH68ZIPTSPhE4yhB1CEF+Lqn1HANMqGT4ZIHVY9gM1h6AiB
awj0f538Vf1LvRICU5F9fFFqA0KG0ZP6HYusfUsIyLGjcCjDNBFFD4XAlBYCbCIDXgTQTXOBYOsh
F0S9hTyCTWxSs6l3MTTr6R1enZxtJI9MwZnN4E/H0DSkk3yE25bIQPfMHpAGkn5+/D+qSTrtTLU9
6EqBOySgIq7c283+SQF6qr4piVqLC/Bptez+wfYfngVmYVEJJkaxKcbU4Xqf9KKwWrJnQR8yiUjo
vG/AwNk45IKIFZAT+lqb4mT/rAMDbdJcIM+s84im3sSNnRNh401jOpjCbaxH7/QCr68x3L9+InCU
FCYi+K8rBBRjwFpk8qlpVeqfQqBqKusm63RaAN5CcrXWit3Cm0santlx9iM1rXu1Hu6VQgBAVFIh
0JVD+gQXwGiMQ0cWmKIc0vnKaXF6qBAZJZV9fqRAp6LGRFp91tEtLYVIyYn5ZcajGv70z1E0wAGW
5AKBM0ghwkV62jhShOYTsINBHq6u+vD16SwYWDVZLpBO5E1TYGTJenW1ZaFu1sVXokOr+qkePb9I
p0qXX9EFYB6JFW5PngWM5RBZI6xscpZ9en4YIO0iqjQdiVHufToZgTrUBTQqA98g6i8Phdl+hQvU
BDTZ/AmFV+ZEhBPYGMaOc1T1adoUWNhG2LtTQAJUNp0uyu+g4bhEzvUp6KbTnaHIMJr0adSf904X
0q0u3YpB6oBOZeYWSJ1XV8cuUlqxcBvwCx5KLz07CxY4SrIWQaNdFywV5oBqLnRkgbCZ8Q3VMDgq
9Rd+/kT8hPL8MQ9z4vnBtJqE8WfpUwMzz31hPwHy+PNm+kM09osRj9YXxWBM/dsPgzJ/tdqiq5z5
wYf7HHr1O80/bx7w8U+3fmv/VPs/nvmzZJLceYCxMURTNrd5OQmZpmFXyvdJODkcT0H6OH8Pd/Jo
nudH6ugVwk8vYXl+Tujn6CY+U3ztG6466aVvOFmCbDxJ948uXiPbrjBYspRPJoF/HyeR37rruu9Z
mnYcxMlkGu/vspoqqZrq5SkzK3mX+Xd51iJejazIEh/NgslmkswOKdc90NKUm7Gzo/j+6CQO8vB7
m+11e63sr5zCdX/aep9N56os5bezOJm3bxknWXSDylI+g+O+v6dTibdOxn7/hydH937qSL6bTryW
AKp146bsDb8LAj+K/faJrHsipUlHU3/S0SJg9uGXSVOON22xAJ8AmylL9sNj3VT3P0kThkB+tyz3
t1jJRd1yKUv6PM799BGb64YlWdoXEz9qaQ9Kb6IFSJ5uUgaTaLqnJNjR9FLIk07TyZ2Xp7Msa8m0
RvT7GyzuhX8HwNykPWpaV3+lb93HFqRx1pJsra6pytNOU5//V6uWbmL/lKit/Q7qcZ50SYs6oDTp
OMo6OqSprclSvpx9T7or7Oi+E2UredLFpG23SD+ISpA84c3R2SRcpZ7fNuvQFzWW30H//SxJZy1N
JbD4fhPxi9nWv2uZMYiLZPDvuPN/4mS5p1SpFCAr1f0fft3yXsZJ5h2dTJIYS9k+nGSdftsPjCbL
7tmvx7dlWfPR89scrxOv0mSXAR5JO6oBD0vUN6RJJ7N5d5q/SpPKEv40i6K0DIpJJ0xomrhkyX/2
4uns6F36yLbV3ZKy5L/E+TOC2DSl/p4feCyITZJWlvw13J8B8tZyKZp5RHna23ZUCV6tSKzK0r3J
Jt6eitApTaZSluztLAmxbC3KdWlUmrJPZNMRb6DqRHpRlvTXCXaHHVbto9nAjUgTn6XZ0e1TN19n
BaXp++ldzM6NlufWtLBK0y5jsFjmew5XclJn8V6m/FSm6Udb5+P80x4c5al/1k6uiW/cBbNJ8te/
AQAA//8=</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99060</xdr:colOff>
      <xdr:row>6</xdr:row>
      <xdr:rowOff>129540</xdr:rowOff>
    </xdr:from>
    <xdr:to>
      <xdr:col>13</xdr:col>
      <xdr:colOff>228600</xdr:colOff>
      <xdr:row>23</xdr:row>
      <xdr:rowOff>7620</xdr:rowOff>
    </xdr:to>
    <xdr:graphicFrame macro="">
      <xdr:nvGraphicFramePr>
        <xdr:cNvPr id="2" name="Chart 1">
          <a:extLst>
            <a:ext uri="{FF2B5EF4-FFF2-40B4-BE49-F238E27FC236}">
              <a16:creationId xmlns:a16="http://schemas.microsoft.com/office/drawing/2014/main" id="{1119C067-5364-F6B8-4872-F3462A8A4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236220</xdr:colOff>
      <xdr:row>5</xdr:row>
      <xdr:rowOff>68580</xdr:rowOff>
    </xdr:from>
    <xdr:to>
      <xdr:col>15</xdr:col>
      <xdr:colOff>83820</xdr:colOff>
      <xdr:row>23</xdr:row>
      <xdr:rowOff>7620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1519838-AEE8-AC4C-A541-9C4EE02DF5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982980"/>
              <a:ext cx="5334000" cy="32308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541020</xdr:colOff>
      <xdr:row>6</xdr:row>
      <xdr:rowOff>38100</xdr:rowOff>
    </xdr:from>
    <xdr:to>
      <xdr:col>10</xdr:col>
      <xdr:colOff>541020</xdr:colOff>
      <xdr:row>19</xdr:row>
      <xdr:rowOff>127635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49BD47E6-AFD9-3BAD-CCB7-A39B6D76E8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1135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411480</xdr:colOff>
      <xdr:row>8</xdr:row>
      <xdr:rowOff>152400</xdr:rowOff>
    </xdr:from>
    <xdr:to>
      <xdr:col>11</xdr:col>
      <xdr:colOff>411480</xdr:colOff>
      <xdr:row>22</xdr:row>
      <xdr:rowOff>59055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22CE2E7C-BDC6-9D09-794D-0B531D8D73E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6154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281940</xdr:colOff>
      <xdr:row>11</xdr:row>
      <xdr:rowOff>83820</xdr:rowOff>
    </xdr:from>
    <xdr:to>
      <xdr:col>12</xdr:col>
      <xdr:colOff>281940</xdr:colOff>
      <xdr:row>24</xdr:row>
      <xdr:rowOff>173355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3CED0CF9-388A-1328-4F6C-5B114942FC1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20955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5</xdr:row>
      <xdr:rowOff>22860</xdr:rowOff>
    </xdr:from>
    <xdr:to>
      <xdr:col>12</xdr:col>
      <xdr:colOff>304800</xdr:colOff>
      <xdr:row>23</xdr:row>
      <xdr:rowOff>7620</xdr:rowOff>
    </xdr:to>
    <xdr:graphicFrame macro="">
      <xdr:nvGraphicFramePr>
        <xdr:cNvPr id="2" name="Chart 1">
          <a:extLst>
            <a:ext uri="{FF2B5EF4-FFF2-40B4-BE49-F238E27FC236}">
              <a16:creationId xmlns:a16="http://schemas.microsoft.com/office/drawing/2014/main" id="{2F344E45-0D12-8715-12B0-F5556CB929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22860</xdr:colOff>
      <xdr:row>4</xdr:row>
      <xdr:rowOff>7620</xdr:rowOff>
    </xdr:from>
    <xdr:to>
      <xdr:col>17</xdr:col>
      <xdr:colOff>563880</xdr:colOff>
      <xdr:row>26</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1142C44-401C-9ED4-21C3-6715FBB8A0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1660" y="754380"/>
              <a:ext cx="6637020" cy="41224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457200</xdr:colOff>
      <xdr:row>6</xdr:row>
      <xdr:rowOff>175260</xdr:rowOff>
    </xdr:from>
    <xdr:to>
      <xdr:col>14</xdr:col>
      <xdr:colOff>434340</xdr:colOff>
      <xdr:row>25</xdr:row>
      <xdr:rowOff>167640</xdr:rowOff>
    </xdr:to>
    <xdr:graphicFrame macro="">
      <xdr:nvGraphicFramePr>
        <xdr:cNvPr id="2" name="Chart 1">
          <a:extLst>
            <a:ext uri="{FF2B5EF4-FFF2-40B4-BE49-F238E27FC236}">
              <a16:creationId xmlns:a16="http://schemas.microsoft.com/office/drawing/2014/main" id="{1FAC023A-A187-634E-3C6E-AE24E68D3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22860</xdr:rowOff>
    </xdr:from>
    <xdr:to>
      <xdr:col>2</xdr:col>
      <xdr:colOff>7620</xdr:colOff>
      <xdr:row>22</xdr:row>
      <xdr:rowOff>45720</xdr:rowOff>
    </xdr:to>
    <xdr:graphicFrame macro="">
      <xdr:nvGraphicFramePr>
        <xdr:cNvPr id="2" name="Chart 1">
          <a:extLst>
            <a:ext uri="{FF2B5EF4-FFF2-40B4-BE49-F238E27FC236}">
              <a16:creationId xmlns:a16="http://schemas.microsoft.com/office/drawing/2014/main" id="{B4020275-27E1-0916-05A4-6403C951A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18</xdr:row>
      <xdr:rowOff>15240</xdr:rowOff>
    </xdr:from>
    <xdr:to>
      <xdr:col>4</xdr:col>
      <xdr:colOff>769620</xdr:colOff>
      <xdr:row>21</xdr:row>
      <xdr:rowOff>152400</xdr:rowOff>
    </xdr:to>
    <xdr:graphicFrame macro="">
      <xdr:nvGraphicFramePr>
        <xdr:cNvPr id="3" name="Chart 2">
          <a:extLst>
            <a:ext uri="{FF2B5EF4-FFF2-40B4-BE49-F238E27FC236}">
              <a16:creationId xmlns:a16="http://schemas.microsoft.com/office/drawing/2014/main" id="{5B43984F-DA4D-059F-8130-F348BE215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68580</xdr:colOff>
      <xdr:row>18</xdr:row>
      <xdr:rowOff>22860</xdr:rowOff>
    </xdr:from>
    <xdr:to>
      <xdr:col>7</xdr:col>
      <xdr:colOff>579120</xdr:colOff>
      <xdr:row>21</xdr:row>
      <xdr:rowOff>7620</xdr:rowOff>
    </xdr:to>
    <xdr:graphicFrame macro="">
      <xdr:nvGraphicFramePr>
        <xdr:cNvPr id="4" name="Chart 3">
          <a:extLst>
            <a:ext uri="{FF2B5EF4-FFF2-40B4-BE49-F238E27FC236}">
              <a16:creationId xmlns:a16="http://schemas.microsoft.com/office/drawing/2014/main" id="{DD121112-A085-A6EE-F8AC-2D8CA1ACB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144780</xdr:colOff>
      <xdr:row>18</xdr:row>
      <xdr:rowOff>0</xdr:rowOff>
    </xdr:from>
    <xdr:to>
      <xdr:col>10</xdr:col>
      <xdr:colOff>853440</xdr:colOff>
      <xdr:row>21</xdr:row>
      <xdr:rowOff>0</xdr:rowOff>
    </xdr:to>
    <xdr:graphicFrame macro="">
      <xdr:nvGraphicFramePr>
        <xdr:cNvPr id="5" name="Chart 4">
          <a:extLst>
            <a:ext uri="{FF2B5EF4-FFF2-40B4-BE49-F238E27FC236}">
              <a16:creationId xmlns:a16="http://schemas.microsoft.com/office/drawing/2014/main" id="{D3AAD556-D062-C4B6-36A1-14252B2A9E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xdr:colOff>
      <xdr:row>18</xdr:row>
      <xdr:rowOff>38100</xdr:rowOff>
    </xdr:from>
    <xdr:to>
      <xdr:col>13</xdr:col>
      <xdr:colOff>1188720</xdr:colOff>
      <xdr:row>20</xdr:row>
      <xdr:rowOff>152400</xdr:rowOff>
    </xdr:to>
    <xdr:graphicFrame macro="">
      <xdr:nvGraphicFramePr>
        <xdr:cNvPr id="6" name="Chart 5">
          <a:extLst>
            <a:ext uri="{FF2B5EF4-FFF2-40B4-BE49-F238E27FC236}">
              <a16:creationId xmlns:a16="http://schemas.microsoft.com/office/drawing/2014/main" id="{C5A699C8-990A-6CDD-13D5-F5073BFB91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3</xdr:row>
      <xdr:rowOff>106680</xdr:rowOff>
    </xdr:from>
    <xdr:to>
      <xdr:col>23</xdr:col>
      <xdr:colOff>175260</xdr:colOff>
      <xdr:row>14</xdr:row>
      <xdr:rowOff>45720</xdr:rowOff>
    </xdr:to>
    <xdr:grpSp>
      <xdr:nvGrpSpPr>
        <xdr:cNvPr id="84" name="Group 83">
          <a:extLst>
            <a:ext uri="{FF2B5EF4-FFF2-40B4-BE49-F238E27FC236}">
              <a16:creationId xmlns:a16="http://schemas.microsoft.com/office/drawing/2014/main" id="{0025A964-80EE-5986-AE12-20D6EE1091E1}"/>
            </a:ext>
          </a:extLst>
        </xdr:cNvPr>
        <xdr:cNvGrpSpPr/>
      </xdr:nvGrpSpPr>
      <xdr:grpSpPr>
        <a:xfrm>
          <a:off x="0" y="649605"/>
          <a:ext cx="14196060" cy="1929765"/>
          <a:chOff x="15240" y="579120"/>
          <a:chExt cx="13552091" cy="2034540"/>
        </a:xfrm>
      </xdr:grpSpPr>
      <xdr:grpSp>
        <xdr:nvGrpSpPr>
          <xdr:cNvPr id="28" name="Group 27">
            <a:extLst>
              <a:ext uri="{FF2B5EF4-FFF2-40B4-BE49-F238E27FC236}">
                <a16:creationId xmlns:a16="http://schemas.microsoft.com/office/drawing/2014/main" id="{F0509660-AA44-2389-CD36-A6ADFA65C49E}"/>
              </a:ext>
            </a:extLst>
          </xdr:cNvPr>
          <xdr:cNvGrpSpPr/>
        </xdr:nvGrpSpPr>
        <xdr:grpSpPr>
          <a:xfrm>
            <a:off x="15240" y="586740"/>
            <a:ext cx="2632631" cy="1981200"/>
            <a:chOff x="15240" y="586740"/>
            <a:chExt cx="2632631" cy="1981200"/>
          </a:xfrm>
          <a:gradFill>
            <a:gsLst>
              <a:gs pos="0">
                <a:schemeClr val="tx1">
                  <a:lumMod val="85000"/>
                  <a:lumOff val="15000"/>
                  <a:alpha val="95000"/>
                </a:schemeClr>
              </a:gs>
              <a:gs pos="97000">
                <a:schemeClr val="tx1">
                  <a:lumMod val="65000"/>
                  <a:lumOff val="35000"/>
                  <a:alpha val="95000"/>
                </a:schemeClr>
              </a:gs>
            </a:gsLst>
            <a:lin ang="1200000" scaled="0"/>
          </a:gradFill>
        </xdr:grpSpPr>
        <xdr:sp macro="" textlink="">
          <xdr:nvSpPr>
            <xdr:cNvPr id="3" name="Rectangle: Rounded Corners 2">
              <a:extLst>
                <a:ext uri="{FF2B5EF4-FFF2-40B4-BE49-F238E27FC236}">
                  <a16:creationId xmlns:a16="http://schemas.microsoft.com/office/drawing/2014/main" id="{0B7C1764-5CEF-85A9-163B-6ADB9AB56A72}"/>
                </a:ext>
              </a:extLst>
            </xdr:cNvPr>
            <xdr:cNvSpPr/>
          </xdr:nvSpPr>
          <xdr:spPr>
            <a:xfrm>
              <a:off x="15240" y="586740"/>
              <a:ext cx="2632631" cy="3429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SALES</a:t>
              </a:r>
              <a:endParaRPr lang="en-US" sz="1100"/>
            </a:p>
          </xdr:txBody>
        </xdr:sp>
        <xdr:sp macro="" textlink="">
          <xdr:nvSpPr>
            <xdr:cNvPr id="4" name="Rectangle: Rounded Corners 3">
              <a:extLst>
                <a:ext uri="{FF2B5EF4-FFF2-40B4-BE49-F238E27FC236}">
                  <a16:creationId xmlns:a16="http://schemas.microsoft.com/office/drawing/2014/main" id="{CFC01163-A9BD-7728-2316-CBF7CBEF52C6}"/>
                </a:ext>
              </a:extLst>
            </xdr:cNvPr>
            <xdr:cNvSpPr/>
          </xdr:nvSpPr>
          <xdr:spPr>
            <a:xfrm>
              <a:off x="15240" y="967740"/>
              <a:ext cx="2621280" cy="16002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I34">
          <xdr:nvSpPr>
            <xdr:cNvPr id="5" name="Rectangle: Rounded Corners 4">
              <a:extLst>
                <a:ext uri="{FF2B5EF4-FFF2-40B4-BE49-F238E27FC236}">
                  <a16:creationId xmlns:a16="http://schemas.microsoft.com/office/drawing/2014/main" id="{8ED7E60C-BF6E-20A2-C823-7AD4D4335C7E}"/>
                </a:ext>
              </a:extLst>
            </xdr:cNvPr>
            <xdr:cNvSpPr/>
          </xdr:nvSpPr>
          <xdr:spPr>
            <a:xfrm>
              <a:off x="167640" y="1051560"/>
              <a:ext cx="2293620"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E4D5DD6-2F3D-4387-B065-BD8668E4C6F6}" type="TxLink">
                <a:rPr lang="en-US" sz="1800" b="0" i="0" u="none" strike="noStrike">
                  <a:solidFill>
                    <a:schemeClr val="bg1"/>
                  </a:solidFill>
                  <a:latin typeface="Calibri"/>
                  <a:ea typeface="Calibri"/>
                  <a:cs typeface="Calibri"/>
                </a:rPr>
                <a:pPr algn="ctr"/>
                <a:t> </a:t>
              </a:fld>
              <a:endParaRPr lang="en-US" sz="1800" b="0">
                <a:solidFill>
                  <a:schemeClr val="bg1"/>
                </a:solidFill>
              </a:endParaRPr>
            </a:p>
          </xdr:txBody>
        </xdr:sp>
        <xdr:graphicFrame macro="">
          <xdr:nvGraphicFramePr>
            <xdr:cNvPr id="6" name="Chart 5">
              <a:extLst>
                <a:ext uri="{FF2B5EF4-FFF2-40B4-BE49-F238E27FC236}">
                  <a16:creationId xmlns:a16="http://schemas.microsoft.com/office/drawing/2014/main" id="{405A572A-F4C3-4A4B-99A7-BB335BE550ED}"/>
                </a:ext>
              </a:extLst>
            </xdr:cNvPr>
            <xdr:cNvGraphicFramePr>
              <a:graphicFrameLocks/>
            </xdr:cNvGraphicFramePr>
          </xdr:nvGraphicFramePr>
          <xdr:xfrm>
            <a:off x="320040" y="1470660"/>
            <a:ext cx="2026920" cy="563880"/>
          </xdr:xfrm>
          <a:graphic>
            <a:graphicData uri="http://schemas.openxmlformats.org/drawingml/2006/chart">
              <c:chart xmlns:c="http://schemas.openxmlformats.org/drawingml/2006/chart" xmlns:r="http://schemas.openxmlformats.org/officeDocument/2006/relationships" r:id="rId1"/>
            </a:graphicData>
          </a:graphic>
        </xdr:graphicFrame>
        <xdr:sp macro="" textlink="kpi!I34">
          <xdr:nvSpPr>
            <xdr:cNvPr id="7" name="Rectangle: Rounded Corners 6">
              <a:extLst>
                <a:ext uri="{FF2B5EF4-FFF2-40B4-BE49-F238E27FC236}">
                  <a16:creationId xmlns:a16="http://schemas.microsoft.com/office/drawing/2014/main" id="{0ADE51F4-6F70-9A27-BF34-07F2FF86702C}"/>
                </a:ext>
              </a:extLst>
            </xdr:cNvPr>
            <xdr:cNvSpPr/>
          </xdr:nvSpPr>
          <xdr:spPr>
            <a:xfrm>
              <a:off x="175260" y="2110740"/>
              <a:ext cx="2293620"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a:solidFill>
                    <a:schemeClr val="bg1"/>
                  </a:solidFill>
                </a:rPr>
                <a:t>YOY</a:t>
              </a:r>
              <a:r>
                <a:rPr lang="en-US" sz="1400" b="0" baseline="0">
                  <a:solidFill>
                    <a:schemeClr val="bg1"/>
                  </a:solidFill>
                </a:rPr>
                <a:t> GROWTH</a:t>
              </a:r>
              <a:endParaRPr lang="en-US" sz="1800" b="0">
                <a:solidFill>
                  <a:schemeClr val="bg1"/>
                </a:solidFill>
              </a:endParaRPr>
            </a:p>
          </xdr:txBody>
        </xdr:sp>
      </xdr:grpSp>
      <xdr:grpSp>
        <xdr:nvGrpSpPr>
          <xdr:cNvPr id="29" name="Group 28">
            <a:extLst>
              <a:ext uri="{FF2B5EF4-FFF2-40B4-BE49-F238E27FC236}">
                <a16:creationId xmlns:a16="http://schemas.microsoft.com/office/drawing/2014/main" id="{93614848-BFD5-B9FA-58C2-C6F0B229B67C}"/>
              </a:ext>
            </a:extLst>
          </xdr:cNvPr>
          <xdr:cNvGrpSpPr/>
        </xdr:nvGrpSpPr>
        <xdr:grpSpPr>
          <a:xfrm>
            <a:off x="2750820" y="579120"/>
            <a:ext cx="2632631" cy="1981200"/>
            <a:chOff x="15240" y="586740"/>
            <a:chExt cx="2632631" cy="1981200"/>
          </a:xfrm>
          <a:gradFill>
            <a:gsLst>
              <a:gs pos="0">
                <a:schemeClr val="tx1">
                  <a:lumMod val="85000"/>
                  <a:lumOff val="15000"/>
                  <a:alpha val="95000"/>
                </a:schemeClr>
              </a:gs>
              <a:gs pos="97000">
                <a:schemeClr val="tx1">
                  <a:lumMod val="65000"/>
                  <a:lumOff val="35000"/>
                  <a:alpha val="95000"/>
                </a:schemeClr>
              </a:gs>
            </a:gsLst>
            <a:lin ang="1200000" scaled="0"/>
          </a:gradFill>
        </xdr:grpSpPr>
        <xdr:sp macro="" textlink="">
          <xdr:nvSpPr>
            <xdr:cNvPr id="30" name="Rectangle: Rounded Corners 29">
              <a:extLst>
                <a:ext uri="{FF2B5EF4-FFF2-40B4-BE49-F238E27FC236}">
                  <a16:creationId xmlns:a16="http://schemas.microsoft.com/office/drawing/2014/main" id="{E95679DB-C6FF-968F-2229-C82958AC460D}"/>
                </a:ext>
              </a:extLst>
            </xdr:cNvPr>
            <xdr:cNvSpPr/>
          </xdr:nvSpPr>
          <xdr:spPr>
            <a:xfrm>
              <a:off x="15240" y="586740"/>
              <a:ext cx="2632631" cy="3429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PROFIT</a:t>
              </a:r>
              <a:endParaRPr lang="en-US" sz="1100"/>
            </a:p>
          </xdr:txBody>
        </xdr:sp>
        <xdr:sp macro="" textlink="">
          <xdr:nvSpPr>
            <xdr:cNvPr id="31" name="Rectangle: Rounded Corners 30">
              <a:extLst>
                <a:ext uri="{FF2B5EF4-FFF2-40B4-BE49-F238E27FC236}">
                  <a16:creationId xmlns:a16="http://schemas.microsoft.com/office/drawing/2014/main" id="{B4C72FFA-A502-193F-40B0-6233A7042665}"/>
                </a:ext>
              </a:extLst>
            </xdr:cNvPr>
            <xdr:cNvSpPr/>
          </xdr:nvSpPr>
          <xdr:spPr>
            <a:xfrm>
              <a:off x="15240" y="967740"/>
              <a:ext cx="2621280" cy="16002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32" name="Rectangle: Rounded Corners 31">
              <a:extLst>
                <a:ext uri="{FF2B5EF4-FFF2-40B4-BE49-F238E27FC236}">
                  <a16:creationId xmlns:a16="http://schemas.microsoft.com/office/drawing/2014/main" id="{0A49A559-E608-0777-1516-AD2949292E3A}"/>
                </a:ext>
              </a:extLst>
            </xdr:cNvPr>
            <xdr:cNvSpPr/>
          </xdr:nvSpPr>
          <xdr:spPr>
            <a:xfrm>
              <a:off x="167640" y="1051560"/>
              <a:ext cx="2293620"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594FB64-DC6A-4080-AC5B-3FB31CCA357C}" type="TxLink">
                <a:rPr lang="en-US" sz="1600" b="0" i="0" u="none" strike="noStrike">
                  <a:solidFill>
                    <a:schemeClr val="bg1"/>
                  </a:solidFill>
                  <a:latin typeface="Calibri"/>
                  <a:ea typeface="Calibri"/>
                  <a:cs typeface="Calibri"/>
                </a:rPr>
                <a:t> $286,397.02 </a:t>
              </a:fld>
              <a:endParaRPr lang="en-US" sz="2800" b="0">
                <a:solidFill>
                  <a:schemeClr val="bg1"/>
                </a:solidFill>
              </a:endParaRPr>
            </a:p>
          </xdr:txBody>
        </xdr:sp>
        <xdr:sp macro="" textlink="kpi!U52">
          <xdr:nvSpPr>
            <xdr:cNvPr id="34" name="Rectangle: Rounded Corners 33">
              <a:extLst>
                <a:ext uri="{FF2B5EF4-FFF2-40B4-BE49-F238E27FC236}">
                  <a16:creationId xmlns:a16="http://schemas.microsoft.com/office/drawing/2014/main" id="{148C3A1A-809A-E819-C461-C5561331C299}"/>
                </a:ext>
              </a:extLst>
            </xdr:cNvPr>
            <xdr:cNvSpPr/>
          </xdr:nvSpPr>
          <xdr:spPr>
            <a:xfrm>
              <a:off x="175260" y="2110740"/>
              <a:ext cx="2293620"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a:solidFill>
                    <a:schemeClr val="bg1"/>
                  </a:solidFill>
                </a:rPr>
                <a:t>YOY</a:t>
              </a:r>
              <a:r>
                <a:rPr lang="en-US" sz="1600" b="0" baseline="0">
                  <a:solidFill>
                    <a:schemeClr val="bg1"/>
                  </a:solidFill>
                </a:rPr>
                <a:t> GROWTH</a:t>
              </a:r>
              <a:endParaRPr lang="en-US" sz="1800" b="0">
                <a:solidFill>
                  <a:schemeClr val="bg1"/>
                </a:solidFill>
              </a:endParaRPr>
            </a:p>
          </xdr:txBody>
        </xdr:sp>
      </xdr:grpSp>
      <xdr:grpSp>
        <xdr:nvGrpSpPr>
          <xdr:cNvPr id="36" name="Group 35">
            <a:extLst>
              <a:ext uri="{FF2B5EF4-FFF2-40B4-BE49-F238E27FC236}">
                <a16:creationId xmlns:a16="http://schemas.microsoft.com/office/drawing/2014/main" id="{60BD0C5E-E0B4-53B2-C460-6EEE148CB259}"/>
              </a:ext>
            </a:extLst>
          </xdr:cNvPr>
          <xdr:cNvGrpSpPr/>
        </xdr:nvGrpSpPr>
        <xdr:grpSpPr>
          <a:xfrm>
            <a:off x="5478780" y="609600"/>
            <a:ext cx="2632631" cy="1981200"/>
            <a:chOff x="15240" y="586740"/>
            <a:chExt cx="2632631" cy="1981200"/>
          </a:xfrm>
          <a:gradFill>
            <a:gsLst>
              <a:gs pos="0">
                <a:schemeClr val="tx1">
                  <a:lumMod val="85000"/>
                  <a:lumOff val="15000"/>
                  <a:alpha val="95000"/>
                </a:schemeClr>
              </a:gs>
              <a:gs pos="97000">
                <a:schemeClr val="tx1">
                  <a:lumMod val="65000"/>
                  <a:lumOff val="35000"/>
                  <a:alpha val="95000"/>
                </a:schemeClr>
              </a:gs>
            </a:gsLst>
            <a:lin ang="1200000" scaled="0"/>
          </a:gradFill>
        </xdr:grpSpPr>
        <xdr:sp macro="" textlink="">
          <xdr:nvSpPr>
            <xdr:cNvPr id="37" name="Rectangle: Rounded Corners 36">
              <a:extLst>
                <a:ext uri="{FF2B5EF4-FFF2-40B4-BE49-F238E27FC236}">
                  <a16:creationId xmlns:a16="http://schemas.microsoft.com/office/drawing/2014/main" id="{9665C3C8-7985-B812-DAEC-E76D74514611}"/>
                </a:ext>
              </a:extLst>
            </xdr:cNvPr>
            <xdr:cNvSpPr/>
          </xdr:nvSpPr>
          <xdr:spPr>
            <a:xfrm>
              <a:off x="15240" y="586740"/>
              <a:ext cx="2632631" cy="3429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0">
                  <a:solidFill>
                    <a:schemeClr val="bg1"/>
                  </a:solidFill>
                  <a:latin typeface="+mn-lt"/>
                  <a:ea typeface="+mn-ea"/>
                  <a:cs typeface="+mn-cs"/>
                </a:rPr>
                <a:t>QUANTITY</a:t>
              </a:r>
            </a:p>
          </xdr:txBody>
        </xdr:sp>
        <xdr:sp macro="" textlink="">
          <xdr:nvSpPr>
            <xdr:cNvPr id="38" name="Rectangle: Rounded Corners 37">
              <a:extLst>
                <a:ext uri="{FF2B5EF4-FFF2-40B4-BE49-F238E27FC236}">
                  <a16:creationId xmlns:a16="http://schemas.microsoft.com/office/drawing/2014/main" id="{C196AADC-915A-249C-4045-EFB00D724F76}"/>
                </a:ext>
              </a:extLst>
            </xdr:cNvPr>
            <xdr:cNvSpPr/>
          </xdr:nvSpPr>
          <xdr:spPr>
            <a:xfrm>
              <a:off x="15240" y="967740"/>
              <a:ext cx="2621280" cy="16002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endParaRPr lang="en-US" sz="1600" b="0">
                <a:solidFill>
                  <a:schemeClr val="bg1"/>
                </a:solidFill>
                <a:latin typeface="+mn-lt"/>
                <a:ea typeface="+mn-ea"/>
                <a:cs typeface="+mn-cs"/>
              </a:endParaRPr>
            </a:p>
          </xdr:txBody>
        </xdr:sp>
        <xdr:sp macro="" textlink="kpi!H17">
          <xdr:nvSpPr>
            <xdr:cNvPr id="39" name="Rectangle: Rounded Corners 38">
              <a:extLst>
                <a:ext uri="{FF2B5EF4-FFF2-40B4-BE49-F238E27FC236}">
                  <a16:creationId xmlns:a16="http://schemas.microsoft.com/office/drawing/2014/main" id="{01FE2D2B-849A-73AF-EB41-ECE0F710132E}"/>
                </a:ext>
              </a:extLst>
            </xdr:cNvPr>
            <xdr:cNvSpPr/>
          </xdr:nvSpPr>
          <xdr:spPr>
            <a:xfrm>
              <a:off x="167640" y="1051560"/>
              <a:ext cx="2293620"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1C52ECF-510B-46BB-B90A-5ADB9C6B3D7D}" type="TxLink">
                <a:rPr lang="en-US" sz="1600" b="0">
                  <a:solidFill>
                    <a:schemeClr val="bg1"/>
                  </a:solidFill>
                  <a:latin typeface="+mn-lt"/>
                  <a:ea typeface="+mn-ea"/>
                  <a:cs typeface="+mn-cs"/>
                </a:rPr>
                <a:pPr marL="0" indent="0" algn="ctr"/>
                <a:t># 37873</a:t>
              </a:fld>
              <a:endParaRPr lang="en-US" sz="1600" b="0">
                <a:solidFill>
                  <a:schemeClr val="bg1"/>
                </a:solidFill>
                <a:latin typeface="+mn-lt"/>
                <a:ea typeface="+mn-ea"/>
                <a:cs typeface="+mn-cs"/>
              </a:endParaRPr>
            </a:p>
          </xdr:txBody>
        </xdr:sp>
        <xdr:sp macro="" textlink="kpi!U52">
          <xdr:nvSpPr>
            <xdr:cNvPr id="41" name="Rectangle: Rounded Corners 40">
              <a:extLst>
                <a:ext uri="{FF2B5EF4-FFF2-40B4-BE49-F238E27FC236}">
                  <a16:creationId xmlns:a16="http://schemas.microsoft.com/office/drawing/2014/main" id="{CCEE64D9-B0D4-8E33-DADC-CCF2F64ED17B}"/>
                </a:ext>
              </a:extLst>
            </xdr:cNvPr>
            <xdr:cNvSpPr/>
          </xdr:nvSpPr>
          <xdr:spPr>
            <a:xfrm>
              <a:off x="175260" y="2110740"/>
              <a:ext cx="2293620"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0">
                  <a:solidFill>
                    <a:schemeClr val="bg1"/>
                  </a:solidFill>
                  <a:latin typeface="+mn-lt"/>
                  <a:ea typeface="+mn-ea"/>
                  <a:cs typeface="+mn-cs"/>
                </a:rPr>
                <a:t>YOY GROWTH</a:t>
              </a:r>
            </a:p>
          </xdr:txBody>
        </xdr:sp>
      </xdr:grpSp>
      <xdr:grpSp>
        <xdr:nvGrpSpPr>
          <xdr:cNvPr id="42" name="Group 41">
            <a:extLst>
              <a:ext uri="{FF2B5EF4-FFF2-40B4-BE49-F238E27FC236}">
                <a16:creationId xmlns:a16="http://schemas.microsoft.com/office/drawing/2014/main" id="{106B6B93-2884-C9FA-6353-E4C04B139C46}"/>
              </a:ext>
            </a:extLst>
          </xdr:cNvPr>
          <xdr:cNvGrpSpPr/>
        </xdr:nvGrpSpPr>
        <xdr:grpSpPr>
          <a:xfrm>
            <a:off x="8214360" y="632460"/>
            <a:ext cx="2632631" cy="1981200"/>
            <a:chOff x="15240" y="586740"/>
            <a:chExt cx="2632631" cy="1981200"/>
          </a:xfrm>
          <a:gradFill>
            <a:gsLst>
              <a:gs pos="0">
                <a:schemeClr val="tx1">
                  <a:lumMod val="85000"/>
                  <a:lumOff val="15000"/>
                  <a:alpha val="95000"/>
                </a:schemeClr>
              </a:gs>
              <a:gs pos="97000">
                <a:schemeClr val="tx1">
                  <a:lumMod val="65000"/>
                  <a:lumOff val="35000"/>
                  <a:alpha val="95000"/>
                </a:schemeClr>
              </a:gs>
            </a:gsLst>
            <a:lin ang="1200000" scaled="0"/>
          </a:gradFill>
        </xdr:grpSpPr>
        <xdr:sp macro="" textlink="">
          <xdr:nvSpPr>
            <xdr:cNvPr id="43" name="Rectangle: Rounded Corners 42">
              <a:extLst>
                <a:ext uri="{FF2B5EF4-FFF2-40B4-BE49-F238E27FC236}">
                  <a16:creationId xmlns:a16="http://schemas.microsoft.com/office/drawing/2014/main" id="{1ACABD6A-3C22-BB0D-C46C-8B16DD8C27EA}"/>
                </a:ext>
              </a:extLst>
            </xdr:cNvPr>
            <xdr:cNvSpPr/>
          </xdr:nvSpPr>
          <xdr:spPr>
            <a:xfrm>
              <a:off x="15240" y="586740"/>
              <a:ext cx="2632631" cy="3429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0">
                  <a:solidFill>
                    <a:schemeClr val="bg1"/>
                  </a:solidFill>
                  <a:latin typeface="+mn-lt"/>
                  <a:ea typeface="+mn-ea"/>
                  <a:cs typeface="+mn-cs"/>
                </a:rPr>
                <a:t>NO OF ORDERS</a:t>
              </a:r>
            </a:p>
          </xdr:txBody>
        </xdr:sp>
        <xdr:sp macro="" textlink="">
          <xdr:nvSpPr>
            <xdr:cNvPr id="44" name="Rectangle: Rounded Corners 43">
              <a:extLst>
                <a:ext uri="{FF2B5EF4-FFF2-40B4-BE49-F238E27FC236}">
                  <a16:creationId xmlns:a16="http://schemas.microsoft.com/office/drawing/2014/main" id="{339B75F0-B04E-81CD-2129-AD2F0A2CDB82}"/>
                </a:ext>
              </a:extLst>
            </xdr:cNvPr>
            <xdr:cNvSpPr/>
          </xdr:nvSpPr>
          <xdr:spPr>
            <a:xfrm>
              <a:off x="15240" y="967740"/>
              <a:ext cx="2621280" cy="16002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endParaRPr lang="en-US" sz="1600" b="0">
                <a:solidFill>
                  <a:schemeClr val="bg1"/>
                </a:solidFill>
                <a:latin typeface="+mn-lt"/>
                <a:ea typeface="+mn-ea"/>
                <a:cs typeface="+mn-cs"/>
              </a:endParaRPr>
            </a:p>
          </xdr:txBody>
        </xdr:sp>
        <xdr:sp macro="" textlink="kpi!K17">
          <xdr:nvSpPr>
            <xdr:cNvPr id="45" name="Rectangle: Rounded Corners 44">
              <a:extLst>
                <a:ext uri="{FF2B5EF4-FFF2-40B4-BE49-F238E27FC236}">
                  <a16:creationId xmlns:a16="http://schemas.microsoft.com/office/drawing/2014/main" id="{9725EC64-A60F-0744-76F6-3BB67411BD30}"/>
                </a:ext>
              </a:extLst>
            </xdr:cNvPr>
            <xdr:cNvSpPr/>
          </xdr:nvSpPr>
          <xdr:spPr>
            <a:xfrm>
              <a:off x="167640" y="1051560"/>
              <a:ext cx="2293620"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0D29AE2-26ED-4466-9F46-20298EF8D266}" type="TxLink">
                <a:rPr lang="en-US" sz="1600" b="0">
                  <a:solidFill>
                    <a:schemeClr val="bg1"/>
                  </a:solidFill>
                  <a:latin typeface="+mn-lt"/>
                  <a:ea typeface="+mn-ea"/>
                  <a:cs typeface="+mn-cs"/>
                </a:rPr>
                <a:pPr marL="0" indent="0" algn="ctr"/>
                <a:t># 9994</a:t>
              </a:fld>
              <a:endParaRPr lang="en-US" sz="1600" b="0">
                <a:solidFill>
                  <a:schemeClr val="bg1"/>
                </a:solidFill>
                <a:latin typeface="+mn-lt"/>
                <a:ea typeface="+mn-ea"/>
                <a:cs typeface="+mn-cs"/>
              </a:endParaRPr>
            </a:p>
          </xdr:txBody>
        </xdr:sp>
        <xdr:sp macro="" textlink="kpi!U52">
          <xdr:nvSpPr>
            <xdr:cNvPr id="47" name="Rectangle: Rounded Corners 46">
              <a:extLst>
                <a:ext uri="{FF2B5EF4-FFF2-40B4-BE49-F238E27FC236}">
                  <a16:creationId xmlns:a16="http://schemas.microsoft.com/office/drawing/2014/main" id="{2FA55E35-C4D5-4F17-AEE5-414A09DD525F}"/>
                </a:ext>
              </a:extLst>
            </xdr:cNvPr>
            <xdr:cNvSpPr/>
          </xdr:nvSpPr>
          <xdr:spPr>
            <a:xfrm>
              <a:off x="175260" y="2110740"/>
              <a:ext cx="2293620"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0">
                  <a:solidFill>
                    <a:schemeClr val="bg1"/>
                  </a:solidFill>
                  <a:latin typeface="+mn-lt"/>
                  <a:ea typeface="+mn-ea"/>
                  <a:cs typeface="+mn-cs"/>
                </a:rPr>
                <a:t>YOY GROWTH</a:t>
              </a:r>
            </a:p>
          </xdr:txBody>
        </xdr:sp>
      </xdr:grpSp>
      <xdr:grpSp>
        <xdr:nvGrpSpPr>
          <xdr:cNvPr id="48" name="Group 47">
            <a:extLst>
              <a:ext uri="{FF2B5EF4-FFF2-40B4-BE49-F238E27FC236}">
                <a16:creationId xmlns:a16="http://schemas.microsoft.com/office/drawing/2014/main" id="{140182AB-3E79-7B7A-A748-6285FD6BFE74}"/>
              </a:ext>
            </a:extLst>
          </xdr:cNvPr>
          <xdr:cNvGrpSpPr/>
        </xdr:nvGrpSpPr>
        <xdr:grpSpPr>
          <a:xfrm>
            <a:off x="10934700" y="617220"/>
            <a:ext cx="2632631" cy="1981200"/>
            <a:chOff x="15240" y="586740"/>
            <a:chExt cx="2632631" cy="1981200"/>
          </a:xfrm>
          <a:gradFill>
            <a:gsLst>
              <a:gs pos="0">
                <a:schemeClr val="tx1">
                  <a:lumMod val="85000"/>
                  <a:lumOff val="15000"/>
                  <a:alpha val="95000"/>
                </a:schemeClr>
              </a:gs>
              <a:gs pos="97000">
                <a:schemeClr val="tx1">
                  <a:lumMod val="65000"/>
                  <a:lumOff val="35000"/>
                  <a:alpha val="95000"/>
                </a:schemeClr>
              </a:gs>
            </a:gsLst>
            <a:lin ang="1200000" scaled="0"/>
          </a:gradFill>
        </xdr:grpSpPr>
        <xdr:sp macro="" textlink="">
          <xdr:nvSpPr>
            <xdr:cNvPr id="49" name="Rectangle: Rounded Corners 48">
              <a:extLst>
                <a:ext uri="{FF2B5EF4-FFF2-40B4-BE49-F238E27FC236}">
                  <a16:creationId xmlns:a16="http://schemas.microsoft.com/office/drawing/2014/main" id="{0D3E118C-F0D7-F23D-A01B-E428A12E1A51}"/>
                </a:ext>
              </a:extLst>
            </xdr:cNvPr>
            <xdr:cNvSpPr/>
          </xdr:nvSpPr>
          <xdr:spPr>
            <a:xfrm>
              <a:off x="15240" y="586740"/>
              <a:ext cx="2632631" cy="3429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0">
                  <a:solidFill>
                    <a:schemeClr val="bg1"/>
                  </a:solidFill>
                  <a:latin typeface="+mn-lt"/>
                  <a:ea typeface="+mn-ea"/>
                  <a:cs typeface="+mn-cs"/>
                </a:rPr>
                <a:t>PROFIT MARGIN</a:t>
              </a:r>
            </a:p>
          </xdr:txBody>
        </xdr:sp>
        <xdr:sp macro="" textlink="">
          <xdr:nvSpPr>
            <xdr:cNvPr id="50" name="Rectangle: Rounded Corners 49">
              <a:extLst>
                <a:ext uri="{FF2B5EF4-FFF2-40B4-BE49-F238E27FC236}">
                  <a16:creationId xmlns:a16="http://schemas.microsoft.com/office/drawing/2014/main" id="{9D82FD44-C602-B90A-63E2-840CCBF0BF95}"/>
                </a:ext>
              </a:extLst>
            </xdr:cNvPr>
            <xdr:cNvSpPr/>
          </xdr:nvSpPr>
          <xdr:spPr>
            <a:xfrm>
              <a:off x="15240" y="967740"/>
              <a:ext cx="2621280" cy="16002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endParaRPr lang="en-US" sz="1600" b="0">
                <a:solidFill>
                  <a:schemeClr val="bg1"/>
                </a:solidFill>
                <a:latin typeface="+mn-lt"/>
                <a:ea typeface="+mn-ea"/>
                <a:cs typeface="+mn-cs"/>
              </a:endParaRPr>
            </a:p>
          </xdr:txBody>
        </xdr:sp>
        <xdr:sp macro="" textlink="kpi!N17">
          <xdr:nvSpPr>
            <xdr:cNvPr id="51" name="Rectangle: Rounded Corners 50">
              <a:extLst>
                <a:ext uri="{FF2B5EF4-FFF2-40B4-BE49-F238E27FC236}">
                  <a16:creationId xmlns:a16="http://schemas.microsoft.com/office/drawing/2014/main" id="{C397B292-FCE0-2A02-501D-B6407E7C5410}"/>
                </a:ext>
              </a:extLst>
            </xdr:cNvPr>
            <xdr:cNvSpPr/>
          </xdr:nvSpPr>
          <xdr:spPr>
            <a:xfrm>
              <a:off x="167640" y="1051560"/>
              <a:ext cx="2293620"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DE1DDBB-7096-4C77-B25A-D1EC79D58EC3}" type="TxLink">
                <a:rPr lang="en-US" sz="1600" b="0">
                  <a:solidFill>
                    <a:schemeClr val="bg1"/>
                  </a:solidFill>
                  <a:latin typeface="+mn-lt"/>
                  <a:ea typeface="+mn-ea"/>
                  <a:cs typeface="+mn-cs"/>
                </a:rPr>
                <a:pPr marL="0" indent="0" algn="ctr"/>
                <a:t>12.47%</a:t>
              </a:fld>
              <a:endParaRPr lang="en-US" sz="1600" b="0">
                <a:solidFill>
                  <a:schemeClr val="bg1"/>
                </a:solidFill>
                <a:latin typeface="+mn-lt"/>
                <a:ea typeface="+mn-ea"/>
                <a:cs typeface="+mn-cs"/>
              </a:endParaRPr>
            </a:p>
          </xdr:txBody>
        </xdr:sp>
        <xdr:sp macro="" textlink="kpi!U52">
          <xdr:nvSpPr>
            <xdr:cNvPr id="53" name="Rectangle: Rounded Corners 52">
              <a:extLst>
                <a:ext uri="{FF2B5EF4-FFF2-40B4-BE49-F238E27FC236}">
                  <a16:creationId xmlns:a16="http://schemas.microsoft.com/office/drawing/2014/main" id="{4ABAF116-5D45-B458-1A5A-31A5F6B6BD7E}"/>
                </a:ext>
              </a:extLst>
            </xdr:cNvPr>
            <xdr:cNvSpPr/>
          </xdr:nvSpPr>
          <xdr:spPr>
            <a:xfrm>
              <a:off x="175260" y="2110740"/>
              <a:ext cx="2293620" cy="381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0">
                  <a:solidFill>
                    <a:schemeClr val="bg1"/>
                  </a:solidFill>
                  <a:latin typeface="+mn-lt"/>
                  <a:ea typeface="+mn-ea"/>
                  <a:cs typeface="+mn-cs"/>
                </a:rPr>
                <a:t>YOY GROWTH</a:t>
              </a:r>
            </a:p>
          </xdr:txBody>
        </xdr:sp>
      </xdr:grpSp>
    </xdr:grpSp>
    <xdr:clientData/>
  </xdr:twoCellAnchor>
  <xdr:twoCellAnchor>
    <xdr:from>
      <xdr:col>0</xdr:col>
      <xdr:colOff>0</xdr:colOff>
      <xdr:row>0</xdr:row>
      <xdr:rowOff>0</xdr:rowOff>
    </xdr:from>
    <xdr:to>
      <xdr:col>23</xdr:col>
      <xdr:colOff>160020</xdr:colOff>
      <xdr:row>2</xdr:row>
      <xdr:rowOff>167640</xdr:rowOff>
    </xdr:to>
    <xdr:sp macro="" textlink="">
      <xdr:nvSpPr>
        <xdr:cNvPr id="2" name="Rectangle: Rounded Corners 1">
          <a:extLst>
            <a:ext uri="{FF2B5EF4-FFF2-40B4-BE49-F238E27FC236}">
              <a16:creationId xmlns:a16="http://schemas.microsoft.com/office/drawing/2014/main" id="{E9BAE0EA-3E32-C0FF-473B-33DE7A31ACC7}"/>
            </a:ext>
          </a:extLst>
        </xdr:cNvPr>
        <xdr:cNvSpPr/>
      </xdr:nvSpPr>
      <xdr:spPr>
        <a:xfrm>
          <a:off x="0" y="0"/>
          <a:ext cx="14180820" cy="533400"/>
        </a:xfrm>
        <a:prstGeom prst="roundRect">
          <a:avLst/>
        </a:prstGeom>
        <a:gradFill>
          <a:gsLst>
            <a:gs pos="0">
              <a:schemeClr val="tx1">
                <a:lumMod val="85000"/>
                <a:lumOff val="15000"/>
                <a:alpha val="85000"/>
              </a:schemeClr>
            </a:gs>
            <a:gs pos="97000">
              <a:schemeClr val="tx1">
                <a:lumMod val="65000"/>
                <a:lumOff val="35000"/>
                <a:alpha val="8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t>ECOMMERCE SALES ANALYSIS DASHBOARD</a:t>
          </a:r>
          <a:endParaRPr lang="en-US" sz="1100" b="1"/>
        </a:p>
      </xdr:txBody>
    </xdr:sp>
    <xdr:clientData/>
  </xdr:twoCellAnchor>
  <mc:AlternateContent xmlns:mc="http://schemas.openxmlformats.org/markup-compatibility/2006">
    <mc:Choice xmlns:a14="http://schemas.microsoft.com/office/drawing/2010/main" Requires="a14">
      <xdr:twoCellAnchor editAs="oneCell">
        <xdr:from>
          <xdr:col>2</xdr:col>
          <xdr:colOff>381000</xdr:colOff>
          <xdr:row>11</xdr:row>
          <xdr:rowOff>112983</xdr:rowOff>
        </xdr:from>
        <xdr:to>
          <xdr:col>4</xdr:col>
          <xdr:colOff>45720</xdr:colOff>
          <xdr:row>13</xdr:row>
          <xdr:rowOff>20037</xdr:rowOff>
        </xdr:to>
        <xdr:pic>
          <xdr:nvPicPr>
            <xdr:cNvPr id="27" name="Picture 26">
              <a:extLst>
                <a:ext uri="{FF2B5EF4-FFF2-40B4-BE49-F238E27FC236}">
                  <a16:creationId xmlns:a16="http://schemas.microsoft.com/office/drawing/2014/main" id="{132A8405-EF62-30A0-20F3-C788BDF75C83}"/>
                </a:ext>
              </a:extLst>
            </xdr:cNvPr>
            <xdr:cNvPicPr>
              <a:picLocks noChangeAspect="1" noChangeArrowheads="1"/>
              <a:extLst>
                <a:ext uri="{84589F7E-364E-4C9E-8A38-B11213B215E9}">
                  <a14:cameraTool cellRange="'kpi yoy'!$H$8" spid="_x0000_s10365"/>
                </a:ext>
              </a:extLst>
            </xdr:cNvPicPr>
          </xdr:nvPicPr>
          <xdr:blipFill>
            <a:blip xmlns:r="http://schemas.openxmlformats.org/officeDocument/2006/relationships" r:embed="rId2"/>
            <a:srcRect/>
            <a:stretch>
              <a:fillRect/>
            </a:stretch>
          </xdr:blipFill>
          <xdr:spPr bwMode="auto">
            <a:xfrm>
              <a:off x="1600200" y="2124663"/>
              <a:ext cx="883920" cy="27281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563880</xdr:colOff>
      <xdr:row>7</xdr:row>
      <xdr:rowOff>175260</xdr:rowOff>
    </xdr:from>
    <xdr:to>
      <xdr:col>8</xdr:col>
      <xdr:colOff>228600</xdr:colOff>
      <xdr:row>11</xdr:row>
      <xdr:rowOff>91440</xdr:rowOff>
    </xdr:to>
    <xdr:graphicFrame macro="">
      <xdr:nvGraphicFramePr>
        <xdr:cNvPr id="80" name="Chart 79">
          <a:extLst>
            <a:ext uri="{FF2B5EF4-FFF2-40B4-BE49-F238E27FC236}">
              <a16:creationId xmlns:a16="http://schemas.microsoft.com/office/drawing/2014/main" id="{385233B2-FEF1-4527-A2BC-34A2C0CD1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594360</xdr:colOff>
      <xdr:row>7</xdr:row>
      <xdr:rowOff>160020</xdr:rowOff>
    </xdr:from>
    <xdr:to>
      <xdr:col>13</xdr:col>
      <xdr:colOff>396240</xdr:colOff>
      <xdr:row>11</xdr:row>
      <xdr:rowOff>15240</xdr:rowOff>
    </xdr:to>
    <xdr:graphicFrame macro="">
      <xdr:nvGraphicFramePr>
        <xdr:cNvPr id="81" name="Chart 80">
          <a:extLst>
            <a:ext uri="{FF2B5EF4-FFF2-40B4-BE49-F238E27FC236}">
              <a16:creationId xmlns:a16="http://schemas.microsoft.com/office/drawing/2014/main" id="{6C64BA07-DA73-4FB6-AB13-EEBB4FFDC4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243840</xdr:colOff>
      <xdr:row>8</xdr:row>
      <xdr:rowOff>76200</xdr:rowOff>
    </xdr:from>
    <xdr:to>
      <xdr:col>18</xdr:col>
      <xdr:colOff>68580</xdr:colOff>
      <xdr:row>11</xdr:row>
      <xdr:rowOff>76200</xdr:rowOff>
    </xdr:to>
    <xdr:graphicFrame macro="">
      <xdr:nvGraphicFramePr>
        <xdr:cNvPr id="82" name="Chart 81">
          <a:extLst>
            <a:ext uri="{FF2B5EF4-FFF2-40B4-BE49-F238E27FC236}">
              <a16:creationId xmlns:a16="http://schemas.microsoft.com/office/drawing/2014/main" id="{F130B25B-FBF1-4672-8BBD-8A2FCB3BE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114300</xdr:colOff>
      <xdr:row>8</xdr:row>
      <xdr:rowOff>106680</xdr:rowOff>
    </xdr:from>
    <xdr:to>
      <xdr:col>22</xdr:col>
      <xdr:colOff>419100</xdr:colOff>
      <xdr:row>11</xdr:row>
      <xdr:rowOff>38100</xdr:rowOff>
    </xdr:to>
    <xdr:graphicFrame macro="">
      <xdr:nvGraphicFramePr>
        <xdr:cNvPr id="83" name="Chart 82">
          <a:extLst>
            <a:ext uri="{FF2B5EF4-FFF2-40B4-BE49-F238E27FC236}">
              <a16:creationId xmlns:a16="http://schemas.microsoft.com/office/drawing/2014/main" id="{0CD95D90-DA95-4D87-89FE-8D3960A18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243840</xdr:colOff>
          <xdr:row>11</xdr:row>
          <xdr:rowOff>114300</xdr:rowOff>
        </xdr:from>
        <xdr:to>
          <xdr:col>8</xdr:col>
          <xdr:colOff>448970</xdr:colOff>
          <xdr:row>13</xdr:row>
          <xdr:rowOff>0</xdr:rowOff>
        </xdr:to>
        <xdr:pic>
          <xdr:nvPicPr>
            <xdr:cNvPr id="86" name="Picture 85">
              <a:extLst>
                <a:ext uri="{FF2B5EF4-FFF2-40B4-BE49-F238E27FC236}">
                  <a16:creationId xmlns:a16="http://schemas.microsoft.com/office/drawing/2014/main" id="{CAFD1428-D282-5734-CA31-C3D03F9C5D3A}"/>
                </a:ext>
              </a:extLst>
            </xdr:cNvPr>
            <xdr:cNvPicPr>
              <a:picLocks noChangeAspect="1" noChangeArrowheads="1"/>
              <a:extLst>
                <a:ext uri="{84589F7E-364E-4C9E-8A38-B11213B215E9}">
                  <a14:cameraTool cellRange="'kpi yoy'!$I$8" spid="_x0000_s10366"/>
                </a:ext>
              </a:extLst>
            </xdr:cNvPicPr>
          </xdr:nvPicPr>
          <xdr:blipFill>
            <a:blip xmlns:r="http://schemas.openxmlformats.org/officeDocument/2006/relationships" r:embed="rId7"/>
            <a:srcRect/>
            <a:stretch>
              <a:fillRect/>
            </a:stretch>
          </xdr:blipFill>
          <xdr:spPr bwMode="auto">
            <a:xfrm>
              <a:off x="4511040" y="2125980"/>
              <a:ext cx="814730" cy="2514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220980</xdr:colOff>
          <xdr:row>11</xdr:row>
          <xdr:rowOff>160020</xdr:rowOff>
        </xdr:from>
        <xdr:to>
          <xdr:col>13</xdr:col>
          <xdr:colOff>401422</xdr:colOff>
          <xdr:row>13</xdr:row>
          <xdr:rowOff>38100</xdr:rowOff>
        </xdr:to>
        <xdr:pic>
          <xdr:nvPicPr>
            <xdr:cNvPr id="87" name="Picture 86">
              <a:extLst>
                <a:ext uri="{FF2B5EF4-FFF2-40B4-BE49-F238E27FC236}">
                  <a16:creationId xmlns:a16="http://schemas.microsoft.com/office/drawing/2014/main" id="{43B21AA3-BC0C-E34E-547B-8A6A3C4479CD}"/>
                </a:ext>
              </a:extLst>
            </xdr:cNvPr>
            <xdr:cNvPicPr>
              <a:picLocks noChangeAspect="1" noChangeArrowheads="1"/>
              <a:extLst>
                <a:ext uri="{84589F7E-364E-4C9E-8A38-B11213B215E9}">
                  <a14:cameraTool cellRange="'kpi yoy'!$J$8" spid="_x0000_s10367"/>
                </a:ext>
              </a:extLst>
            </xdr:cNvPicPr>
          </xdr:nvPicPr>
          <xdr:blipFill>
            <a:blip xmlns:r="http://schemas.openxmlformats.org/officeDocument/2006/relationships" r:embed="rId8"/>
            <a:srcRect/>
            <a:stretch>
              <a:fillRect/>
            </a:stretch>
          </xdr:blipFill>
          <xdr:spPr bwMode="auto">
            <a:xfrm>
              <a:off x="7536180" y="2171700"/>
              <a:ext cx="790042" cy="2438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533400</xdr:colOff>
          <xdr:row>11</xdr:row>
          <xdr:rowOff>137160</xdr:rowOff>
        </xdr:from>
        <xdr:to>
          <xdr:col>18</xdr:col>
          <xdr:colOff>128930</xdr:colOff>
          <xdr:row>13</xdr:row>
          <xdr:rowOff>22860</xdr:rowOff>
        </xdr:to>
        <xdr:pic>
          <xdr:nvPicPr>
            <xdr:cNvPr id="88" name="Picture 87">
              <a:extLst>
                <a:ext uri="{FF2B5EF4-FFF2-40B4-BE49-F238E27FC236}">
                  <a16:creationId xmlns:a16="http://schemas.microsoft.com/office/drawing/2014/main" id="{17B6F40A-B73A-D902-D2A5-0A2F6FEC1DAF}"/>
                </a:ext>
              </a:extLst>
            </xdr:cNvPr>
            <xdr:cNvPicPr>
              <a:picLocks noChangeAspect="1" noChangeArrowheads="1"/>
              <a:extLst>
                <a:ext uri="{84589F7E-364E-4C9E-8A38-B11213B215E9}">
                  <a14:cameraTool cellRange="'kpi yoy'!$K$8" spid="_x0000_s10368"/>
                </a:ext>
              </a:extLst>
            </xdr:cNvPicPr>
          </xdr:nvPicPr>
          <xdr:blipFill>
            <a:blip xmlns:r="http://schemas.openxmlformats.org/officeDocument/2006/relationships" r:embed="rId9"/>
            <a:srcRect/>
            <a:stretch>
              <a:fillRect/>
            </a:stretch>
          </xdr:blipFill>
          <xdr:spPr bwMode="auto">
            <a:xfrm>
              <a:off x="10287000" y="2148840"/>
              <a:ext cx="814730" cy="2514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350520</xdr:colOff>
          <xdr:row>11</xdr:row>
          <xdr:rowOff>152212</xdr:rowOff>
        </xdr:from>
        <xdr:to>
          <xdr:col>22</xdr:col>
          <xdr:colOff>556260</xdr:colOff>
          <xdr:row>13</xdr:row>
          <xdr:rowOff>38100</xdr:rowOff>
        </xdr:to>
        <xdr:pic>
          <xdr:nvPicPr>
            <xdr:cNvPr id="90" name="Picture 89">
              <a:extLst>
                <a:ext uri="{FF2B5EF4-FFF2-40B4-BE49-F238E27FC236}">
                  <a16:creationId xmlns:a16="http://schemas.microsoft.com/office/drawing/2014/main" id="{E68CB669-2548-F485-CDCC-61019F9FE004}"/>
                </a:ext>
              </a:extLst>
            </xdr:cNvPr>
            <xdr:cNvPicPr>
              <a:picLocks noChangeAspect="1" noChangeArrowheads="1"/>
              <a:extLst>
                <a:ext uri="{84589F7E-364E-4C9E-8A38-B11213B215E9}">
                  <a14:cameraTool cellRange="'kpi yoy'!$L$8" spid="_x0000_s10369"/>
                </a:ext>
              </a:extLst>
            </xdr:cNvPicPr>
          </xdr:nvPicPr>
          <xdr:blipFill>
            <a:blip xmlns:r="http://schemas.openxmlformats.org/officeDocument/2006/relationships" r:embed="rId10"/>
            <a:srcRect/>
            <a:stretch>
              <a:fillRect/>
            </a:stretch>
          </xdr:blipFill>
          <xdr:spPr bwMode="auto">
            <a:xfrm>
              <a:off x="13152120" y="2163892"/>
              <a:ext cx="815340" cy="25164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449580</xdr:colOff>
      <xdr:row>29</xdr:row>
      <xdr:rowOff>30480</xdr:rowOff>
    </xdr:from>
    <xdr:to>
      <xdr:col>23</xdr:col>
      <xdr:colOff>601980</xdr:colOff>
      <xdr:row>43</xdr:row>
      <xdr:rowOff>106680</xdr:rowOff>
    </xdr:to>
    <xdr:sp macro="" textlink="">
      <xdr:nvSpPr>
        <xdr:cNvPr id="97" name="Rectangle: Rounded Corners 96">
          <a:extLst>
            <a:ext uri="{FF2B5EF4-FFF2-40B4-BE49-F238E27FC236}">
              <a16:creationId xmlns:a16="http://schemas.microsoft.com/office/drawing/2014/main" id="{43FDF423-67B2-4A3A-62C1-A65B2C8CABCF}"/>
            </a:ext>
          </a:extLst>
        </xdr:cNvPr>
        <xdr:cNvSpPr/>
      </xdr:nvSpPr>
      <xdr:spPr>
        <a:xfrm>
          <a:off x="10203180" y="5334000"/>
          <a:ext cx="4419600" cy="2636520"/>
        </a:xfrm>
        <a:prstGeom prst="roundRect">
          <a:avLst>
            <a:gd name="adj" fmla="val 5458"/>
          </a:avLst>
        </a:prstGeom>
        <a:gradFill>
          <a:gsLst>
            <a:gs pos="0">
              <a:schemeClr val="tx1">
                <a:lumMod val="85000"/>
                <a:lumOff val="15000"/>
                <a:alpha val="95000"/>
              </a:schemeClr>
            </a:gs>
            <a:gs pos="100000">
              <a:schemeClr val="tx1">
                <a:lumMod val="65000"/>
                <a:lumOff val="35000"/>
                <a:alpha val="9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60960</xdr:colOff>
      <xdr:row>14</xdr:row>
      <xdr:rowOff>53340</xdr:rowOff>
    </xdr:from>
    <xdr:to>
      <xdr:col>23</xdr:col>
      <xdr:colOff>243840</xdr:colOff>
      <xdr:row>28</xdr:row>
      <xdr:rowOff>160020</xdr:rowOff>
    </xdr:to>
    <xdr:grpSp>
      <xdr:nvGrpSpPr>
        <xdr:cNvPr id="110" name="Group 109">
          <a:extLst>
            <a:ext uri="{FF2B5EF4-FFF2-40B4-BE49-F238E27FC236}">
              <a16:creationId xmlns:a16="http://schemas.microsoft.com/office/drawing/2014/main" id="{F9F91EEB-53DC-FB63-11CB-D4977557D8EF}"/>
            </a:ext>
          </a:extLst>
        </xdr:cNvPr>
        <xdr:cNvGrpSpPr/>
      </xdr:nvGrpSpPr>
      <xdr:grpSpPr>
        <a:xfrm>
          <a:off x="60960" y="2586990"/>
          <a:ext cx="14203680" cy="2640330"/>
          <a:chOff x="60960" y="2613660"/>
          <a:chExt cx="14203680" cy="2667000"/>
        </a:xfrm>
      </xdr:grpSpPr>
      <xdr:sp macro="" textlink="">
        <xdr:nvSpPr>
          <xdr:cNvPr id="93" name="Rectangle: Rounded Corners 92">
            <a:extLst>
              <a:ext uri="{FF2B5EF4-FFF2-40B4-BE49-F238E27FC236}">
                <a16:creationId xmlns:a16="http://schemas.microsoft.com/office/drawing/2014/main" id="{A514BA4C-E046-2EBE-C40C-6FAF748DEEB8}"/>
              </a:ext>
            </a:extLst>
          </xdr:cNvPr>
          <xdr:cNvSpPr/>
        </xdr:nvSpPr>
        <xdr:spPr>
          <a:xfrm>
            <a:off x="10759440" y="2644140"/>
            <a:ext cx="3505200" cy="2636520"/>
          </a:xfrm>
          <a:prstGeom prst="roundRect">
            <a:avLst>
              <a:gd name="adj" fmla="val 5458"/>
            </a:avLst>
          </a:prstGeom>
          <a:gradFill>
            <a:gsLst>
              <a:gs pos="0">
                <a:schemeClr val="tx1">
                  <a:lumMod val="85000"/>
                  <a:lumOff val="15000"/>
                  <a:alpha val="95000"/>
                </a:schemeClr>
              </a:gs>
              <a:gs pos="100000">
                <a:schemeClr val="tx1">
                  <a:lumMod val="65000"/>
                  <a:lumOff val="35000"/>
                  <a:alpha val="9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09" name="Group 108">
            <a:extLst>
              <a:ext uri="{FF2B5EF4-FFF2-40B4-BE49-F238E27FC236}">
                <a16:creationId xmlns:a16="http://schemas.microsoft.com/office/drawing/2014/main" id="{32C43852-6AEB-7C58-3C1C-223C0E541A0E}"/>
              </a:ext>
            </a:extLst>
          </xdr:cNvPr>
          <xdr:cNvGrpSpPr/>
        </xdr:nvGrpSpPr>
        <xdr:grpSpPr>
          <a:xfrm>
            <a:off x="60960" y="2613660"/>
            <a:ext cx="10662698" cy="2659380"/>
            <a:chOff x="60960" y="2613660"/>
            <a:chExt cx="10662698" cy="2659380"/>
          </a:xfrm>
        </xdr:grpSpPr>
        <xdr:sp macro="" textlink="">
          <xdr:nvSpPr>
            <xdr:cNvPr id="91" name="Rectangle: Rounded Corners 90">
              <a:extLst>
                <a:ext uri="{FF2B5EF4-FFF2-40B4-BE49-F238E27FC236}">
                  <a16:creationId xmlns:a16="http://schemas.microsoft.com/office/drawing/2014/main" id="{06CDE5B4-0F57-3C38-DCFB-BE4CE399D61C}"/>
                </a:ext>
              </a:extLst>
            </xdr:cNvPr>
            <xdr:cNvSpPr/>
          </xdr:nvSpPr>
          <xdr:spPr>
            <a:xfrm>
              <a:off x="5671698" y="2636520"/>
              <a:ext cx="5051960" cy="2636520"/>
            </a:xfrm>
            <a:prstGeom prst="roundRect">
              <a:avLst>
                <a:gd name="adj" fmla="val 5458"/>
              </a:avLst>
            </a:prstGeom>
            <a:gradFill>
              <a:gsLst>
                <a:gs pos="0">
                  <a:schemeClr val="tx1">
                    <a:lumMod val="85000"/>
                    <a:lumOff val="15000"/>
                    <a:alpha val="95000"/>
                  </a:schemeClr>
                </a:gs>
                <a:gs pos="100000">
                  <a:schemeClr val="tx1">
                    <a:lumMod val="65000"/>
                    <a:lumOff val="35000"/>
                    <a:alpha val="9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2" name="Rectangle: Rounded Corners 91">
              <a:extLst>
                <a:ext uri="{FF2B5EF4-FFF2-40B4-BE49-F238E27FC236}">
                  <a16:creationId xmlns:a16="http://schemas.microsoft.com/office/drawing/2014/main" id="{37215D87-2845-FC0F-8CF5-8B932AD12684}"/>
                </a:ext>
              </a:extLst>
            </xdr:cNvPr>
            <xdr:cNvSpPr/>
          </xdr:nvSpPr>
          <xdr:spPr>
            <a:xfrm>
              <a:off x="60960" y="2613660"/>
              <a:ext cx="5549502" cy="2636520"/>
            </a:xfrm>
            <a:prstGeom prst="roundRect">
              <a:avLst>
                <a:gd name="adj" fmla="val 5458"/>
              </a:avLst>
            </a:prstGeom>
            <a:gradFill>
              <a:gsLst>
                <a:gs pos="0">
                  <a:schemeClr val="tx1">
                    <a:lumMod val="85000"/>
                    <a:lumOff val="15000"/>
                    <a:alpha val="95000"/>
                  </a:schemeClr>
                </a:gs>
                <a:gs pos="100000">
                  <a:schemeClr val="tx1">
                    <a:lumMod val="65000"/>
                    <a:lumOff val="35000"/>
                    <a:alpha val="9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98" name="Rectangle: Rounded Corners 97">
            <a:extLst>
              <a:ext uri="{FF2B5EF4-FFF2-40B4-BE49-F238E27FC236}">
                <a16:creationId xmlns:a16="http://schemas.microsoft.com/office/drawing/2014/main" id="{4A9EA38B-9E00-1085-5CB8-A1380A589F0D}"/>
              </a:ext>
            </a:extLst>
          </xdr:cNvPr>
          <xdr:cNvSpPr/>
        </xdr:nvSpPr>
        <xdr:spPr>
          <a:xfrm>
            <a:off x="99487" y="2687321"/>
            <a:ext cx="3899876" cy="421640"/>
          </a:xfrm>
          <a:prstGeom prst="roundRect">
            <a:avLst>
              <a:gd name="adj" fmla="val 0"/>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t>sales and profit analysis</a:t>
            </a:r>
            <a:endParaRPr lang="en-US" sz="1100" b="1"/>
          </a:p>
        </xdr:txBody>
      </xdr:sp>
      <xdr:sp macro="" textlink="">
        <xdr:nvSpPr>
          <xdr:cNvPr id="99" name="Rectangle: Rounded Corners 98">
            <a:extLst>
              <a:ext uri="{FF2B5EF4-FFF2-40B4-BE49-F238E27FC236}">
                <a16:creationId xmlns:a16="http://schemas.microsoft.com/office/drawing/2014/main" id="{BA89D70E-6424-8C87-ED62-A2DC39732568}"/>
              </a:ext>
            </a:extLst>
          </xdr:cNvPr>
          <xdr:cNvSpPr/>
        </xdr:nvSpPr>
        <xdr:spPr>
          <a:xfrm>
            <a:off x="5715073" y="2721187"/>
            <a:ext cx="3861263" cy="421640"/>
          </a:xfrm>
          <a:prstGeom prst="roundRect">
            <a:avLst>
              <a:gd name="adj" fmla="val 0"/>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t>CATEGORY</a:t>
            </a:r>
            <a:r>
              <a:rPr lang="en-US" sz="1800" b="1" baseline="0"/>
              <a:t> WISE PROFIT</a:t>
            </a:r>
            <a:endParaRPr lang="en-US" sz="1100" b="1"/>
          </a:p>
        </xdr:txBody>
      </xdr:sp>
      <xdr:sp macro="" textlink="">
        <xdr:nvSpPr>
          <xdr:cNvPr id="100" name="Rectangle: Rounded Corners 99">
            <a:extLst>
              <a:ext uri="{FF2B5EF4-FFF2-40B4-BE49-F238E27FC236}">
                <a16:creationId xmlns:a16="http://schemas.microsoft.com/office/drawing/2014/main" id="{D9AF1D00-AA59-FE07-14FB-9983E4E802E2}"/>
              </a:ext>
            </a:extLst>
          </xdr:cNvPr>
          <xdr:cNvSpPr/>
        </xdr:nvSpPr>
        <xdr:spPr>
          <a:xfrm>
            <a:off x="10877600" y="2768600"/>
            <a:ext cx="2525980" cy="425027"/>
          </a:xfrm>
          <a:prstGeom prst="roundRect">
            <a:avLst>
              <a:gd name="adj" fmla="val 0"/>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1"/>
                </a:solidFill>
              </a:rPr>
              <a:t>CATEGORY WISE SALES SHARE %</a:t>
            </a:r>
            <a:endParaRPr lang="en-US" sz="1100" b="1">
              <a:solidFill>
                <a:schemeClr val="bg1"/>
              </a:solidFill>
            </a:endParaRPr>
          </a:p>
        </xdr:txBody>
      </xdr:sp>
    </xdr:grpSp>
    <xdr:clientData/>
  </xdr:twoCellAnchor>
  <xdr:twoCellAnchor>
    <xdr:from>
      <xdr:col>0</xdr:col>
      <xdr:colOff>91440</xdr:colOff>
      <xdr:row>29</xdr:row>
      <xdr:rowOff>22860</xdr:rowOff>
    </xdr:from>
    <xdr:to>
      <xdr:col>23</xdr:col>
      <xdr:colOff>118534</xdr:colOff>
      <xdr:row>43</xdr:row>
      <xdr:rowOff>106680</xdr:rowOff>
    </xdr:to>
    <xdr:grpSp>
      <xdr:nvGrpSpPr>
        <xdr:cNvPr id="105" name="Group 104">
          <a:extLst>
            <a:ext uri="{FF2B5EF4-FFF2-40B4-BE49-F238E27FC236}">
              <a16:creationId xmlns:a16="http://schemas.microsoft.com/office/drawing/2014/main" id="{86DDB635-EDFA-CCD2-FB77-DB1008FD367B}"/>
            </a:ext>
          </a:extLst>
        </xdr:cNvPr>
        <xdr:cNvGrpSpPr/>
      </xdr:nvGrpSpPr>
      <xdr:grpSpPr>
        <a:xfrm>
          <a:off x="91440" y="5271135"/>
          <a:ext cx="14047894" cy="2617470"/>
          <a:chOff x="91440" y="5326380"/>
          <a:chExt cx="14047894" cy="2644140"/>
        </a:xfrm>
      </xdr:grpSpPr>
      <xdr:sp macro="" textlink="">
        <xdr:nvSpPr>
          <xdr:cNvPr id="94" name="Rectangle: Rounded Corners 93">
            <a:extLst>
              <a:ext uri="{FF2B5EF4-FFF2-40B4-BE49-F238E27FC236}">
                <a16:creationId xmlns:a16="http://schemas.microsoft.com/office/drawing/2014/main" id="{EBE834C4-01F8-95E8-6407-DC2DB8FA59DC}"/>
              </a:ext>
            </a:extLst>
          </xdr:cNvPr>
          <xdr:cNvSpPr/>
        </xdr:nvSpPr>
        <xdr:spPr>
          <a:xfrm>
            <a:off x="91440" y="5326380"/>
            <a:ext cx="5524500" cy="2636520"/>
          </a:xfrm>
          <a:prstGeom prst="roundRect">
            <a:avLst>
              <a:gd name="adj" fmla="val 5458"/>
            </a:avLst>
          </a:prstGeom>
          <a:gradFill>
            <a:gsLst>
              <a:gs pos="0">
                <a:schemeClr val="tx1">
                  <a:lumMod val="85000"/>
                  <a:lumOff val="15000"/>
                  <a:alpha val="95000"/>
                </a:schemeClr>
              </a:gs>
              <a:gs pos="100000">
                <a:schemeClr val="tx1">
                  <a:lumMod val="65000"/>
                  <a:lumOff val="35000"/>
                  <a:alpha val="9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5" name="Rectangle: Rounded Corners 94">
            <a:extLst>
              <a:ext uri="{FF2B5EF4-FFF2-40B4-BE49-F238E27FC236}">
                <a16:creationId xmlns:a16="http://schemas.microsoft.com/office/drawing/2014/main" id="{E00C13EF-6FFE-9A56-4B88-566872776730}"/>
              </a:ext>
            </a:extLst>
          </xdr:cNvPr>
          <xdr:cNvSpPr/>
        </xdr:nvSpPr>
        <xdr:spPr>
          <a:xfrm>
            <a:off x="5722620" y="5334000"/>
            <a:ext cx="4419600" cy="2636520"/>
          </a:xfrm>
          <a:prstGeom prst="roundRect">
            <a:avLst>
              <a:gd name="adj" fmla="val 5458"/>
            </a:avLst>
          </a:prstGeom>
          <a:gradFill>
            <a:gsLst>
              <a:gs pos="0">
                <a:schemeClr val="tx1">
                  <a:lumMod val="85000"/>
                  <a:lumOff val="15000"/>
                  <a:alpha val="95000"/>
                </a:schemeClr>
              </a:gs>
              <a:gs pos="100000">
                <a:schemeClr val="tx1">
                  <a:lumMod val="65000"/>
                  <a:lumOff val="35000"/>
                  <a:alpha val="9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1" name="Rectangle: Rounded Corners 100">
            <a:extLst>
              <a:ext uri="{FF2B5EF4-FFF2-40B4-BE49-F238E27FC236}">
                <a16:creationId xmlns:a16="http://schemas.microsoft.com/office/drawing/2014/main" id="{E61996D4-1ADC-4CD2-43E3-FCF7D10589C9}"/>
              </a:ext>
            </a:extLst>
          </xdr:cNvPr>
          <xdr:cNvSpPr/>
        </xdr:nvSpPr>
        <xdr:spPr>
          <a:xfrm>
            <a:off x="10295467" y="5455920"/>
            <a:ext cx="3843867" cy="421640"/>
          </a:xfrm>
          <a:prstGeom prst="roundRect">
            <a:avLst>
              <a:gd name="adj" fmla="val 0"/>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t>filters</a:t>
            </a:r>
            <a:endParaRPr lang="en-US" sz="1100" b="1"/>
          </a:p>
        </xdr:txBody>
      </xdr:sp>
      <xdr:sp macro="" textlink="">
        <xdr:nvSpPr>
          <xdr:cNvPr id="102" name="Rectangle: Rounded Corners 101">
            <a:extLst>
              <a:ext uri="{FF2B5EF4-FFF2-40B4-BE49-F238E27FC236}">
                <a16:creationId xmlns:a16="http://schemas.microsoft.com/office/drawing/2014/main" id="{523363E2-690D-2BB6-655D-04BFB983FC35}"/>
              </a:ext>
            </a:extLst>
          </xdr:cNvPr>
          <xdr:cNvSpPr/>
        </xdr:nvSpPr>
        <xdr:spPr>
          <a:xfrm>
            <a:off x="5816600" y="5472853"/>
            <a:ext cx="3843867" cy="421640"/>
          </a:xfrm>
          <a:prstGeom prst="roundRect">
            <a:avLst>
              <a:gd name="adj" fmla="val 0"/>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t>TOP 10 SUB Categories</a:t>
            </a:r>
            <a:endParaRPr lang="en-US" sz="1100" b="1"/>
          </a:p>
        </xdr:txBody>
      </xdr:sp>
      <xdr:sp macro="" textlink="">
        <xdr:nvSpPr>
          <xdr:cNvPr id="103" name="Rectangle: Rounded Corners 102">
            <a:extLst>
              <a:ext uri="{FF2B5EF4-FFF2-40B4-BE49-F238E27FC236}">
                <a16:creationId xmlns:a16="http://schemas.microsoft.com/office/drawing/2014/main" id="{A362CAF3-E314-3C24-50E2-113ABE8E3D9F}"/>
              </a:ext>
            </a:extLst>
          </xdr:cNvPr>
          <xdr:cNvSpPr/>
        </xdr:nvSpPr>
        <xdr:spPr>
          <a:xfrm>
            <a:off x="211667" y="5430520"/>
            <a:ext cx="3843867" cy="421640"/>
          </a:xfrm>
          <a:prstGeom prst="roundRect">
            <a:avLst>
              <a:gd name="adj" fmla="val 0"/>
            </a:avLst>
          </a:prstGeom>
          <a:gradFill>
            <a:gsLst>
              <a:gs pos="0">
                <a:schemeClr val="tx1">
                  <a:lumMod val="75000"/>
                  <a:lumOff val="2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t>SALES BY STATE</a:t>
            </a:r>
            <a:endParaRPr lang="en-US" sz="1100" b="1"/>
          </a:p>
        </xdr:txBody>
      </xdr:sp>
    </xdr:grpSp>
    <xdr:clientData/>
  </xdr:twoCellAnchor>
  <xdr:twoCellAnchor>
    <xdr:from>
      <xdr:col>0</xdr:col>
      <xdr:colOff>114300</xdr:colOff>
      <xdr:row>17</xdr:row>
      <xdr:rowOff>91440</xdr:rowOff>
    </xdr:from>
    <xdr:to>
      <xdr:col>9</xdr:col>
      <xdr:colOff>38100</xdr:colOff>
      <xdr:row>28</xdr:row>
      <xdr:rowOff>76200</xdr:rowOff>
    </xdr:to>
    <xdr:graphicFrame macro="">
      <xdr:nvGraphicFramePr>
        <xdr:cNvPr id="107" name="Chart 106">
          <a:extLst>
            <a:ext uri="{FF2B5EF4-FFF2-40B4-BE49-F238E27FC236}">
              <a16:creationId xmlns:a16="http://schemas.microsoft.com/office/drawing/2014/main" id="{55D9D519-BEED-4AF3-8DFB-EE25924913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251460</xdr:colOff>
      <xdr:row>17</xdr:row>
      <xdr:rowOff>83820</xdr:rowOff>
    </xdr:from>
    <xdr:to>
      <xdr:col>17</xdr:col>
      <xdr:colOff>167640</xdr:colOff>
      <xdr:row>28</xdr:row>
      <xdr:rowOff>99060</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F979CFA5-C169-4C6F-B876-617F97C920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737860" y="3192780"/>
              <a:ext cx="4792980" cy="20269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502920</xdr:colOff>
      <xdr:row>17</xdr:row>
      <xdr:rowOff>152400</xdr:rowOff>
    </xdr:from>
    <xdr:to>
      <xdr:col>23</xdr:col>
      <xdr:colOff>137160</xdr:colOff>
      <xdr:row>28</xdr:row>
      <xdr:rowOff>114300</xdr:rowOff>
    </xdr:to>
    <xdr:graphicFrame macro="">
      <xdr:nvGraphicFramePr>
        <xdr:cNvPr id="111" name="Chart 110">
          <a:extLst>
            <a:ext uri="{FF2B5EF4-FFF2-40B4-BE49-F238E27FC236}">
              <a16:creationId xmlns:a16="http://schemas.microsoft.com/office/drawing/2014/main" id="{5C47D2FC-72A6-41E5-9DC7-FEABB443D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198120</xdr:colOff>
      <xdr:row>32</xdr:row>
      <xdr:rowOff>45720</xdr:rowOff>
    </xdr:from>
    <xdr:to>
      <xdr:col>9</xdr:col>
      <xdr:colOff>0</xdr:colOff>
      <xdr:row>43</xdr:row>
      <xdr:rowOff>60960</xdr:rowOff>
    </xdr:to>
    <mc:AlternateContent xmlns:mc="http://schemas.openxmlformats.org/markup-compatibility/2006">
      <mc:Choice xmlns:cx4="http://schemas.microsoft.com/office/drawing/2016/5/10/chartex" Requires="cx4">
        <xdr:graphicFrame macro="">
          <xdr:nvGraphicFramePr>
            <xdr:cNvPr id="112" name="Chart 111">
              <a:extLst>
                <a:ext uri="{FF2B5EF4-FFF2-40B4-BE49-F238E27FC236}">
                  <a16:creationId xmlns:a16="http://schemas.microsoft.com/office/drawing/2014/main" id="{3204C5E2-D9A3-4CF3-BF46-F33F8C7EC0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8120" y="5897880"/>
              <a:ext cx="5288280" cy="20269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327660</xdr:colOff>
      <xdr:row>32</xdr:row>
      <xdr:rowOff>144780</xdr:rowOff>
    </xdr:from>
    <xdr:to>
      <xdr:col>16</xdr:col>
      <xdr:colOff>83820</xdr:colOff>
      <xdr:row>43</xdr:row>
      <xdr:rowOff>53340</xdr:rowOff>
    </xdr:to>
    <xdr:graphicFrame macro="">
      <xdr:nvGraphicFramePr>
        <xdr:cNvPr id="114" name="Chart 113">
          <a:extLst>
            <a:ext uri="{FF2B5EF4-FFF2-40B4-BE49-F238E27FC236}">
              <a16:creationId xmlns:a16="http://schemas.microsoft.com/office/drawing/2014/main" id="{28B8661F-6526-4AE7-8B0A-99EE3A5BE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449580</xdr:colOff>
      <xdr:row>32</xdr:row>
      <xdr:rowOff>45720</xdr:rowOff>
    </xdr:from>
    <xdr:to>
      <xdr:col>18</xdr:col>
      <xdr:colOff>518160</xdr:colOff>
      <xdr:row>43</xdr:row>
      <xdr:rowOff>68580</xdr:rowOff>
    </xdr:to>
    <mc:AlternateContent xmlns:mc="http://schemas.openxmlformats.org/markup-compatibility/2006">
      <mc:Choice xmlns:a14="http://schemas.microsoft.com/office/drawing/2010/main" Requires="a14">
        <xdr:graphicFrame macro="">
          <xdr:nvGraphicFramePr>
            <xdr:cNvPr id="115" name="Region 1">
              <a:extLst>
                <a:ext uri="{FF2B5EF4-FFF2-40B4-BE49-F238E27FC236}">
                  <a16:creationId xmlns:a16="http://schemas.microsoft.com/office/drawing/2014/main" id="{369508FD-17F9-4107-9C2F-6C05154E958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203180" y="5836920"/>
              <a:ext cx="1287780" cy="2013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91440</xdr:colOff>
      <xdr:row>32</xdr:row>
      <xdr:rowOff>68581</xdr:rowOff>
    </xdr:from>
    <xdr:to>
      <xdr:col>21</xdr:col>
      <xdr:colOff>129540</xdr:colOff>
      <xdr:row>43</xdr:row>
      <xdr:rowOff>76201</xdr:rowOff>
    </xdr:to>
    <mc:AlternateContent xmlns:mc="http://schemas.openxmlformats.org/markup-compatibility/2006">
      <mc:Choice xmlns:a14="http://schemas.microsoft.com/office/drawing/2010/main" Requires="a14">
        <xdr:graphicFrame macro="">
          <xdr:nvGraphicFramePr>
            <xdr:cNvPr id="116" name="Segment 1">
              <a:extLst>
                <a:ext uri="{FF2B5EF4-FFF2-40B4-BE49-F238E27FC236}">
                  <a16:creationId xmlns:a16="http://schemas.microsoft.com/office/drawing/2014/main" id="{33D22E58-5632-4EA8-ADE8-F23FE5D977A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673840" y="5859781"/>
              <a:ext cx="1257300" cy="19983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365760</xdr:colOff>
      <xdr:row>32</xdr:row>
      <xdr:rowOff>60960</xdr:rowOff>
    </xdr:from>
    <xdr:to>
      <xdr:col>23</xdr:col>
      <xdr:colOff>434340</xdr:colOff>
      <xdr:row>43</xdr:row>
      <xdr:rowOff>60959</xdr:rowOff>
    </xdr:to>
    <mc:AlternateContent xmlns:mc="http://schemas.openxmlformats.org/markup-compatibility/2006">
      <mc:Choice xmlns:a14="http://schemas.microsoft.com/office/drawing/2010/main" Requires="a14">
        <xdr:graphicFrame macro="">
          <xdr:nvGraphicFramePr>
            <xdr:cNvPr id="117" name="Year 1">
              <a:extLst>
                <a:ext uri="{FF2B5EF4-FFF2-40B4-BE49-F238E27FC236}">
                  <a16:creationId xmlns:a16="http://schemas.microsoft.com/office/drawing/2014/main" id="{7527BAD0-EC5C-4BBD-BD49-2AF2D851D45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3167360" y="5852160"/>
              <a:ext cx="1287780" cy="1990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 refreshedDate="45908.978206597225" createdVersion="8" refreshedVersion="8" minRefreshableVersion="3" recordCount="9994" xr:uid="{2004B4D9-D6E0-452F-95B4-D18594EDED2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orfit margin" numFmtId="0" formula="Profit/Sales" databaseField="0"/>
  </cacheFields>
  <extLst>
    <ext xmlns:x14="http://schemas.microsoft.com/office/spreadsheetml/2009/9/main" uri="{725AE2AE-9491-48be-B2B4-4EB974FC3084}">
      <x14:pivotCacheDefinition pivotCacheId="14073933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F749DC-F574-4B09-9CC7-CBCCA7763405}" name="PivotTable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947464-B15A-4E68-B826-31BAF620A217}" name="PivotTable2"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D89BA4-69FC-44C0-8AD0-4571CA16D60F}" name="PivotTable3"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DDD85C-27DC-45C4-A29D-E524CF1A0897}" name="PivotTable4"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3B60B4-0774-491E-9E63-E07E3DEA7812}" name="PivotTable7"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26">
      <pivotArea collapsedLevelsAreSubtotals="1" fieldPosition="0">
        <references count="1">
          <reference field="16" count="5">
            <x v="3"/>
            <x v="5"/>
            <x v="13"/>
            <x v="14"/>
            <x v="16"/>
          </reference>
        </references>
      </pivotArea>
    </format>
  </formats>
  <chartFormats count="7">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6" count="1" selected="0">
            <x v="13"/>
          </reference>
        </references>
      </pivotArea>
    </chartFormat>
    <chartFormat chart="5" format="4">
      <pivotArea type="data" outline="0" fieldPosition="0">
        <references count="2">
          <reference field="4294967294" count="1" selected="0">
            <x v="0"/>
          </reference>
          <reference field="16" count="1" selected="0">
            <x v="5"/>
          </reference>
        </references>
      </pivotArea>
    </chartFormat>
    <chartFormat chart="5" format="5">
      <pivotArea type="data" outline="0" fieldPosition="0">
        <references count="2">
          <reference field="4294967294" count="1" selected="0">
            <x v="0"/>
          </reference>
          <reference field="16" count="1" selected="0">
            <x v="14"/>
          </reference>
        </references>
      </pivotArea>
    </chartFormat>
    <chartFormat chart="5" format="6">
      <pivotArea type="data" outline="0" fieldPosition="0">
        <references count="2">
          <reference field="4294967294" count="1" selected="0">
            <x v="0"/>
          </reference>
          <reference field="16" count="1" selected="0">
            <x v="16"/>
          </reference>
        </references>
      </pivotArea>
    </chartFormat>
    <chartFormat chart="5"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46CD32-A436-4D27-9152-031FBFE4456A}" name="PivotTable13"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orfit margin" fld="25"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E12138-A77F-4EA8-9AD8-DFBB0A06E2C5}" name="PivotTable1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28131A-6185-425F-812A-2B8945C00CDE}" name="PivotTable10"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EE16CB-A737-4B4B-8458-C29EC627FCBE}" name="PivotTable9"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4CFA60-9F4B-4D5E-9DD7-F542D09D6DE0}" name="PivotTable8"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9E37359-BD8E-4DEF-B41E-684E7F5B894C}" name="PivotTable14" cacheId="3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or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79D66CC-76AE-4248-AC25-69347AFFFF89}" sourceName="Year">
  <pivotTables>
    <pivotTable tabId="4" name="PivotTable2"/>
    <pivotTable tabId="3" name="PivotTable1"/>
    <pivotTable tabId="9" name="PivotTable10"/>
    <pivotTable tabId="9" name="PivotTable11"/>
    <pivotTable tabId="9" name="PivotTable13"/>
    <pivotTable tabId="9" name="PivotTable8"/>
    <pivotTable tabId="9" name="PivotTable9"/>
    <pivotTable tabId="6" name="PivotTable4"/>
    <pivotTable tabId="5" name="PivotTable3"/>
    <pivotTable tabId="7" name="PivotTable7"/>
  </pivotTables>
  <data>
    <tabular pivotCacheId="140739337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DFD3E69-B797-42B5-98B4-560D24247CC5}" sourceName="Segment">
  <pivotTables>
    <pivotTable tabId="4" name="PivotTable2"/>
    <pivotTable tabId="3" name="PivotTable1"/>
    <pivotTable tabId="9" name="PivotTable10"/>
    <pivotTable tabId="9" name="PivotTable11"/>
    <pivotTable tabId="9" name="PivotTable13"/>
    <pivotTable tabId="9" name="PivotTable8"/>
    <pivotTable tabId="9" name="PivotTable9"/>
    <pivotTable tabId="6" name="PivotTable4"/>
    <pivotTable tabId="5" name="PivotTable3"/>
    <pivotTable tabId="7" name="PivotTable7"/>
    <pivotTable tabId="12" name="PivotTable14"/>
  </pivotTables>
  <data>
    <tabular pivotCacheId="140739337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CBA4B94-09D4-4B5E-A6CC-D63200B1C452}" sourceName="Region">
  <pivotTables>
    <pivotTable tabId="4" name="PivotTable2"/>
    <pivotTable tabId="3" name="PivotTable1"/>
    <pivotTable tabId="9" name="PivotTable10"/>
    <pivotTable tabId="9" name="PivotTable11"/>
    <pivotTable tabId="9" name="PivotTable13"/>
    <pivotTable tabId="9" name="PivotTable8"/>
    <pivotTable tabId="9" name="PivotTable9"/>
    <pivotTable tabId="6" name="PivotTable4"/>
    <pivotTable tabId="5" name="PivotTable3"/>
    <pivotTable tabId="7" name="PivotTable7"/>
    <pivotTable tabId="12" name="PivotTable14"/>
  </pivotTables>
  <data>
    <tabular pivotCacheId="140739337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5B4734C-8D58-4FF1-82F7-178CAF52D4E2}" cache="Slicer_Year" caption="Year" rowHeight="234950"/>
  <slicer name="Segment" xr10:uid="{9D7FA180-4674-4C46-80D0-D9A19338E710}" cache="Slicer_Segment" caption="Segment" rowHeight="234950"/>
  <slicer name="Region" xr10:uid="{54320CD7-96AA-4622-8B9E-6C85512E1860}"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DEBC251-E174-4191-B1DD-671C06ABD271}" cache="Slicer_Year" caption="Year" style="abhishek" rowHeight="234950"/>
  <slicer name="Segment 1" xr10:uid="{28B20E9D-D405-4394-AFB0-1DDEA127476C}" cache="Slicer_Segment" caption="Segment" style="abhishek" rowHeight="234950"/>
  <slicer name="Region 1" xr10:uid="{617A2DAE-26C7-4A8B-99E5-D30ED0D8A6B3}" cache="Slicer_Region" caption="Region" style="abhishek"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C6EDE1F-74AE-4628-B940-C7D435AC8130}" name="Table4" displayName="Table4" ref="A3:V712" totalsRowShown="0">
  <autoFilter ref="A3:V712" xr:uid="{CC6EDE1F-74AE-4628-B940-C7D435AC8130}"/>
  <tableColumns count="22">
    <tableColumn id="1" xr3:uid="{A1698F01-77D0-4B10-AD41-636C2900F90F}" name="Row ID"/>
    <tableColumn id="2" xr3:uid="{C1346E19-D426-47E6-8AED-D1C31B42D937}" name="Order ID"/>
    <tableColumn id="3" xr3:uid="{B3815A2C-5D23-434E-892B-36C4989A9372}" name="Year"/>
    <tableColumn id="4" xr3:uid="{9DDCD737-04D8-4881-A672-4F3774C2581B}" name="Order Date" dataDxfId="25"/>
    <tableColumn id="5" xr3:uid="{247E6B4C-5010-431A-818D-A52D4E77F361}" name="Ship Date" dataDxfId="24"/>
    <tableColumn id="6" xr3:uid="{D183101C-2CCC-4CE0-BC9F-0156D018C7FF}" name="Ship Mode"/>
    <tableColumn id="7" xr3:uid="{CC79C182-B369-45EA-9926-2EE1435B3A86}" name="Customer ID"/>
    <tableColumn id="8" xr3:uid="{E72CA4E0-364E-42F2-B97A-1BEF06C68C2E}" name="Customer Name"/>
    <tableColumn id="9" xr3:uid="{A0F4FF71-86F0-4A93-B7B0-EA2F7168B7D1}" name="Segment"/>
    <tableColumn id="10" xr3:uid="{9C742249-7C58-4F07-9F09-CEF4EDC1548B}" name="Country"/>
    <tableColumn id="11" xr3:uid="{32601131-F37D-4E0E-A3BC-05FDCC11FE19}" name="City"/>
    <tableColumn id="12" xr3:uid="{A0ECC1FA-DA93-4932-9A8E-EE7718A10E8E}" name="State"/>
    <tableColumn id="13" xr3:uid="{08ABE81B-CF5F-40A3-AE34-3213814B5FAA}" name="Postal Code"/>
    <tableColumn id="14" xr3:uid="{D8953FD5-8A7B-4358-B333-621E052F87BC}" name="Region"/>
    <tableColumn id="15" xr3:uid="{E0B7FC68-9A18-4FEE-8AE7-F37E2C0D4845}" name="Product ID"/>
    <tableColumn id="16" xr3:uid="{7F307C6E-80AE-4568-817A-671D8B80EC08}" name="Category"/>
    <tableColumn id="17" xr3:uid="{1A8F20A8-9B00-4022-8878-4AE09C0D2713}" name="Sub-Category"/>
    <tableColumn id="18" xr3:uid="{49D082AD-6C70-47A9-9D6C-C39EDF199E4C}" name="Product Name"/>
    <tableColumn id="19" xr3:uid="{87CB0D8C-F87C-438D-80F7-6C605377E29D}" name="Sales"/>
    <tableColumn id="20" xr3:uid="{F86068BF-75A8-40B9-87B5-443F9F1652CC}" name="Quantity"/>
    <tableColumn id="21" xr3:uid="{2468D7D3-A16F-41BD-B4DE-DB5A5CE2B604}" name="Discount"/>
    <tableColumn id="22" xr3:uid="{304776A9-9C94-4A10-83F7-6DBD2273CA06}"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F969F-E3FA-4FEB-8621-1CD57546228A}">
  <dimension ref="A3:C16"/>
  <sheetViews>
    <sheetView workbookViewId="0">
      <selection activeCell="B8" sqref="B8"/>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10939</v>
      </c>
      <c r="C3" s="12" t="s">
        <v>10940</v>
      </c>
    </row>
    <row r="4" spans="1:3" x14ac:dyDescent="0.3">
      <c r="A4" s="8" t="s">
        <v>10941</v>
      </c>
      <c r="B4" s="15">
        <v>95365.937600000019</v>
      </c>
      <c r="C4" s="16">
        <v>9199.2699999999986</v>
      </c>
    </row>
    <row r="5" spans="1:3" x14ac:dyDescent="0.3">
      <c r="A5" s="19" t="s">
        <v>10942</v>
      </c>
      <c r="B5" s="22">
        <v>60172.649400000024</v>
      </c>
      <c r="C5" s="23">
        <v>10288.898699999991</v>
      </c>
    </row>
    <row r="6" spans="1:3" x14ac:dyDescent="0.3">
      <c r="A6" s="19" t="s">
        <v>10943</v>
      </c>
      <c r="B6" s="22">
        <v>199252.98399999991</v>
      </c>
      <c r="C6" s="23">
        <v>26806.573700000015</v>
      </c>
    </row>
    <row r="7" spans="1:3" x14ac:dyDescent="0.3">
      <c r="A7" s="19" t="s">
        <v>10944</v>
      </c>
      <c r="B7" s="22">
        <v>141851.5674</v>
      </c>
      <c r="C7" s="23">
        <v>13437.806799999998</v>
      </c>
    </row>
    <row r="8" spans="1:3" x14ac:dyDescent="0.3">
      <c r="A8" s="19" t="s">
        <v>10945</v>
      </c>
      <c r="B8" s="22">
        <v>156122.28669999994</v>
      </c>
      <c r="C8" s="23">
        <v>22308.51279999999</v>
      </c>
    </row>
    <row r="9" spans="1:3" x14ac:dyDescent="0.3">
      <c r="A9" s="19" t="s">
        <v>10946</v>
      </c>
      <c r="B9" s="22">
        <v>147082.61130000011</v>
      </c>
      <c r="C9" s="23">
        <v>20899.334500000012</v>
      </c>
    </row>
    <row r="10" spans="1:3" x14ac:dyDescent="0.3">
      <c r="A10" s="19" t="s">
        <v>10947</v>
      </c>
      <c r="B10" s="22">
        <v>149580.83800000031</v>
      </c>
      <c r="C10" s="23">
        <v>13535.38299999998</v>
      </c>
    </row>
    <row r="11" spans="1:3" x14ac:dyDescent="0.3">
      <c r="A11" s="19" t="s">
        <v>10948</v>
      </c>
      <c r="B11" s="22">
        <v>159589.45099999988</v>
      </c>
      <c r="C11" s="23">
        <v>21896.715399999972</v>
      </c>
    </row>
    <row r="12" spans="1:3" x14ac:dyDescent="0.3">
      <c r="A12" s="19" t="s">
        <v>10949</v>
      </c>
      <c r="B12" s="22">
        <v>309770.09970000025</v>
      </c>
      <c r="C12" s="23">
        <v>37293.192500000034</v>
      </c>
    </row>
    <row r="13" spans="1:3" x14ac:dyDescent="0.3">
      <c r="A13" s="19" t="s">
        <v>10950</v>
      </c>
      <c r="B13" s="22">
        <v>197115.20170000009</v>
      </c>
      <c r="C13" s="23">
        <v>31469.663800000035</v>
      </c>
    </row>
    <row r="14" spans="1:3" x14ac:dyDescent="0.3">
      <c r="A14" s="19" t="s">
        <v>10951</v>
      </c>
      <c r="B14" s="22">
        <v>349120.07400000008</v>
      </c>
      <c r="C14" s="23">
        <v>35825.536599999927</v>
      </c>
    </row>
    <row r="15" spans="1:3" x14ac:dyDescent="0.3">
      <c r="A15" s="19" t="s">
        <v>10952</v>
      </c>
      <c r="B15" s="22">
        <v>332177.15950000001</v>
      </c>
      <c r="C15" s="23">
        <v>43436.13390000003</v>
      </c>
    </row>
    <row r="16" spans="1:3" x14ac:dyDescent="0.3">
      <c r="A16" s="10" t="s">
        <v>10934</v>
      </c>
      <c r="B16" s="17">
        <v>2297200.8603000008</v>
      </c>
      <c r="C16" s="18">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C3CDE-A78D-46D0-AD45-85B830CC0E3A}">
  <dimension ref="A3:E7"/>
  <sheetViews>
    <sheetView workbookViewId="0">
      <selection activeCell="A6" sqref="A6"/>
    </sheetView>
  </sheetViews>
  <sheetFormatPr defaultRowHeight="14.4" x14ac:dyDescent="0.3"/>
  <cols>
    <col min="1" max="1" width="13.109375" bestFit="1" customWidth="1"/>
    <col min="2" max="2" width="12" bestFit="1" customWidth="1"/>
    <col min="4" max="4" width="13.109375" bestFit="1" customWidth="1"/>
    <col min="5" max="5" width="12.109375" bestFit="1" customWidth="1"/>
  </cols>
  <sheetData>
    <row r="3" spans="1:5" x14ac:dyDescent="0.3">
      <c r="A3" s="6" t="s">
        <v>10933</v>
      </c>
      <c r="B3" s="7" t="s">
        <v>10940</v>
      </c>
      <c r="D3" s="25" t="s">
        <v>10954</v>
      </c>
      <c r="E3" s="25" t="s">
        <v>10953</v>
      </c>
    </row>
    <row r="4" spans="1:5" x14ac:dyDescent="0.3">
      <c r="A4" s="8" t="s">
        <v>32</v>
      </c>
      <c r="B4" s="9">
        <v>18451.272799999992</v>
      </c>
      <c r="D4" s="25" t="str">
        <f>A4</f>
        <v>Furniture</v>
      </c>
      <c r="E4" s="27">
        <f>GETPIVOTDATA("Profit",$A$3,"Category",A4)</f>
        <v>18451.272799999992</v>
      </c>
    </row>
    <row r="5" spans="1:5" x14ac:dyDescent="0.3">
      <c r="A5" s="19" t="s">
        <v>46</v>
      </c>
      <c r="B5" s="24">
        <v>122490.8008000001</v>
      </c>
      <c r="D5" s="25" t="str">
        <f>A5</f>
        <v>Office Supplies</v>
      </c>
      <c r="E5" s="27">
        <f t="shared" ref="E5:E7" si="0">GETPIVOTDATA("Profit",$A$3,"Category",A5)</f>
        <v>122490.8008000001</v>
      </c>
    </row>
    <row r="6" spans="1:5" x14ac:dyDescent="0.3">
      <c r="A6" s="19" t="s">
        <v>71</v>
      </c>
      <c r="B6" s="24">
        <v>145454.9480999998</v>
      </c>
      <c r="D6" s="25" t="str">
        <f>A6</f>
        <v>Technology</v>
      </c>
      <c r="E6" s="27">
        <f>GETPIVOTDATA("Profit",$A$3,"Category",A6)</f>
        <v>145454.9480999998</v>
      </c>
    </row>
    <row r="7" spans="1:5" x14ac:dyDescent="0.3">
      <c r="A7" s="10" t="s">
        <v>10934</v>
      </c>
      <c r="B7" s="11">
        <v>286397.02169999992</v>
      </c>
      <c r="D7" s="25" t="str">
        <f>A7</f>
        <v>Grand Total</v>
      </c>
      <c r="E7" s="2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64C77-BD0C-41EF-8FEC-6CA1C861BE86}">
  <dimension ref="A3:B7"/>
  <sheetViews>
    <sheetView workbookViewId="0">
      <selection activeCell="Q23" sqref="Q23"/>
    </sheetView>
  </sheetViews>
  <sheetFormatPr defaultRowHeight="14.4" x14ac:dyDescent="0.3"/>
  <cols>
    <col min="1" max="1" width="13.109375" bestFit="1" customWidth="1"/>
    <col min="2" max="2" width="11.21875" bestFit="1" customWidth="1"/>
  </cols>
  <sheetData>
    <row r="3" spans="1:2" x14ac:dyDescent="0.3">
      <c r="A3" s="6" t="s">
        <v>10933</v>
      </c>
      <c r="B3" s="7" t="s">
        <v>10939</v>
      </c>
    </row>
    <row r="4" spans="1:2" x14ac:dyDescent="0.3">
      <c r="A4" s="8" t="s">
        <v>32</v>
      </c>
      <c r="B4" s="28">
        <v>0.32300170530281774</v>
      </c>
    </row>
    <row r="5" spans="1:2" x14ac:dyDescent="0.3">
      <c r="A5" s="19" t="s">
        <v>46</v>
      </c>
      <c r="B5" s="29">
        <v>0.31301008302169103</v>
      </c>
    </row>
    <row r="6" spans="1:2" x14ac:dyDescent="0.3">
      <c r="A6" s="19" t="s">
        <v>71</v>
      </c>
      <c r="B6" s="29">
        <v>0.36398821167549117</v>
      </c>
    </row>
    <row r="7" spans="1:2" x14ac:dyDescent="0.3">
      <c r="A7" s="10" t="s">
        <v>10934</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8361C-6EF5-499C-825E-C292E20B711C}">
  <dimension ref="A3:F53"/>
  <sheetViews>
    <sheetView workbookViewId="0">
      <selection activeCell="T21" sqref="T21"/>
    </sheetView>
  </sheetViews>
  <sheetFormatPr defaultRowHeight="14.4" x14ac:dyDescent="0.3"/>
  <cols>
    <col min="1" max="1" width="17.33203125" bestFit="1" customWidth="1"/>
    <col min="2" max="2" width="12" bestFit="1" customWidth="1"/>
    <col min="5" max="5" width="17.33203125" bestFit="1" customWidth="1"/>
  </cols>
  <sheetData>
    <row r="3" spans="1:6" ht="15.6" x14ac:dyDescent="0.3">
      <c r="A3" s="6" t="s">
        <v>10933</v>
      </c>
      <c r="B3" s="7" t="s">
        <v>10939</v>
      </c>
      <c r="E3" s="33" t="s">
        <v>10956</v>
      </c>
      <c r="F3" s="34" t="s">
        <v>10955</v>
      </c>
    </row>
    <row r="4" spans="1:6" x14ac:dyDescent="0.3">
      <c r="A4" s="8" t="s">
        <v>358</v>
      </c>
      <c r="B4" s="9">
        <v>19510.639999999992</v>
      </c>
      <c r="E4" t="str">
        <f>A4</f>
        <v>Alabama</v>
      </c>
      <c r="F4" s="31">
        <f>GETPIVOTDATA("Sales",$A$3,"State",A4)</f>
        <v>19510.639999999992</v>
      </c>
    </row>
    <row r="5" spans="1:6" x14ac:dyDescent="0.3">
      <c r="A5" s="19" t="s">
        <v>310</v>
      </c>
      <c r="B5" s="24">
        <v>35282.000999999997</v>
      </c>
      <c r="E5" t="str">
        <f t="shared" ref="E5:E52" si="0">A5</f>
        <v>Arizona</v>
      </c>
      <c r="F5" s="31">
        <f t="shared" ref="F5:F52" si="1">GETPIVOTDATA("Sales",$A$3,"State",A5)</f>
        <v>35282.000999999997</v>
      </c>
    </row>
    <row r="6" spans="1:6" x14ac:dyDescent="0.3">
      <c r="A6" s="19" t="s">
        <v>1707</v>
      </c>
      <c r="B6" s="24">
        <v>11678.129999999997</v>
      </c>
      <c r="E6" t="str">
        <f t="shared" si="0"/>
        <v>Arkansas</v>
      </c>
      <c r="F6" s="31">
        <f t="shared" si="1"/>
        <v>11678.129999999997</v>
      </c>
    </row>
    <row r="7" spans="1:6" x14ac:dyDescent="0.3">
      <c r="A7" s="19" t="s">
        <v>43</v>
      </c>
      <c r="B7" s="24">
        <v>457687.63150000101</v>
      </c>
      <c r="E7" t="str">
        <f t="shared" si="0"/>
        <v>California</v>
      </c>
      <c r="F7" s="31">
        <f t="shared" si="1"/>
        <v>457687.63150000101</v>
      </c>
    </row>
    <row r="8" spans="1:6" x14ac:dyDescent="0.3">
      <c r="A8" s="19" t="s">
        <v>457</v>
      </c>
      <c r="B8" s="24">
        <v>32108.117999999995</v>
      </c>
      <c r="E8" t="str">
        <f t="shared" si="0"/>
        <v>Colorado</v>
      </c>
      <c r="F8" s="31">
        <f t="shared" si="1"/>
        <v>32108.117999999995</v>
      </c>
    </row>
    <row r="9" spans="1:6" x14ac:dyDescent="0.3">
      <c r="A9" s="19" t="s">
        <v>747</v>
      </c>
      <c r="B9" s="24">
        <v>13384.356999999996</v>
      </c>
      <c r="E9" t="str">
        <f t="shared" si="0"/>
        <v>Connecticut</v>
      </c>
      <c r="F9" s="31">
        <f t="shared" si="1"/>
        <v>13384.356999999996</v>
      </c>
    </row>
    <row r="10" spans="1:6" x14ac:dyDescent="0.3">
      <c r="A10" s="19" t="s">
        <v>245</v>
      </c>
      <c r="B10" s="24">
        <v>27451.068999999992</v>
      </c>
      <c r="E10" t="str">
        <f t="shared" si="0"/>
        <v>Delaware</v>
      </c>
      <c r="F10" s="31">
        <f t="shared" si="1"/>
        <v>27451.068999999992</v>
      </c>
    </row>
    <row r="11" spans="1:6" x14ac:dyDescent="0.3">
      <c r="A11" s="19" t="s">
        <v>3034</v>
      </c>
      <c r="B11" s="24">
        <v>2865.0199999999995</v>
      </c>
      <c r="E11" t="str">
        <f t="shared" si="0"/>
        <v>District of Columbia</v>
      </c>
      <c r="F11" s="31">
        <f t="shared" si="1"/>
        <v>2865.0199999999995</v>
      </c>
    </row>
    <row r="12" spans="1:6" x14ac:dyDescent="0.3">
      <c r="A12" s="19" t="s">
        <v>54</v>
      </c>
      <c r="B12" s="24">
        <v>89473.707999999999</v>
      </c>
      <c r="E12" t="str">
        <f t="shared" si="0"/>
        <v>Florida</v>
      </c>
      <c r="F12" s="31">
        <f t="shared" si="1"/>
        <v>89473.707999999999</v>
      </c>
    </row>
    <row r="13" spans="1:6" x14ac:dyDescent="0.3">
      <c r="A13" s="19" t="s">
        <v>1272</v>
      </c>
      <c r="B13" s="24">
        <v>49095.840000000004</v>
      </c>
      <c r="E13" t="str">
        <f t="shared" si="0"/>
        <v>Georgia</v>
      </c>
      <c r="F13" s="31">
        <f t="shared" si="1"/>
        <v>49095.840000000004</v>
      </c>
    </row>
    <row r="14" spans="1:6" x14ac:dyDescent="0.3">
      <c r="A14" s="19" t="s">
        <v>6260</v>
      </c>
      <c r="B14" s="24">
        <v>4382.4860000000017</v>
      </c>
      <c r="E14" t="str">
        <f t="shared" si="0"/>
        <v>Idaho</v>
      </c>
      <c r="F14" s="31">
        <f t="shared" si="1"/>
        <v>4382.4860000000017</v>
      </c>
    </row>
    <row r="15" spans="1:6" x14ac:dyDescent="0.3">
      <c r="A15" s="19" t="s">
        <v>211</v>
      </c>
      <c r="B15" s="24">
        <v>80166.10099999985</v>
      </c>
      <c r="E15" t="str">
        <f t="shared" si="0"/>
        <v>Illinois</v>
      </c>
      <c r="F15" s="31">
        <f t="shared" si="1"/>
        <v>80166.10099999985</v>
      </c>
    </row>
    <row r="16" spans="1:6" x14ac:dyDescent="0.3">
      <c r="A16" s="19" t="s">
        <v>254</v>
      </c>
      <c r="B16" s="24">
        <v>53555.360000000001</v>
      </c>
      <c r="E16" t="str">
        <f t="shared" si="0"/>
        <v>Indiana</v>
      </c>
      <c r="F16" s="31">
        <f t="shared" si="1"/>
        <v>53555.360000000001</v>
      </c>
    </row>
    <row r="17" spans="1:6" x14ac:dyDescent="0.3">
      <c r="A17" s="19" t="s">
        <v>489</v>
      </c>
      <c r="B17" s="24">
        <v>4579.7599999999993</v>
      </c>
      <c r="E17" t="str">
        <f t="shared" si="0"/>
        <v>Iowa</v>
      </c>
      <c r="F17" s="31">
        <f t="shared" si="1"/>
        <v>4579.7599999999993</v>
      </c>
    </row>
    <row r="18" spans="1:6" x14ac:dyDescent="0.3">
      <c r="A18" s="19" t="s">
        <v>4530</v>
      </c>
      <c r="B18" s="24">
        <v>2914.31</v>
      </c>
      <c r="E18" t="str">
        <f t="shared" si="0"/>
        <v>Kansas</v>
      </c>
      <c r="F18" s="31">
        <f t="shared" si="1"/>
        <v>2914.31</v>
      </c>
    </row>
    <row r="19" spans="1:6" x14ac:dyDescent="0.3">
      <c r="A19" s="19" t="s">
        <v>29</v>
      </c>
      <c r="B19" s="24">
        <v>36591.749999999971</v>
      </c>
      <c r="E19" t="str">
        <f t="shared" si="0"/>
        <v>Kentucky</v>
      </c>
      <c r="F19" s="31">
        <f t="shared" si="1"/>
        <v>36591.749999999971</v>
      </c>
    </row>
    <row r="20" spans="1:6" x14ac:dyDescent="0.3">
      <c r="A20" s="19" t="s">
        <v>736</v>
      </c>
      <c r="B20" s="24">
        <v>9217.0299999999988</v>
      </c>
      <c r="E20" t="str">
        <f t="shared" si="0"/>
        <v>Louisiana</v>
      </c>
      <c r="F20" s="31">
        <f t="shared" si="1"/>
        <v>9217.0299999999988</v>
      </c>
    </row>
    <row r="21" spans="1:6" x14ac:dyDescent="0.3">
      <c r="A21" s="19" t="s">
        <v>5235</v>
      </c>
      <c r="B21" s="24">
        <v>1270.53</v>
      </c>
      <c r="E21" t="str">
        <f t="shared" si="0"/>
        <v>Maine</v>
      </c>
      <c r="F21" s="31">
        <f t="shared" si="1"/>
        <v>1270.53</v>
      </c>
    </row>
    <row r="22" spans="1:6" x14ac:dyDescent="0.3">
      <c r="A22" s="19" t="s">
        <v>2735</v>
      </c>
      <c r="B22" s="24">
        <v>23705.523000000005</v>
      </c>
      <c r="E22" t="str">
        <f t="shared" si="0"/>
        <v>Maryland</v>
      </c>
      <c r="F22" s="31">
        <f t="shared" si="1"/>
        <v>23705.523000000005</v>
      </c>
    </row>
    <row r="23" spans="1:6" x14ac:dyDescent="0.3">
      <c r="A23" s="19" t="s">
        <v>1245</v>
      </c>
      <c r="B23" s="24">
        <v>28634.43399999999</v>
      </c>
      <c r="E23" t="str">
        <f t="shared" si="0"/>
        <v>Massachusetts</v>
      </c>
      <c r="F23" s="31">
        <f t="shared" si="1"/>
        <v>28634.43399999999</v>
      </c>
    </row>
    <row r="24" spans="1:6" x14ac:dyDescent="0.3">
      <c r="A24" s="19" t="s">
        <v>238</v>
      </c>
      <c r="B24" s="24">
        <v>76269.614000000016</v>
      </c>
      <c r="E24" t="str">
        <f t="shared" si="0"/>
        <v>Michigan</v>
      </c>
      <c r="F24" s="31">
        <f t="shared" si="1"/>
        <v>76269.614000000016</v>
      </c>
    </row>
    <row r="25" spans="1:6" x14ac:dyDescent="0.3">
      <c r="A25" s="19" t="s">
        <v>229</v>
      </c>
      <c r="B25" s="24">
        <v>29863.149999999994</v>
      </c>
      <c r="E25" t="str">
        <f t="shared" si="0"/>
        <v>Minnesota</v>
      </c>
      <c r="F25" s="31">
        <f t="shared" si="1"/>
        <v>29863.149999999994</v>
      </c>
    </row>
    <row r="26" spans="1:6" x14ac:dyDescent="0.3">
      <c r="A26" s="19" t="s">
        <v>1487</v>
      </c>
      <c r="B26" s="24">
        <v>10771.34</v>
      </c>
      <c r="E26" t="str">
        <f t="shared" si="0"/>
        <v>Mississippi</v>
      </c>
      <c r="F26" s="31">
        <f t="shared" si="1"/>
        <v>10771.34</v>
      </c>
    </row>
    <row r="27" spans="1:6" x14ac:dyDescent="0.3">
      <c r="A27" s="19" t="s">
        <v>596</v>
      </c>
      <c r="B27" s="24">
        <v>22205.149999999998</v>
      </c>
      <c r="E27" t="str">
        <f t="shared" si="0"/>
        <v>Missouri</v>
      </c>
      <c r="F27" s="31">
        <f t="shared" si="1"/>
        <v>22205.149999999998</v>
      </c>
    </row>
    <row r="28" spans="1:6" x14ac:dyDescent="0.3">
      <c r="A28" s="19" t="s">
        <v>1762</v>
      </c>
      <c r="B28" s="24">
        <v>5589.3519999999971</v>
      </c>
      <c r="E28" t="str">
        <f t="shared" si="0"/>
        <v>Montana</v>
      </c>
      <c r="F28" s="31">
        <f t="shared" si="1"/>
        <v>5589.3519999999971</v>
      </c>
    </row>
    <row r="29" spans="1:6" x14ac:dyDescent="0.3">
      <c r="A29" s="19" t="s">
        <v>138</v>
      </c>
      <c r="B29" s="24">
        <v>7464.9299999999985</v>
      </c>
      <c r="E29" t="str">
        <f>A29</f>
        <v>Nebraska</v>
      </c>
      <c r="F29" s="31">
        <f t="shared" si="1"/>
        <v>7464.9299999999985</v>
      </c>
    </row>
    <row r="30" spans="1:6" x14ac:dyDescent="0.3">
      <c r="A30" s="19" t="s">
        <v>1392</v>
      </c>
      <c r="B30" s="24">
        <v>16729.101999999999</v>
      </c>
      <c r="E30" t="str">
        <f t="shared" si="0"/>
        <v>Nevada</v>
      </c>
      <c r="F30" s="31">
        <f t="shared" si="1"/>
        <v>16729.101999999999</v>
      </c>
    </row>
    <row r="31" spans="1:6" x14ac:dyDescent="0.3">
      <c r="A31" s="19" t="s">
        <v>2694</v>
      </c>
      <c r="B31" s="24">
        <v>7292.5239999999994</v>
      </c>
      <c r="E31" t="str">
        <f t="shared" si="0"/>
        <v>New Hampshire</v>
      </c>
      <c r="F31" s="31">
        <f t="shared" si="1"/>
        <v>7292.5239999999994</v>
      </c>
    </row>
    <row r="32" spans="1:6" x14ac:dyDescent="0.3">
      <c r="A32" s="19" t="s">
        <v>788</v>
      </c>
      <c r="B32" s="24">
        <v>35764.312000000013</v>
      </c>
      <c r="E32" t="str">
        <f t="shared" si="0"/>
        <v>New Jersey</v>
      </c>
      <c r="F32" s="31">
        <f t="shared" si="1"/>
        <v>35764.312000000013</v>
      </c>
    </row>
    <row r="33" spans="1:6" x14ac:dyDescent="0.3">
      <c r="A33" s="19" t="s">
        <v>668</v>
      </c>
      <c r="B33" s="24">
        <v>4783.5220000000008</v>
      </c>
      <c r="E33" t="str">
        <f t="shared" si="0"/>
        <v>New Mexico</v>
      </c>
      <c r="F33" s="31">
        <f t="shared" si="1"/>
        <v>4783.5220000000008</v>
      </c>
    </row>
    <row r="34" spans="1:6" x14ac:dyDescent="0.3">
      <c r="A34" s="19" t="s">
        <v>267</v>
      </c>
      <c r="B34" s="24">
        <v>310876.27099999978</v>
      </c>
      <c r="E34" t="str">
        <f t="shared" si="0"/>
        <v>New York</v>
      </c>
      <c r="F34" s="31">
        <f t="shared" si="1"/>
        <v>310876.27099999978</v>
      </c>
    </row>
    <row r="35" spans="1:6" x14ac:dyDescent="0.3">
      <c r="A35" s="19" t="s">
        <v>88</v>
      </c>
      <c r="B35" s="24">
        <v>55603.163999999968</v>
      </c>
      <c r="E35" t="str">
        <f t="shared" si="0"/>
        <v>North Carolina</v>
      </c>
      <c r="F35" s="31">
        <f t="shared" si="1"/>
        <v>55603.163999999968</v>
      </c>
    </row>
    <row r="36" spans="1:6" x14ac:dyDescent="0.3">
      <c r="A36" s="19" t="s">
        <v>7449</v>
      </c>
      <c r="B36" s="24">
        <v>919.91</v>
      </c>
      <c r="E36" t="str">
        <f t="shared" si="0"/>
        <v>North Dakota</v>
      </c>
      <c r="F36" s="31">
        <f t="shared" si="1"/>
        <v>919.91</v>
      </c>
    </row>
    <row r="37" spans="1:6" x14ac:dyDescent="0.3">
      <c r="A37" s="19" t="s">
        <v>498</v>
      </c>
      <c r="B37" s="24">
        <v>78258.135999999926</v>
      </c>
      <c r="E37" t="str">
        <f t="shared" si="0"/>
        <v>Ohio</v>
      </c>
      <c r="F37" s="31">
        <f t="shared" si="1"/>
        <v>78258.135999999926</v>
      </c>
    </row>
    <row r="38" spans="1:6" x14ac:dyDescent="0.3">
      <c r="A38" s="19" t="s">
        <v>649</v>
      </c>
      <c r="B38" s="24">
        <v>19683.390000000003</v>
      </c>
      <c r="E38" t="str">
        <f t="shared" si="0"/>
        <v>Oklahoma</v>
      </c>
      <c r="F38" s="31">
        <f t="shared" si="1"/>
        <v>19683.390000000003</v>
      </c>
    </row>
    <row r="39" spans="1:6" x14ac:dyDescent="0.3">
      <c r="A39" s="19" t="s">
        <v>420</v>
      </c>
      <c r="B39" s="24">
        <v>17431.149999999991</v>
      </c>
      <c r="E39" t="str">
        <f t="shared" si="0"/>
        <v>Oregon</v>
      </c>
      <c r="F39" s="31">
        <f t="shared" si="1"/>
        <v>17431.149999999991</v>
      </c>
    </row>
    <row r="40" spans="1:6" x14ac:dyDescent="0.3">
      <c r="A40" s="19" t="s">
        <v>147</v>
      </c>
      <c r="B40" s="24">
        <v>116511.91400000003</v>
      </c>
      <c r="E40" t="str">
        <f t="shared" si="0"/>
        <v>Pennsylvania</v>
      </c>
      <c r="F40" s="31">
        <f t="shared" si="1"/>
        <v>116511.91400000003</v>
      </c>
    </row>
    <row r="41" spans="1:6" x14ac:dyDescent="0.3">
      <c r="A41" s="19" t="s">
        <v>1399</v>
      </c>
      <c r="B41" s="24">
        <v>22627.955999999995</v>
      </c>
      <c r="E41" t="str">
        <f t="shared" si="0"/>
        <v>Rhode Island</v>
      </c>
      <c r="F41" s="31">
        <f t="shared" si="1"/>
        <v>22627.955999999995</v>
      </c>
    </row>
    <row r="42" spans="1:6" x14ac:dyDescent="0.3">
      <c r="A42" s="19" t="s">
        <v>383</v>
      </c>
      <c r="B42" s="24">
        <v>8481.7099999999991</v>
      </c>
      <c r="E42" t="str">
        <f t="shared" si="0"/>
        <v>South Carolina</v>
      </c>
      <c r="F42" s="31">
        <f t="shared" si="1"/>
        <v>8481.7099999999991</v>
      </c>
    </row>
    <row r="43" spans="1:6" x14ac:dyDescent="0.3">
      <c r="A43" s="19" t="s">
        <v>5326</v>
      </c>
      <c r="B43" s="24">
        <v>1315.5600000000002</v>
      </c>
      <c r="E43" t="str">
        <f t="shared" si="0"/>
        <v>South Dakota</v>
      </c>
      <c r="F43" s="31">
        <f t="shared" si="1"/>
        <v>1315.5600000000002</v>
      </c>
    </row>
    <row r="44" spans="1:6" x14ac:dyDescent="0.3">
      <c r="A44" s="19" t="s">
        <v>335</v>
      </c>
      <c r="B44" s="24">
        <v>30661.872999999981</v>
      </c>
      <c r="E44" t="str">
        <f t="shared" si="0"/>
        <v>Tennessee</v>
      </c>
      <c r="F44" s="31">
        <f t="shared" si="1"/>
        <v>30661.872999999981</v>
      </c>
    </row>
    <row r="45" spans="1:6" x14ac:dyDescent="0.3">
      <c r="A45" s="19" t="s">
        <v>104</v>
      </c>
      <c r="B45" s="24">
        <v>170188.04580000002</v>
      </c>
      <c r="E45" t="str">
        <f t="shared" si="0"/>
        <v>Texas</v>
      </c>
      <c r="F45" s="31">
        <f t="shared" si="1"/>
        <v>170188.04580000002</v>
      </c>
    </row>
    <row r="46" spans="1:6" x14ac:dyDescent="0.3">
      <c r="A46" s="19" t="s">
        <v>121</v>
      </c>
      <c r="B46" s="24">
        <v>11220.055999999999</v>
      </c>
      <c r="E46" t="str">
        <f t="shared" si="0"/>
        <v>Utah</v>
      </c>
      <c r="F46" s="31">
        <f t="shared" si="1"/>
        <v>11220.055999999999</v>
      </c>
    </row>
    <row r="47" spans="1:6" x14ac:dyDescent="0.3">
      <c r="A47" s="19" t="s">
        <v>5203</v>
      </c>
      <c r="B47" s="24">
        <v>8929.369999999999</v>
      </c>
      <c r="E47" t="str">
        <f t="shared" si="0"/>
        <v>Vermont</v>
      </c>
      <c r="F47" s="31">
        <f t="shared" si="1"/>
        <v>8929.369999999999</v>
      </c>
    </row>
    <row r="48" spans="1:6" x14ac:dyDescent="0.3">
      <c r="A48" s="19" t="s">
        <v>319</v>
      </c>
      <c r="B48" s="24">
        <v>70636.719999999987</v>
      </c>
      <c r="E48" t="str">
        <f t="shared" si="0"/>
        <v>Virginia</v>
      </c>
      <c r="F48" s="31">
        <f t="shared" si="1"/>
        <v>70636.719999999987</v>
      </c>
    </row>
    <row r="49" spans="1:6" x14ac:dyDescent="0.3">
      <c r="A49" s="19" t="s">
        <v>96</v>
      </c>
      <c r="B49" s="24">
        <v>138641.26999999993</v>
      </c>
      <c r="E49" t="str">
        <f t="shared" si="0"/>
        <v>Washington</v>
      </c>
      <c r="F49" s="31">
        <f t="shared" si="1"/>
        <v>138641.26999999993</v>
      </c>
    </row>
    <row r="50" spans="1:6" x14ac:dyDescent="0.3">
      <c r="A50" s="19" t="s">
        <v>9726</v>
      </c>
      <c r="B50" s="24">
        <v>1209.8240000000001</v>
      </c>
      <c r="E50" t="str">
        <f t="shared" si="0"/>
        <v>West Virginia</v>
      </c>
      <c r="F50" s="31">
        <f t="shared" si="1"/>
        <v>1209.8240000000001</v>
      </c>
    </row>
    <row r="51" spans="1:6" x14ac:dyDescent="0.3">
      <c r="A51" s="19" t="s">
        <v>114</v>
      </c>
      <c r="B51" s="24">
        <v>32114.610000000019</v>
      </c>
      <c r="E51" t="str">
        <f t="shared" si="0"/>
        <v>Wisconsin</v>
      </c>
      <c r="F51" s="31">
        <f t="shared" si="1"/>
        <v>32114.610000000019</v>
      </c>
    </row>
    <row r="52" spans="1:6" x14ac:dyDescent="0.3">
      <c r="A52" s="19" t="s">
        <v>8542</v>
      </c>
      <c r="B52" s="24">
        <v>1603.1360000000002</v>
      </c>
      <c r="E52" t="str">
        <f t="shared" si="0"/>
        <v>Wyoming</v>
      </c>
      <c r="F52" s="31">
        <f t="shared" si="1"/>
        <v>1603.1360000000002</v>
      </c>
    </row>
    <row r="53" spans="1:6" x14ac:dyDescent="0.3">
      <c r="A53" s="10" t="s">
        <v>10934</v>
      </c>
      <c r="B53" s="11">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458D0-C493-4AB1-AF14-C895D3FCBA72}">
  <dimension ref="A3:B9"/>
  <sheetViews>
    <sheetView topLeftCell="A2" workbookViewId="0">
      <selection activeCell="R24" sqref="R24"/>
    </sheetView>
  </sheetViews>
  <sheetFormatPr defaultRowHeight="14.4" x14ac:dyDescent="0.3"/>
  <cols>
    <col min="1" max="1" width="12.44140625" bestFit="1" customWidth="1"/>
    <col min="2" max="2" width="11.21875" bestFit="1" customWidth="1"/>
  </cols>
  <sheetData>
    <row r="3" spans="1:2" x14ac:dyDescent="0.3">
      <c r="A3" s="6" t="s">
        <v>10933</v>
      </c>
      <c r="B3" s="7" t="s">
        <v>10939</v>
      </c>
    </row>
    <row r="4" spans="1:2" x14ac:dyDescent="0.3">
      <c r="A4" s="8" t="s">
        <v>75</v>
      </c>
      <c r="B4" s="26">
        <v>203412.73300000009</v>
      </c>
    </row>
    <row r="5" spans="1:2" x14ac:dyDescent="0.3">
      <c r="A5" s="19" t="s">
        <v>56</v>
      </c>
      <c r="B5" s="36">
        <v>206965.53200000009</v>
      </c>
    </row>
    <row r="6" spans="1:2" x14ac:dyDescent="0.3">
      <c r="A6" s="19" t="s">
        <v>59</v>
      </c>
      <c r="B6" s="36">
        <v>223843.60800000012</v>
      </c>
    </row>
    <row r="7" spans="1:2" x14ac:dyDescent="0.3">
      <c r="A7" s="19" t="s">
        <v>36</v>
      </c>
      <c r="B7" s="36">
        <v>328449.1030000007</v>
      </c>
    </row>
    <row r="8" spans="1:2" x14ac:dyDescent="0.3">
      <c r="A8" s="19" t="s">
        <v>72</v>
      </c>
      <c r="B8" s="36">
        <v>330007.05400000012</v>
      </c>
    </row>
    <row r="9" spans="1:2" x14ac:dyDescent="0.3">
      <c r="A9" s="10" t="s">
        <v>10934</v>
      </c>
      <c r="B9" s="1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61888-4E04-4925-98D7-F10F94302340}">
  <dimension ref="A1:V712"/>
  <sheetViews>
    <sheetView workbookViewId="0">
      <selection activeCell="A3" sqref="A3:V712"/>
    </sheetView>
  </sheetViews>
  <sheetFormatPr defaultRowHeight="14.4" x14ac:dyDescent="0.3"/>
  <cols>
    <col min="1" max="1" width="9.109375" bestFit="1" customWidth="1"/>
    <col min="2" max="2" width="14.6640625" bestFit="1" customWidth="1"/>
    <col min="3" max="3" width="9" bestFit="1" customWidth="1"/>
    <col min="4" max="4" width="12.21875" bestFit="1" customWidth="1"/>
    <col min="5" max="5" width="10.88671875" bestFit="1" customWidth="1"/>
    <col min="6" max="6" width="12.77734375" bestFit="1" customWidth="1"/>
    <col min="7" max="7" width="13.33203125" bestFit="1" customWidth="1"/>
    <col min="8" max="8" width="19.77734375" bestFit="1" customWidth="1"/>
    <col min="9" max="9" width="11.33203125" bestFit="1" customWidth="1"/>
    <col min="10" max="10" width="11.88671875" bestFit="1" customWidth="1"/>
    <col min="11" max="11" width="15.5546875" bestFit="1" customWidth="1"/>
    <col min="12" max="12" width="13.109375" bestFit="1" customWidth="1"/>
    <col min="13" max="13" width="12.88671875" bestFit="1" customWidth="1"/>
    <col min="14" max="14" width="9" bestFit="1" customWidth="1"/>
    <col min="15" max="15" width="16.33203125" bestFit="1" customWidth="1"/>
    <col min="16" max="16" width="13.109375" bestFit="1" customWidth="1"/>
    <col min="17" max="17" width="14.109375" bestFit="1" customWidth="1"/>
    <col min="18" max="18" width="85.5546875" bestFit="1" customWidth="1"/>
    <col min="19" max="19" width="9" bestFit="1" customWidth="1"/>
    <col min="20" max="20" width="10.21875" bestFit="1" customWidth="1"/>
    <col min="21" max="21" width="10.33203125" bestFit="1" customWidth="1"/>
    <col min="22" max="22" width="9" bestFit="1" customWidth="1"/>
  </cols>
  <sheetData>
    <row r="1" spans="1:22" x14ac:dyDescent="0.3">
      <c r="A1" s="32" t="s">
        <v>10959</v>
      </c>
    </row>
    <row r="3" spans="1:22"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3">
      <c r="A4">
        <v>9972</v>
      </c>
      <c r="B4" t="s">
        <v>10920</v>
      </c>
      <c r="C4">
        <v>2012</v>
      </c>
      <c r="D4" s="35">
        <v>41088</v>
      </c>
      <c r="E4" s="35">
        <v>41092</v>
      </c>
      <c r="F4" t="s">
        <v>50</v>
      </c>
      <c r="G4" t="s">
        <v>762</v>
      </c>
      <c r="H4" t="s">
        <v>763</v>
      </c>
      <c r="I4" t="s">
        <v>102</v>
      </c>
      <c r="J4" t="s">
        <v>27</v>
      </c>
      <c r="K4" t="s">
        <v>3792</v>
      </c>
      <c r="L4" t="s">
        <v>1272</v>
      </c>
      <c r="M4">
        <v>30080</v>
      </c>
      <c r="N4" t="s">
        <v>30</v>
      </c>
      <c r="O4" t="s">
        <v>5148</v>
      </c>
      <c r="P4" t="s">
        <v>46</v>
      </c>
      <c r="Q4" t="s">
        <v>68</v>
      </c>
      <c r="R4" t="s">
        <v>5149</v>
      </c>
      <c r="S4">
        <v>140.75</v>
      </c>
      <c r="T4">
        <v>5</v>
      </c>
      <c r="U4">
        <v>0</v>
      </c>
      <c r="V4">
        <v>42.22499999999998</v>
      </c>
    </row>
    <row r="5" spans="1:22" x14ac:dyDescent="0.3">
      <c r="A5">
        <v>9971</v>
      </c>
      <c r="B5" t="s">
        <v>10920</v>
      </c>
      <c r="C5">
        <v>2012</v>
      </c>
      <c r="D5" s="35">
        <v>41088</v>
      </c>
      <c r="E5" s="35">
        <v>41092</v>
      </c>
      <c r="F5" t="s">
        <v>50</v>
      </c>
      <c r="G5" t="s">
        <v>762</v>
      </c>
      <c r="H5" t="s">
        <v>763</v>
      </c>
      <c r="I5" t="s">
        <v>102</v>
      </c>
      <c r="J5" t="s">
        <v>27</v>
      </c>
      <c r="K5" t="s">
        <v>3792</v>
      </c>
      <c r="L5" t="s">
        <v>1272</v>
      </c>
      <c r="M5">
        <v>30080</v>
      </c>
      <c r="N5" t="s">
        <v>30</v>
      </c>
      <c r="O5" t="s">
        <v>3834</v>
      </c>
      <c r="P5" t="s">
        <v>46</v>
      </c>
      <c r="Q5" t="s">
        <v>75</v>
      </c>
      <c r="R5" t="s">
        <v>3835</v>
      </c>
      <c r="S5">
        <v>119.56</v>
      </c>
      <c r="T5">
        <v>2</v>
      </c>
      <c r="U5">
        <v>0</v>
      </c>
      <c r="V5">
        <v>54.997599999999991</v>
      </c>
    </row>
    <row r="6" spans="1:22" x14ac:dyDescent="0.3">
      <c r="A6">
        <v>3</v>
      </c>
      <c r="B6" t="s">
        <v>38</v>
      </c>
      <c r="C6">
        <v>2013</v>
      </c>
      <c r="D6" s="35">
        <v>41438</v>
      </c>
      <c r="E6" s="35">
        <v>41442</v>
      </c>
      <c r="F6" t="s">
        <v>23</v>
      </c>
      <c r="G6" t="s">
        <v>39</v>
      </c>
      <c r="H6" t="s">
        <v>40</v>
      </c>
      <c r="I6" t="s">
        <v>41</v>
      </c>
      <c r="J6" t="s">
        <v>27</v>
      </c>
      <c r="K6" t="s">
        <v>42</v>
      </c>
      <c r="L6" t="s">
        <v>43</v>
      </c>
      <c r="M6">
        <v>90036</v>
      </c>
      <c r="N6" t="s">
        <v>44</v>
      </c>
      <c r="O6" t="s">
        <v>45</v>
      </c>
      <c r="P6" t="s">
        <v>46</v>
      </c>
      <c r="Q6" t="s">
        <v>47</v>
      </c>
      <c r="R6" t="s">
        <v>48</v>
      </c>
      <c r="S6">
        <v>14.62</v>
      </c>
      <c r="T6">
        <v>2</v>
      </c>
      <c r="U6">
        <v>0</v>
      </c>
      <c r="V6">
        <v>6.8713999999999995</v>
      </c>
    </row>
    <row r="7" spans="1:22" x14ac:dyDescent="0.3">
      <c r="A7">
        <v>9952</v>
      </c>
      <c r="B7" t="s">
        <v>10911</v>
      </c>
      <c r="C7">
        <v>2014</v>
      </c>
      <c r="D7" s="35">
        <v>41792</v>
      </c>
      <c r="E7" s="35">
        <v>41794</v>
      </c>
      <c r="F7" t="s">
        <v>23</v>
      </c>
      <c r="G7" t="s">
        <v>2507</v>
      </c>
      <c r="H7" t="s">
        <v>2508</v>
      </c>
      <c r="I7" t="s">
        <v>41</v>
      </c>
      <c r="J7" t="s">
        <v>27</v>
      </c>
      <c r="K7" t="s">
        <v>4374</v>
      </c>
      <c r="L7" t="s">
        <v>254</v>
      </c>
      <c r="M7">
        <v>46203</v>
      </c>
      <c r="N7" t="s">
        <v>105</v>
      </c>
      <c r="O7" t="s">
        <v>3294</v>
      </c>
      <c r="P7" t="s">
        <v>46</v>
      </c>
      <c r="Q7" t="s">
        <v>75</v>
      </c>
      <c r="R7" t="s">
        <v>3295</v>
      </c>
      <c r="S7">
        <v>17.38</v>
      </c>
      <c r="T7">
        <v>2</v>
      </c>
      <c r="U7">
        <v>0</v>
      </c>
      <c r="V7">
        <v>8.69</v>
      </c>
    </row>
    <row r="8" spans="1:22" x14ac:dyDescent="0.3">
      <c r="A8">
        <v>9951</v>
      </c>
      <c r="B8" t="s">
        <v>10911</v>
      </c>
      <c r="C8">
        <v>2014</v>
      </c>
      <c r="D8" s="35">
        <v>41792</v>
      </c>
      <c r="E8" s="35">
        <v>41794</v>
      </c>
      <c r="F8" t="s">
        <v>23</v>
      </c>
      <c r="G8" t="s">
        <v>2507</v>
      </c>
      <c r="H8" t="s">
        <v>2508</v>
      </c>
      <c r="I8" t="s">
        <v>41</v>
      </c>
      <c r="J8" t="s">
        <v>27</v>
      </c>
      <c r="K8" t="s">
        <v>4374</v>
      </c>
      <c r="L8" t="s">
        <v>254</v>
      </c>
      <c r="M8">
        <v>46203</v>
      </c>
      <c r="N8" t="s">
        <v>105</v>
      </c>
      <c r="O8" t="s">
        <v>2665</v>
      </c>
      <c r="P8" t="s">
        <v>71</v>
      </c>
      <c r="Q8" t="s">
        <v>161</v>
      </c>
      <c r="R8" t="s">
        <v>2666</v>
      </c>
      <c r="S8">
        <v>39.89</v>
      </c>
      <c r="T8">
        <v>1</v>
      </c>
      <c r="U8">
        <v>0</v>
      </c>
      <c r="V8">
        <v>14.7593</v>
      </c>
    </row>
    <row r="9" spans="1:22" x14ac:dyDescent="0.3">
      <c r="A9">
        <v>6</v>
      </c>
      <c r="B9" t="s">
        <v>61</v>
      </c>
      <c r="C9">
        <v>2011</v>
      </c>
      <c r="D9" s="35">
        <v>40703</v>
      </c>
      <c r="E9" s="35">
        <v>40708</v>
      </c>
      <c r="F9" t="s">
        <v>50</v>
      </c>
      <c r="G9" t="s">
        <v>62</v>
      </c>
      <c r="H9" t="s">
        <v>63</v>
      </c>
      <c r="I9" t="s">
        <v>26</v>
      </c>
      <c r="J9" t="s">
        <v>27</v>
      </c>
      <c r="K9" t="s">
        <v>42</v>
      </c>
      <c r="L9" t="s">
        <v>43</v>
      </c>
      <c r="M9">
        <v>90032</v>
      </c>
      <c r="N9" t="s">
        <v>44</v>
      </c>
      <c r="O9" t="s">
        <v>64</v>
      </c>
      <c r="P9" t="s">
        <v>32</v>
      </c>
      <c r="Q9" t="s">
        <v>65</v>
      </c>
      <c r="R9" t="s">
        <v>66</v>
      </c>
      <c r="S9">
        <v>48.86</v>
      </c>
      <c r="T9">
        <v>7</v>
      </c>
      <c r="U9">
        <v>0</v>
      </c>
      <c r="V9">
        <v>14.169399999999996</v>
      </c>
    </row>
    <row r="10" spans="1:22" x14ac:dyDescent="0.3">
      <c r="A10">
        <v>7</v>
      </c>
      <c r="B10" t="s">
        <v>61</v>
      </c>
      <c r="C10">
        <v>2011</v>
      </c>
      <c r="D10" s="35">
        <v>40703</v>
      </c>
      <c r="E10" s="35">
        <v>40708</v>
      </c>
      <c r="F10" t="s">
        <v>50</v>
      </c>
      <c r="G10" t="s">
        <v>62</v>
      </c>
      <c r="H10" t="s">
        <v>63</v>
      </c>
      <c r="I10" t="s">
        <v>26</v>
      </c>
      <c r="J10" t="s">
        <v>27</v>
      </c>
      <c r="K10" t="s">
        <v>42</v>
      </c>
      <c r="L10" t="s">
        <v>43</v>
      </c>
      <c r="M10">
        <v>90032</v>
      </c>
      <c r="N10" t="s">
        <v>44</v>
      </c>
      <c r="O10" t="s">
        <v>67</v>
      </c>
      <c r="P10" t="s">
        <v>46</v>
      </c>
      <c r="Q10" t="s">
        <v>68</v>
      </c>
      <c r="R10" t="s">
        <v>69</v>
      </c>
      <c r="S10">
        <v>7.28</v>
      </c>
      <c r="T10">
        <v>4</v>
      </c>
      <c r="U10">
        <v>0</v>
      </c>
      <c r="V10">
        <v>1.9656000000000002</v>
      </c>
    </row>
    <row r="11" spans="1:22" x14ac:dyDescent="0.3">
      <c r="A11">
        <v>8</v>
      </c>
      <c r="B11" t="s">
        <v>61</v>
      </c>
      <c r="C11">
        <v>2011</v>
      </c>
      <c r="D11" s="35">
        <v>40703</v>
      </c>
      <c r="E11" s="35">
        <v>40708</v>
      </c>
      <c r="F11" t="s">
        <v>50</v>
      </c>
      <c r="G11" t="s">
        <v>62</v>
      </c>
      <c r="H11" t="s">
        <v>63</v>
      </c>
      <c r="I11" t="s">
        <v>26</v>
      </c>
      <c r="J11" t="s">
        <v>27</v>
      </c>
      <c r="K11" t="s">
        <v>42</v>
      </c>
      <c r="L11" t="s">
        <v>43</v>
      </c>
      <c r="M11">
        <v>90032</v>
      </c>
      <c r="N11" t="s">
        <v>44</v>
      </c>
      <c r="O11" t="s">
        <v>70</v>
      </c>
      <c r="P11" t="s">
        <v>71</v>
      </c>
      <c r="Q11" t="s">
        <v>72</v>
      </c>
      <c r="R11" t="s">
        <v>73</v>
      </c>
      <c r="S11">
        <v>907.15200000000004</v>
      </c>
      <c r="T11">
        <v>6</v>
      </c>
      <c r="U11">
        <v>0.2</v>
      </c>
      <c r="V11">
        <v>90.715200000000038</v>
      </c>
    </row>
    <row r="12" spans="1:22" x14ac:dyDescent="0.3">
      <c r="A12">
        <v>9</v>
      </c>
      <c r="B12" t="s">
        <v>61</v>
      </c>
      <c r="C12">
        <v>2011</v>
      </c>
      <c r="D12" s="35">
        <v>40703</v>
      </c>
      <c r="E12" s="35">
        <v>40708</v>
      </c>
      <c r="F12" t="s">
        <v>50</v>
      </c>
      <c r="G12" t="s">
        <v>62</v>
      </c>
      <c r="H12" t="s">
        <v>63</v>
      </c>
      <c r="I12" t="s">
        <v>26</v>
      </c>
      <c r="J12" t="s">
        <v>27</v>
      </c>
      <c r="K12" t="s">
        <v>42</v>
      </c>
      <c r="L12" t="s">
        <v>43</v>
      </c>
      <c r="M12">
        <v>90032</v>
      </c>
      <c r="N12" t="s">
        <v>44</v>
      </c>
      <c r="O12" t="s">
        <v>74</v>
      </c>
      <c r="P12" t="s">
        <v>46</v>
      </c>
      <c r="Q12" t="s">
        <v>75</v>
      </c>
      <c r="R12" t="s">
        <v>76</v>
      </c>
      <c r="S12">
        <v>18.504000000000001</v>
      </c>
      <c r="T12">
        <v>3</v>
      </c>
      <c r="U12">
        <v>0.2</v>
      </c>
      <c r="V12">
        <v>5.7824999999999998</v>
      </c>
    </row>
    <row r="13" spans="1:22" x14ac:dyDescent="0.3">
      <c r="A13">
        <v>10</v>
      </c>
      <c r="B13" t="s">
        <v>61</v>
      </c>
      <c r="C13">
        <v>2011</v>
      </c>
      <c r="D13" s="35">
        <v>40703</v>
      </c>
      <c r="E13" s="35">
        <v>40708</v>
      </c>
      <c r="F13" t="s">
        <v>50</v>
      </c>
      <c r="G13" t="s">
        <v>62</v>
      </c>
      <c r="H13" t="s">
        <v>63</v>
      </c>
      <c r="I13" t="s">
        <v>26</v>
      </c>
      <c r="J13" t="s">
        <v>27</v>
      </c>
      <c r="K13" t="s">
        <v>42</v>
      </c>
      <c r="L13" t="s">
        <v>43</v>
      </c>
      <c r="M13">
        <v>90032</v>
      </c>
      <c r="N13" t="s">
        <v>44</v>
      </c>
      <c r="O13" t="s">
        <v>77</v>
      </c>
      <c r="P13" t="s">
        <v>46</v>
      </c>
      <c r="Q13" t="s">
        <v>78</v>
      </c>
      <c r="R13" t="s">
        <v>79</v>
      </c>
      <c r="S13">
        <v>114.9</v>
      </c>
      <c r="T13">
        <v>5</v>
      </c>
      <c r="U13">
        <v>0</v>
      </c>
      <c r="V13">
        <v>34.469999999999992</v>
      </c>
    </row>
    <row r="14" spans="1:22" x14ac:dyDescent="0.3">
      <c r="A14">
        <v>11</v>
      </c>
      <c r="B14" t="s">
        <v>61</v>
      </c>
      <c r="C14">
        <v>2011</v>
      </c>
      <c r="D14" s="35">
        <v>40703</v>
      </c>
      <c r="E14" s="35">
        <v>40708</v>
      </c>
      <c r="F14" t="s">
        <v>50</v>
      </c>
      <c r="G14" t="s">
        <v>62</v>
      </c>
      <c r="H14" t="s">
        <v>63</v>
      </c>
      <c r="I14" t="s">
        <v>26</v>
      </c>
      <c r="J14" t="s">
        <v>27</v>
      </c>
      <c r="K14" t="s">
        <v>42</v>
      </c>
      <c r="L14" t="s">
        <v>43</v>
      </c>
      <c r="M14">
        <v>90032</v>
      </c>
      <c r="N14" t="s">
        <v>44</v>
      </c>
      <c r="O14" t="s">
        <v>80</v>
      </c>
      <c r="P14" t="s">
        <v>32</v>
      </c>
      <c r="Q14" t="s">
        <v>56</v>
      </c>
      <c r="R14" t="s">
        <v>81</v>
      </c>
      <c r="S14">
        <v>1706.1840000000002</v>
      </c>
      <c r="T14">
        <v>9</v>
      </c>
      <c r="U14">
        <v>0.2</v>
      </c>
      <c r="V14">
        <v>85.309199999999805</v>
      </c>
    </row>
    <row r="15" spans="1:22" x14ac:dyDescent="0.3">
      <c r="A15">
        <v>12</v>
      </c>
      <c r="B15" t="s">
        <v>61</v>
      </c>
      <c r="C15">
        <v>2011</v>
      </c>
      <c r="D15" s="35">
        <v>40703</v>
      </c>
      <c r="E15" s="35">
        <v>40708</v>
      </c>
      <c r="F15" t="s">
        <v>50</v>
      </c>
      <c r="G15" t="s">
        <v>62</v>
      </c>
      <c r="H15" t="s">
        <v>63</v>
      </c>
      <c r="I15" t="s">
        <v>26</v>
      </c>
      <c r="J15" t="s">
        <v>27</v>
      </c>
      <c r="K15" t="s">
        <v>42</v>
      </c>
      <c r="L15" t="s">
        <v>43</v>
      </c>
      <c r="M15">
        <v>90032</v>
      </c>
      <c r="N15" t="s">
        <v>44</v>
      </c>
      <c r="O15" t="s">
        <v>82</v>
      </c>
      <c r="P15" t="s">
        <v>71</v>
      </c>
      <c r="Q15" t="s">
        <v>72</v>
      </c>
      <c r="R15" t="s">
        <v>83</v>
      </c>
      <c r="S15">
        <v>911.42399999999998</v>
      </c>
      <c r="T15">
        <v>4</v>
      </c>
      <c r="U15">
        <v>0.2</v>
      </c>
      <c r="V15">
        <v>68.356800000000021</v>
      </c>
    </row>
    <row r="16" spans="1:22" x14ac:dyDescent="0.3">
      <c r="A16">
        <v>9950</v>
      </c>
      <c r="B16" t="s">
        <v>10911</v>
      </c>
      <c r="C16">
        <v>2014</v>
      </c>
      <c r="D16" s="35">
        <v>41792</v>
      </c>
      <c r="E16" s="35">
        <v>41794</v>
      </c>
      <c r="F16" t="s">
        <v>23</v>
      </c>
      <c r="G16" t="s">
        <v>2507</v>
      </c>
      <c r="H16" t="s">
        <v>2508</v>
      </c>
      <c r="I16" t="s">
        <v>41</v>
      </c>
      <c r="J16" t="s">
        <v>27</v>
      </c>
      <c r="K16" t="s">
        <v>4374</v>
      </c>
      <c r="L16" t="s">
        <v>254</v>
      </c>
      <c r="M16">
        <v>46203</v>
      </c>
      <c r="N16" t="s">
        <v>105</v>
      </c>
      <c r="O16" t="s">
        <v>4515</v>
      </c>
      <c r="P16" t="s">
        <v>71</v>
      </c>
      <c r="Q16" t="s">
        <v>161</v>
      </c>
      <c r="R16" t="s">
        <v>4516</v>
      </c>
      <c r="S16">
        <v>83.97</v>
      </c>
      <c r="T16">
        <v>3</v>
      </c>
      <c r="U16">
        <v>0</v>
      </c>
      <c r="V16">
        <v>15.954299999999993</v>
      </c>
    </row>
    <row r="17" spans="1:22" x14ac:dyDescent="0.3">
      <c r="A17">
        <v>9949</v>
      </c>
      <c r="B17" t="s">
        <v>10911</v>
      </c>
      <c r="C17">
        <v>2014</v>
      </c>
      <c r="D17" s="35">
        <v>41792</v>
      </c>
      <c r="E17" s="35">
        <v>41794</v>
      </c>
      <c r="F17" t="s">
        <v>23</v>
      </c>
      <c r="G17" t="s">
        <v>2507</v>
      </c>
      <c r="H17" t="s">
        <v>2508</v>
      </c>
      <c r="I17" t="s">
        <v>41</v>
      </c>
      <c r="J17" t="s">
        <v>27</v>
      </c>
      <c r="K17" t="s">
        <v>4374</v>
      </c>
      <c r="L17" t="s">
        <v>254</v>
      </c>
      <c r="M17">
        <v>46203</v>
      </c>
      <c r="N17" t="s">
        <v>105</v>
      </c>
      <c r="O17" t="s">
        <v>937</v>
      </c>
      <c r="P17" t="s">
        <v>46</v>
      </c>
      <c r="Q17" t="s">
        <v>78</v>
      </c>
      <c r="R17" t="s">
        <v>938</v>
      </c>
      <c r="S17">
        <v>2405.1999999999998</v>
      </c>
      <c r="T17">
        <v>8</v>
      </c>
      <c r="U17">
        <v>0</v>
      </c>
      <c r="V17">
        <v>793.71599999999989</v>
      </c>
    </row>
    <row r="18" spans="1:22" x14ac:dyDescent="0.3">
      <c r="A18">
        <v>9948</v>
      </c>
      <c r="B18" t="s">
        <v>10911</v>
      </c>
      <c r="C18">
        <v>2014</v>
      </c>
      <c r="D18" s="35">
        <v>41792</v>
      </c>
      <c r="E18" s="35">
        <v>41794</v>
      </c>
      <c r="F18" t="s">
        <v>23</v>
      </c>
      <c r="G18" t="s">
        <v>2507</v>
      </c>
      <c r="H18" t="s">
        <v>2508</v>
      </c>
      <c r="I18" t="s">
        <v>41</v>
      </c>
      <c r="J18" t="s">
        <v>27</v>
      </c>
      <c r="K18" t="s">
        <v>4374</v>
      </c>
      <c r="L18" t="s">
        <v>254</v>
      </c>
      <c r="M18">
        <v>46203</v>
      </c>
      <c r="N18" t="s">
        <v>105</v>
      </c>
      <c r="O18" t="s">
        <v>2436</v>
      </c>
      <c r="P18" t="s">
        <v>32</v>
      </c>
      <c r="Q18" t="s">
        <v>36</v>
      </c>
      <c r="R18" t="s">
        <v>2437</v>
      </c>
      <c r="S18">
        <v>1925.88</v>
      </c>
      <c r="T18">
        <v>6</v>
      </c>
      <c r="U18">
        <v>0</v>
      </c>
      <c r="V18">
        <v>539.24639999999999</v>
      </c>
    </row>
    <row r="19" spans="1:22" x14ac:dyDescent="0.3">
      <c r="A19">
        <v>9938</v>
      </c>
      <c r="B19" t="s">
        <v>10905</v>
      </c>
      <c r="C19">
        <v>2013</v>
      </c>
      <c r="D19" s="35">
        <v>41429</v>
      </c>
      <c r="E19" s="35">
        <v>41432</v>
      </c>
      <c r="F19" t="s">
        <v>23</v>
      </c>
      <c r="G19" t="s">
        <v>2407</v>
      </c>
      <c r="H19" t="s">
        <v>2408</v>
      </c>
      <c r="I19" t="s">
        <v>41</v>
      </c>
      <c r="J19" t="s">
        <v>27</v>
      </c>
      <c r="K19" t="s">
        <v>42</v>
      </c>
      <c r="L19" t="s">
        <v>43</v>
      </c>
      <c r="M19">
        <v>90049</v>
      </c>
      <c r="N19" t="s">
        <v>44</v>
      </c>
      <c r="O19" t="s">
        <v>3806</v>
      </c>
      <c r="P19" t="s">
        <v>32</v>
      </c>
      <c r="Q19" t="s">
        <v>56</v>
      </c>
      <c r="R19" t="s">
        <v>3807</v>
      </c>
      <c r="S19">
        <v>71.088000000000008</v>
      </c>
      <c r="T19">
        <v>2</v>
      </c>
      <c r="U19">
        <v>0.2</v>
      </c>
      <c r="V19">
        <v>-1.7772000000000041</v>
      </c>
    </row>
    <row r="20" spans="1:22" x14ac:dyDescent="0.3">
      <c r="A20">
        <v>9937</v>
      </c>
      <c r="B20" t="s">
        <v>10904</v>
      </c>
      <c r="C20">
        <v>2014</v>
      </c>
      <c r="D20" s="35">
        <v>41815</v>
      </c>
      <c r="E20" s="35">
        <v>41819</v>
      </c>
      <c r="F20" t="s">
        <v>50</v>
      </c>
      <c r="G20" t="s">
        <v>5575</v>
      </c>
      <c r="H20" t="s">
        <v>5576</v>
      </c>
      <c r="I20" t="s">
        <v>26</v>
      </c>
      <c r="J20" t="s">
        <v>27</v>
      </c>
      <c r="K20" t="s">
        <v>7306</v>
      </c>
      <c r="L20" t="s">
        <v>1399</v>
      </c>
      <c r="M20">
        <v>2920</v>
      </c>
      <c r="N20" t="s">
        <v>148</v>
      </c>
      <c r="O20" t="s">
        <v>617</v>
      </c>
      <c r="P20" t="s">
        <v>46</v>
      </c>
      <c r="Q20" t="s">
        <v>75</v>
      </c>
      <c r="R20" t="s">
        <v>618</v>
      </c>
      <c r="S20">
        <v>102.93</v>
      </c>
      <c r="T20">
        <v>3</v>
      </c>
      <c r="U20">
        <v>0</v>
      </c>
      <c r="V20">
        <v>48.377100000000006</v>
      </c>
    </row>
    <row r="21" spans="1:22" x14ac:dyDescent="0.3">
      <c r="A21">
        <v>9899</v>
      </c>
      <c r="B21" t="s">
        <v>10885</v>
      </c>
      <c r="C21">
        <v>2013</v>
      </c>
      <c r="D21" s="35">
        <v>41432</v>
      </c>
      <c r="E21" s="35">
        <v>41436</v>
      </c>
      <c r="F21" t="s">
        <v>50</v>
      </c>
      <c r="G21" t="s">
        <v>3647</v>
      </c>
      <c r="H21" t="s">
        <v>3648</v>
      </c>
      <c r="I21" t="s">
        <v>26</v>
      </c>
      <c r="J21" t="s">
        <v>27</v>
      </c>
      <c r="K21" t="s">
        <v>746</v>
      </c>
      <c r="L21" t="s">
        <v>498</v>
      </c>
      <c r="M21">
        <v>45014</v>
      </c>
      <c r="N21" t="s">
        <v>148</v>
      </c>
      <c r="O21" t="s">
        <v>7823</v>
      </c>
      <c r="P21" t="s">
        <v>32</v>
      </c>
      <c r="Q21" t="s">
        <v>65</v>
      </c>
      <c r="R21" t="s">
        <v>7824</v>
      </c>
      <c r="S21">
        <v>82.64</v>
      </c>
      <c r="T21">
        <v>2</v>
      </c>
      <c r="U21">
        <v>0.2</v>
      </c>
      <c r="V21">
        <v>0</v>
      </c>
    </row>
    <row r="22" spans="1:22" x14ac:dyDescent="0.3">
      <c r="A22">
        <v>9898</v>
      </c>
      <c r="B22" t="s">
        <v>10885</v>
      </c>
      <c r="C22">
        <v>2013</v>
      </c>
      <c r="D22" s="35">
        <v>41432</v>
      </c>
      <c r="E22" s="35">
        <v>41436</v>
      </c>
      <c r="F22" t="s">
        <v>50</v>
      </c>
      <c r="G22" t="s">
        <v>3647</v>
      </c>
      <c r="H22" t="s">
        <v>3648</v>
      </c>
      <c r="I22" t="s">
        <v>26</v>
      </c>
      <c r="J22" t="s">
        <v>27</v>
      </c>
      <c r="K22" t="s">
        <v>746</v>
      </c>
      <c r="L22" t="s">
        <v>498</v>
      </c>
      <c r="M22">
        <v>45014</v>
      </c>
      <c r="N22" t="s">
        <v>148</v>
      </c>
      <c r="O22" t="s">
        <v>2433</v>
      </c>
      <c r="P22" t="s">
        <v>32</v>
      </c>
      <c r="Q22" t="s">
        <v>65</v>
      </c>
      <c r="R22" t="s">
        <v>2434</v>
      </c>
      <c r="S22">
        <v>466.32000000000005</v>
      </c>
      <c r="T22">
        <v>3</v>
      </c>
      <c r="U22">
        <v>0.2</v>
      </c>
      <c r="V22">
        <v>34.97399999999999</v>
      </c>
    </row>
    <row r="23" spans="1:22" x14ac:dyDescent="0.3">
      <c r="A23">
        <v>9897</v>
      </c>
      <c r="B23" t="s">
        <v>10884</v>
      </c>
      <c r="C23">
        <v>2011</v>
      </c>
      <c r="D23" s="35">
        <v>40711</v>
      </c>
      <c r="E23" s="35">
        <v>40714</v>
      </c>
      <c r="F23" t="s">
        <v>23</v>
      </c>
      <c r="G23" t="s">
        <v>1934</v>
      </c>
      <c r="H23" t="s">
        <v>1935</v>
      </c>
      <c r="I23" t="s">
        <v>26</v>
      </c>
      <c r="J23" t="s">
        <v>27</v>
      </c>
      <c r="K23" t="s">
        <v>303</v>
      </c>
      <c r="L23" t="s">
        <v>211</v>
      </c>
      <c r="M23">
        <v>60653</v>
      </c>
      <c r="N23" t="s">
        <v>105</v>
      </c>
      <c r="O23" t="s">
        <v>7534</v>
      </c>
      <c r="P23" t="s">
        <v>46</v>
      </c>
      <c r="Q23" t="s">
        <v>90</v>
      </c>
      <c r="R23" t="s">
        <v>7535</v>
      </c>
      <c r="S23">
        <v>62.015999999999998</v>
      </c>
      <c r="T23">
        <v>2</v>
      </c>
      <c r="U23">
        <v>0.2</v>
      </c>
      <c r="V23">
        <v>22.480800000000002</v>
      </c>
    </row>
    <row r="24" spans="1:22" x14ac:dyDescent="0.3">
      <c r="A24">
        <v>9856</v>
      </c>
      <c r="B24" t="s">
        <v>10862</v>
      </c>
      <c r="C24">
        <v>2014</v>
      </c>
      <c r="D24" s="35">
        <v>41810</v>
      </c>
      <c r="E24" s="35">
        <v>41814</v>
      </c>
      <c r="F24" t="s">
        <v>50</v>
      </c>
      <c r="G24" t="s">
        <v>5921</v>
      </c>
      <c r="H24" t="s">
        <v>5922</v>
      </c>
      <c r="I24" t="s">
        <v>26</v>
      </c>
      <c r="J24" t="s">
        <v>27</v>
      </c>
      <c r="K24" t="s">
        <v>127</v>
      </c>
      <c r="L24" t="s">
        <v>43</v>
      </c>
      <c r="M24">
        <v>94109</v>
      </c>
      <c r="N24" t="s">
        <v>44</v>
      </c>
      <c r="O24" t="s">
        <v>6339</v>
      </c>
      <c r="P24" t="s">
        <v>46</v>
      </c>
      <c r="Q24" t="s">
        <v>90</v>
      </c>
      <c r="R24" t="s">
        <v>6340</v>
      </c>
      <c r="S24">
        <v>24.56</v>
      </c>
      <c r="T24">
        <v>2</v>
      </c>
      <c r="U24">
        <v>0</v>
      </c>
      <c r="V24">
        <v>11.543199999999999</v>
      </c>
    </row>
    <row r="25" spans="1:22" x14ac:dyDescent="0.3">
      <c r="A25">
        <v>9855</v>
      </c>
      <c r="B25" t="s">
        <v>10862</v>
      </c>
      <c r="C25">
        <v>2014</v>
      </c>
      <c r="D25" s="35">
        <v>41810</v>
      </c>
      <c r="E25" s="35">
        <v>41814</v>
      </c>
      <c r="F25" t="s">
        <v>50</v>
      </c>
      <c r="G25" t="s">
        <v>5921</v>
      </c>
      <c r="H25" t="s">
        <v>5922</v>
      </c>
      <c r="I25" t="s">
        <v>26</v>
      </c>
      <c r="J25" t="s">
        <v>27</v>
      </c>
      <c r="K25" t="s">
        <v>127</v>
      </c>
      <c r="L25" t="s">
        <v>43</v>
      </c>
      <c r="M25">
        <v>94109</v>
      </c>
      <c r="N25" t="s">
        <v>44</v>
      </c>
      <c r="O25" t="s">
        <v>7026</v>
      </c>
      <c r="P25" t="s">
        <v>32</v>
      </c>
      <c r="Q25" t="s">
        <v>65</v>
      </c>
      <c r="R25" t="s">
        <v>7027</v>
      </c>
      <c r="S25">
        <v>50.32</v>
      </c>
      <c r="T25">
        <v>4</v>
      </c>
      <c r="U25">
        <v>0</v>
      </c>
      <c r="V25">
        <v>21.134400000000003</v>
      </c>
    </row>
    <row r="26" spans="1:22" x14ac:dyDescent="0.3">
      <c r="A26">
        <v>9846</v>
      </c>
      <c r="B26" t="s">
        <v>10858</v>
      </c>
      <c r="C26">
        <v>2011</v>
      </c>
      <c r="D26" s="35">
        <v>40697</v>
      </c>
      <c r="E26" s="35">
        <v>40700</v>
      </c>
      <c r="F26" t="s">
        <v>188</v>
      </c>
      <c r="G26" t="s">
        <v>6272</v>
      </c>
      <c r="H26" t="s">
        <v>6273</v>
      </c>
      <c r="I26" t="s">
        <v>26</v>
      </c>
      <c r="J26" t="s">
        <v>27</v>
      </c>
      <c r="K26" t="s">
        <v>357</v>
      </c>
      <c r="L26" t="s">
        <v>211</v>
      </c>
      <c r="M26">
        <v>62521</v>
      </c>
      <c r="N26" t="s">
        <v>105</v>
      </c>
      <c r="O26" t="s">
        <v>4495</v>
      </c>
      <c r="P26" t="s">
        <v>46</v>
      </c>
      <c r="Q26" t="s">
        <v>59</v>
      </c>
      <c r="R26" t="s">
        <v>4496</v>
      </c>
      <c r="S26">
        <v>132.696</v>
      </c>
      <c r="T26">
        <v>3</v>
      </c>
      <c r="U26">
        <v>0.2</v>
      </c>
      <c r="V26">
        <v>9.9521999999999977</v>
      </c>
    </row>
    <row r="27" spans="1:22" x14ac:dyDescent="0.3">
      <c r="A27">
        <v>9845</v>
      </c>
      <c r="B27" t="s">
        <v>10858</v>
      </c>
      <c r="C27">
        <v>2011</v>
      </c>
      <c r="D27" s="35">
        <v>40697</v>
      </c>
      <c r="E27" s="35">
        <v>40700</v>
      </c>
      <c r="F27" t="s">
        <v>188</v>
      </c>
      <c r="G27" t="s">
        <v>6272</v>
      </c>
      <c r="H27" t="s">
        <v>6273</v>
      </c>
      <c r="I27" t="s">
        <v>26</v>
      </c>
      <c r="J27" t="s">
        <v>27</v>
      </c>
      <c r="K27" t="s">
        <v>357</v>
      </c>
      <c r="L27" t="s">
        <v>211</v>
      </c>
      <c r="M27">
        <v>62521</v>
      </c>
      <c r="N27" t="s">
        <v>105</v>
      </c>
      <c r="O27" t="s">
        <v>1954</v>
      </c>
      <c r="P27" t="s">
        <v>32</v>
      </c>
      <c r="Q27" t="s">
        <v>65</v>
      </c>
      <c r="R27" t="s">
        <v>1955</v>
      </c>
      <c r="S27">
        <v>61.543999999999997</v>
      </c>
      <c r="T27">
        <v>7</v>
      </c>
      <c r="U27">
        <v>0.6</v>
      </c>
      <c r="V27">
        <v>-40.003599999999999</v>
      </c>
    </row>
    <row r="28" spans="1:22" x14ac:dyDescent="0.3">
      <c r="A28">
        <v>9844</v>
      </c>
      <c r="B28" t="s">
        <v>10858</v>
      </c>
      <c r="C28">
        <v>2011</v>
      </c>
      <c r="D28" s="35">
        <v>40697</v>
      </c>
      <c r="E28" s="35">
        <v>40700</v>
      </c>
      <c r="F28" t="s">
        <v>188</v>
      </c>
      <c r="G28" t="s">
        <v>6272</v>
      </c>
      <c r="H28" t="s">
        <v>6273</v>
      </c>
      <c r="I28" t="s">
        <v>26</v>
      </c>
      <c r="J28" t="s">
        <v>27</v>
      </c>
      <c r="K28" t="s">
        <v>357</v>
      </c>
      <c r="L28" t="s">
        <v>211</v>
      </c>
      <c r="M28">
        <v>62521</v>
      </c>
      <c r="N28" t="s">
        <v>105</v>
      </c>
      <c r="O28" t="s">
        <v>4565</v>
      </c>
      <c r="P28" t="s">
        <v>46</v>
      </c>
      <c r="Q28" t="s">
        <v>47</v>
      </c>
      <c r="R28" t="s">
        <v>4566</v>
      </c>
      <c r="S28">
        <v>15.936000000000002</v>
      </c>
      <c r="T28">
        <v>4</v>
      </c>
      <c r="U28">
        <v>0.2</v>
      </c>
      <c r="V28">
        <v>5.1791999999999998</v>
      </c>
    </row>
    <row r="29" spans="1:22" x14ac:dyDescent="0.3">
      <c r="A29">
        <v>9829</v>
      </c>
      <c r="B29" t="s">
        <v>10851</v>
      </c>
      <c r="C29">
        <v>2014</v>
      </c>
      <c r="D29" s="35">
        <v>41810</v>
      </c>
      <c r="E29" s="35">
        <v>41817</v>
      </c>
      <c r="F29" t="s">
        <v>50</v>
      </c>
      <c r="G29" t="s">
        <v>400</v>
      </c>
      <c r="H29" t="s">
        <v>401</v>
      </c>
      <c r="I29" t="s">
        <v>41</v>
      </c>
      <c r="J29" t="s">
        <v>27</v>
      </c>
      <c r="K29" t="s">
        <v>266</v>
      </c>
      <c r="L29" t="s">
        <v>267</v>
      </c>
      <c r="M29">
        <v>10035</v>
      </c>
      <c r="N29" t="s">
        <v>148</v>
      </c>
      <c r="O29" t="s">
        <v>2106</v>
      </c>
      <c r="P29" t="s">
        <v>46</v>
      </c>
      <c r="Q29" t="s">
        <v>75</v>
      </c>
      <c r="R29" t="s">
        <v>2107</v>
      </c>
      <c r="S29">
        <v>11.568000000000001</v>
      </c>
      <c r="T29">
        <v>3</v>
      </c>
      <c r="U29">
        <v>0.2</v>
      </c>
      <c r="V29">
        <v>3.7595999999999998</v>
      </c>
    </row>
    <row r="30" spans="1:22" x14ac:dyDescent="0.3">
      <c r="A30">
        <v>9828</v>
      </c>
      <c r="B30" t="s">
        <v>10851</v>
      </c>
      <c r="C30">
        <v>2014</v>
      </c>
      <c r="D30" s="35">
        <v>41810</v>
      </c>
      <c r="E30" s="35">
        <v>41817</v>
      </c>
      <c r="F30" t="s">
        <v>50</v>
      </c>
      <c r="G30" t="s">
        <v>400</v>
      </c>
      <c r="H30" t="s">
        <v>401</v>
      </c>
      <c r="I30" t="s">
        <v>41</v>
      </c>
      <c r="J30" t="s">
        <v>27</v>
      </c>
      <c r="K30" t="s">
        <v>266</v>
      </c>
      <c r="L30" t="s">
        <v>267</v>
      </c>
      <c r="M30">
        <v>10035</v>
      </c>
      <c r="N30" t="s">
        <v>148</v>
      </c>
      <c r="O30" t="s">
        <v>2164</v>
      </c>
      <c r="P30" t="s">
        <v>46</v>
      </c>
      <c r="Q30" t="s">
        <v>59</v>
      </c>
      <c r="R30" t="s">
        <v>2165</v>
      </c>
      <c r="S30">
        <v>129.30000000000001</v>
      </c>
      <c r="T30">
        <v>2</v>
      </c>
      <c r="U30">
        <v>0</v>
      </c>
      <c r="V30">
        <v>6.4649999999999892</v>
      </c>
    </row>
    <row r="31" spans="1:22" x14ac:dyDescent="0.3">
      <c r="A31">
        <v>9822</v>
      </c>
      <c r="B31" t="s">
        <v>10849</v>
      </c>
      <c r="C31">
        <v>2012</v>
      </c>
      <c r="D31" s="35">
        <v>41068</v>
      </c>
      <c r="E31" s="35">
        <v>41072</v>
      </c>
      <c r="F31" t="s">
        <v>50</v>
      </c>
      <c r="G31" t="s">
        <v>1033</v>
      </c>
      <c r="H31" t="s">
        <v>1034</v>
      </c>
      <c r="I31" t="s">
        <v>41</v>
      </c>
      <c r="J31" t="s">
        <v>27</v>
      </c>
      <c r="K31" t="s">
        <v>1151</v>
      </c>
      <c r="L31" t="s">
        <v>54</v>
      </c>
      <c r="M31">
        <v>33710</v>
      </c>
      <c r="N31" t="s">
        <v>30</v>
      </c>
      <c r="O31" t="s">
        <v>1829</v>
      </c>
      <c r="P31" t="s">
        <v>46</v>
      </c>
      <c r="Q31" t="s">
        <v>75</v>
      </c>
      <c r="R31" t="s">
        <v>1830</v>
      </c>
      <c r="S31">
        <v>18.264000000000003</v>
      </c>
      <c r="T31">
        <v>2</v>
      </c>
      <c r="U31">
        <v>0.7</v>
      </c>
      <c r="V31">
        <v>-13.393599999999999</v>
      </c>
    </row>
    <row r="32" spans="1:22" x14ac:dyDescent="0.3">
      <c r="A32">
        <v>9821</v>
      </c>
      <c r="B32" t="s">
        <v>10849</v>
      </c>
      <c r="C32">
        <v>2012</v>
      </c>
      <c r="D32" s="35">
        <v>41068</v>
      </c>
      <c r="E32" s="35">
        <v>41072</v>
      </c>
      <c r="F32" t="s">
        <v>50</v>
      </c>
      <c r="G32" t="s">
        <v>1033</v>
      </c>
      <c r="H32" t="s">
        <v>1034</v>
      </c>
      <c r="I32" t="s">
        <v>41</v>
      </c>
      <c r="J32" t="s">
        <v>27</v>
      </c>
      <c r="K32" t="s">
        <v>1151</v>
      </c>
      <c r="L32" t="s">
        <v>54</v>
      </c>
      <c r="M32">
        <v>33710</v>
      </c>
      <c r="N32" t="s">
        <v>30</v>
      </c>
      <c r="O32" t="s">
        <v>8221</v>
      </c>
      <c r="P32" t="s">
        <v>46</v>
      </c>
      <c r="Q32" t="s">
        <v>90</v>
      </c>
      <c r="R32" t="s">
        <v>8222</v>
      </c>
      <c r="S32">
        <v>42.24</v>
      </c>
      <c r="T32">
        <v>10</v>
      </c>
      <c r="U32">
        <v>0.2</v>
      </c>
      <c r="V32">
        <v>13.199999999999998</v>
      </c>
    </row>
    <row r="33" spans="1:22" x14ac:dyDescent="0.3">
      <c r="A33">
        <v>9820</v>
      </c>
      <c r="B33" t="s">
        <v>10849</v>
      </c>
      <c r="C33">
        <v>2012</v>
      </c>
      <c r="D33" s="35">
        <v>41068</v>
      </c>
      <c r="E33" s="35">
        <v>41072</v>
      </c>
      <c r="F33" t="s">
        <v>50</v>
      </c>
      <c r="G33" t="s">
        <v>1033</v>
      </c>
      <c r="H33" t="s">
        <v>1034</v>
      </c>
      <c r="I33" t="s">
        <v>41</v>
      </c>
      <c r="J33" t="s">
        <v>27</v>
      </c>
      <c r="K33" t="s">
        <v>1151</v>
      </c>
      <c r="L33" t="s">
        <v>54</v>
      </c>
      <c r="M33">
        <v>33710</v>
      </c>
      <c r="N33" t="s">
        <v>30</v>
      </c>
      <c r="O33" t="s">
        <v>6731</v>
      </c>
      <c r="P33" t="s">
        <v>46</v>
      </c>
      <c r="Q33" t="s">
        <v>47</v>
      </c>
      <c r="R33" t="s">
        <v>6732</v>
      </c>
      <c r="S33">
        <v>9</v>
      </c>
      <c r="T33">
        <v>3</v>
      </c>
      <c r="U33">
        <v>0.2</v>
      </c>
      <c r="V33">
        <v>3.1499999999999995</v>
      </c>
    </row>
    <row r="34" spans="1:22" x14ac:dyDescent="0.3">
      <c r="A34">
        <v>9819</v>
      </c>
      <c r="B34" t="s">
        <v>10849</v>
      </c>
      <c r="C34">
        <v>2012</v>
      </c>
      <c r="D34" s="35">
        <v>41068</v>
      </c>
      <c r="E34" s="35">
        <v>41072</v>
      </c>
      <c r="F34" t="s">
        <v>50</v>
      </c>
      <c r="G34" t="s">
        <v>1033</v>
      </c>
      <c r="H34" t="s">
        <v>1034</v>
      </c>
      <c r="I34" t="s">
        <v>41</v>
      </c>
      <c r="J34" t="s">
        <v>27</v>
      </c>
      <c r="K34" t="s">
        <v>1151</v>
      </c>
      <c r="L34" t="s">
        <v>54</v>
      </c>
      <c r="M34">
        <v>33710</v>
      </c>
      <c r="N34" t="s">
        <v>30</v>
      </c>
      <c r="O34" t="s">
        <v>1739</v>
      </c>
      <c r="P34" t="s">
        <v>46</v>
      </c>
      <c r="Q34" t="s">
        <v>68</v>
      </c>
      <c r="R34" t="s">
        <v>1740</v>
      </c>
      <c r="S34">
        <v>4.4479999999999995</v>
      </c>
      <c r="T34">
        <v>2</v>
      </c>
      <c r="U34">
        <v>0.2</v>
      </c>
      <c r="V34">
        <v>0.3335999999999999</v>
      </c>
    </row>
    <row r="35" spans="1:22" x14ac:dyDescent="0.3">
      <c r="A35">
        <v>9818</v>
      </c>
      <c r="B35" t="s">
        <v>10849</v>
      </c>
      <c r="C35">
        <v>2012</v>
      </c>
      <c r="D35" s="35">
        <v>41068</v>
      </c>
      <c r="E35" s="35">
        <v>41072</v>
      </c>
      <c r="F35" t="s">
        <v>50</v>
      </c>
      <c r="G35" t="s">
        <v>1033</v>
      </c>
      <c r="H35" t="s">
        <v>1034</v>
      </c>
      <c r="I35" t="s">
        <v>41</v>
      </c>
      <c r="J35" t="s">
        <v>27</v>
      </c>
      <c r="K35" t="s">
        <v>1151</v>
      </c>
      <c r="L35" t="s">
        <v>54</v>
      </c>
      <c r="M35">
        <v>33710</v>
      </c>
      <c r="N35" t="s">
        <v>30</v>
      </c>
      <c r="O35" t="s">
        <v>5990</v>
      </c>
      <c r="P35" t="s">
        <v>32</v>
      </c>
      <c r="Q35" t="s">
        <v>65</v>
      </c>
      <c r="R35" t="s">
        <v>5991</v>
      </c>
      <c r="S35">
        <v>173.208</v>
      </c>
      <c r="T35">
        <v>7</v>
      </c>
      <c r="U35">
        <v>0.2</v>
      </c>
      <c r="V35">
        <v>45.467100000000009</v>
      </c>
    </row>
    <row r="36" spans="1:22" x14ac:dyDescent="0.3">
      <c r="A36">
        <v>9817</v>
      </c>
      <c r="B36" t="s">
        <v>10849</v>
      </c>
      <c r="C36">
        <v>2012</v>
      </c>
      <c r="D36" s="35">
        <v>41068</v>
      </c>
      <c r="E36" s="35">
        <v>41072</v>
      </c>
      <c r="F36" t="s">
        <v>50</v>
      </c>
      <c r="G36" t="s">
        <v>1033</v>
      </c>
      <c r="H36" t="s">
        <v>1034</v>
      </c>
      <c r="I36" t="s">
        <v>41</v>
      </c>
      <c r="J36" t="s">
        <v>27</v>
      </c>
      <c r="K36" t="s">
        <v>1151</v>
      </c>
      <c r="L36" t="s">
        <v>54</v>
      </c>
      <c r="M36">
        <v>33710</v>
      </c>
      <c r="N36" t="s">
        <v>30</v>
      </c>
      <c r="O36" t="s">
        <v>2999</v>
      </c>
      <c r="P36" t="s">
        <v>46</v>
      </c>
      <c r="Q36" t="s">
        <v>59</v>
      </c>
      <c r="R36" t="s">
        <v>3000</v>
      </c>
      <c r="S36">
        <v>516.96</v>
      </c>
      <c r="T36">
        <v>4</v>
      </c>
      <c r="U36">
        <v>0.2</v>
      </c>
      <c r="V36">
        <v>-6.4619999999999891</v>
      </c>
    </row>
    <row r="37" spans="1:22" x14ac:dyDescent="0.3">
      <c r="A37">
        <v>9816</v>
      </c>
      <c r="B37" t="s">
        <v>10849</v>
      </c>
      <c r="C37">
        <v>2012</v>
      </c>
      <c r="D37" s="35">
        <v>41068</v>
      </c>
      <c r="E37" s="35">
        <v>41072</v>
      </c>
      <c r="F37" t="s">
        <v>50</v>
      </c>
      <c r="G37" t="s">
        <v>1033</v>
      </c>
      <c r="H37" t="s">
        <v>1034</v>
      </c>
      <c r="I37" t="s">
        <v>41</v>
      </c>
      <c r="J37" t="s">
        <v>27</v>
      </c>
      <c r="K37" t="s">
        <v>1151</v>
      </c>
      <c r="L37" t="s">
        <v>54</v>
      </c>
      <c r="M37">
        <v>33710</v>
      </c>
      <c r="N37" t="s">
        <v>30</v>
      </c>
      <c r="O37" t="s">
        <v>5415</v>
      </c>
      <c r="P37" t="s">
        <v>46</v>
      </c>
      <c r="Q37" t="s">
        <v>90</v>
      </c>
      <c r="R37" t="s">
        <v>5416</v>
      </c>
      <c r="S37">
        <v>173.48800000000003</v>
      </c>
      <c r="T37">
        <v>7</v>
      </c>
      <c r="U37">
        <v>0.2</v>
      </c>
      <c r="V37">
        <v>54.214999999999982</v>
      </c>
    </row>
    <row r="38" spans="1:22" x14ac:dyDescent="0.3">
      <c r="A38">
        <v>9774</v>
      </c>
      <c r="B38" t="s">
        <v>10831</v>
      </c>
      <c r="C38">
        <v>2013</v>
      </c>
      <c r="D38" s="35">
        <v>41452</v>
      </c>
      <c r="E38" s="35">
        <v>41459</v>
      </c>
      <c r="F38" t="s">
        <v>50</v>
      </c>
      <c r="G38" t="s">
        <v>3528</v>
      </c>
      <c r="H38" t="s">
        <v>3529</v>
      </c>
      <c r="I38" t="s">
        <v>26</v>
      </c>
      <c r="J38" t="s">
        <v>27</v>
      </c>
      <c r="K38" t="s">
        <v>1736</v>
      </c>
      <c r="L38" t="s">
        <v>1272</v>
      </c>
      <c r="M38">
        <v>30318</v>
      </c>
      <c r="N38" t="s">
        <v>30</v>
      </c>
      <c r="O38" t="s">
        <v>7187</v>
      </c>
      <c r="P38" t="s">
        <v>71</v>
      </c>
      <c r="Q38" t="s">
        <v>72</v>
      </c>
      <c r="R38" t="s">
        <v>7188</v>
      </c>
      <c r="S38">
        <v>135.94999999999999</v>
      </c>
      <c r="T38">
        <v>1</v>
      </c>
      <c r="U38">
        <v>0</v>
      </c>
      <c r="V38">
        <v>39.425499999999985</v>
      </c>
    </row>
    <row r="39" spans="1:22" x14ac:dyDescent="0.3">
      <c r="A39">
        <v>9765</v>
      </c>
      <c r="B39" t="s">
        <v>10825</v>
      </c>
      <c r="C39">
        <v>2011</v>
      </c>
      <c r="D39" s="35">
        <v>40712</v>
      </c>
      <c r="E39" s="35">
        <v>40717</v>
      </c>
      <c r="F39" t="s">
        <v>50</v>
      </c>
      <c r="G39" t="s">
        <v>4170</v>
      </c>
      <c r="H39" t="s">
        <v>4171</v>
      </c>
      <c r="I39" t="s">
        <v>26</v>
      </c>
      <c r="J39" t="s">
        <v>27</v>
      </c>
      <c r="K39" t="s">
        <v>42</v>
      </c>
      <c r="L39" t="s">
        <v>43</v>
      </c>
      <c r="M39">
        <v>90036</v>
      </c>
      <c r="N39" t="s">
        <v>44</v>
      </c>
      <c r="O39" t="s">
        <v>613</v>
      </c>
      <c r="P39" t="s">
        <v>71</v>
      </c>
      <c r="Q39" t="s">
        <v>72</v>
      </c>
      <c r="R39" t="s">
        <v>614</v>
      </c>
      <c r="S39">
        <v>139.80000000000001</v>
      </c>
      <c r="T39">
        <v>5</v>
      </c>
      <c r="U39">
        <v>0.2</v>
      </c>
      <c r="V39">
        <v>12.232500000000009</v>
      </c>
    </row>
    <row r="40" spans="1:22" x14ac:dyDescent="0.3">
      <c r="A40">
        <v>9744</v>
      </c>
      <c r="B40" t="s">
        <v>10813</v>
      </c>
      <c r="C40">
        <v>2013</v>
      </c>
      <c r="D40" s="35">
        <v>41442</v>
      </c>
      <c r="E40" s="35">
        <v>41448</v>
      </c>
      <c r="F40" t="s">
        <v>50</v>
      </c>
      <c r="G40" t="s">
        <v>3072</v>
      </c>
      <c r="H40" t="s">
        <v>3073</v>
      </c>
      <c r="I40" t="s">
        <v>26</v>
      </c>
      <c r="J40" t="s">
        <v>27</v>
      </c>
      <c r="K40" t="s">
        <v>606</v>
      </c>
      <c r="L40" t="s">
        <v>245</v>
      </c>
      <c r="M40">
        <v>19711</v>
      </c>
      <c r="N40" t="s">
        <v>148</v>
      </c>
      <c r="O40" t="s">
        <v>4139</v>
      </c>
      <c r="P40" t="s">
        <v>46</v>
      </c>
      <c r="Q40" t="s">
        <v>47</v>
      </c>
      <c r="R40" t="s">
        <v>4140</v>
      </c>
      <c r="S40">
        <v>9.4499999999999993</v>
      </c>
      <c r="T40">
        <v>3</v>
      </c>
      <c r="U40">
        <v>0</v>
      </c>
      <c r="V40">
        <v>4.5359999999999996</v>
      </c>
    </row>
    <row r="41" spans="1:22" x14ac:dyDescent="0.3">
      <c r="A41">
        <v>9737</v>
      </c>
      <c r="B41" t="s">
        <v>10809</v>
      </c>
      <c r="C41">
        <v>2012</v>
      </c>
      <c r="D41" s="35">
        <v>41089</v>
      </c>
      <c r="E41" s="35">
        <v>41093</v>
      </c>
      <c r="F41" t="s">
        <v>50</v>
      </c>
      <c r="G41" t="s">
        <v>7338</v>
      </c>
      <c r="H41" t="s">
        <v>7339</v>
      </c>
      <c r="I41" t="s">
        <v>102</v>
      </c>
      <c r="J41" t="s">
        <v>27</v>
      </c>
      <c r="K41" t="s">
        <v>2530</v>
      </c>
      <c r="L41" t="s">
        <v>138</v>
      </c>
      <c r="M41">
        <v>68104</v>
      </c>
      <c r="N41" t="s">
        <v>105</v>
      </c>
      <c r="O41" t="s">
        <v>2032</v>
      </c>
      <c r="P41" t="s">
        <v>71</v>
      </c>
      <c r="Q41" t="s">
        <v>72</v>
      </c>
      <c r="R41" t="s">
        <v>2033</v>
      </c>
      <c r="S41">
        <v>269.98</v>
      </c>
      <c r="T41">
        <v>2</v>
      </c>
      <c r="U41">
        <v>0</v>
      </c>
      <c r="V41">
        <v>72.894599999999997</v>
      </c>
    </row>
    <row r="42" spans="1:22" x14ac:dyDescent="0.3">
      <c r="A42">
        <v>9697</v>
      </c>
      <c r="B42" t="s">
        <v>10786</v>
      </c>
      <c r="C42">
        <v>2011</v>
      </c>
      <c r="D42" s="35">
        <v>40704</v>
      </c>
      <c r="E42" s="35">
        <v>40709</v>
      </c>
      <c r="F42" t="s">
        <v>23</v>
      </c>
      <c r="G42" t="s">
        <v>819</v>
      </c>
      <c r="H42" t="s">
        <v>820</v>
      </c>
      <c r="I42" t="s">
        <v>41</v>
      </c>
      <c r="J42" t="s">
        <v>27</v>
      </c>
      <c r="K42" t="s">
        <v>880</v>
      </c>
      <c r="L42" t="s">
        <v>238</v>
      </c>
      <c r="M42">
        <v>48234</v>
      </c>
      <c r="N42" t="s">
        <v>105</v>
      </c>
      <c r="O42" t="s">
        <v>1971</v>
      </c>
      <c r="P42" t="s">
        <v>46</v>
      </c>
      <c r="Q42" t="s">
        <v>47</v>
      </c>
      <c r="R42" t="s">
        <v>1972</v>
      </c>
      <c r="S42">
        <v>491.55</v>
      </c>
      <c r="T42">
        <v>5</v>
      </c>
      <c r="U42">
        <v>0</v>
      </c>
      <c r="V42">
        <v>240.8595</v>
      </c>
    </row>
    <row r="43" spans="1:22" x14ac:dyDescent="0.3">
      <c r="A43">
        <v>9690</v>
      </c>
      <c r="B43" t="s">
        <v>10780</v>
      </c>
      <c r="C43">
        <v>2014</v>
      </c>
      <c r="D43" s="35">
        <v>41811</v>
      </c>
      <c r="E43" s="35">
        <v>41818</v>
      </c>
      <c r="F43" t="s">
        <v>50</v>
      </c>
      <c r="G43" t="s">
        <v>387</v>
      </c>
      <c r="H43" t="s">
        <v>388</v>
      </c>
      <c r="I43" t="s">
        <v>26</v>
      </c>
      <c r="J43" t="s">
        <v>27</v>
      </c>
      <c r="K43" t="s">
        <v>1464</v>
      </c>
      <c r="L43" t="s">
        <v>319</v>
      </c>
      <c r="M43">
        <v>23223</v>
      </c>
      <c r="N43" t="s">
        <v>30</v>
      </c>
      <c r="O43" t="s">
        <v>5890</v>
      </c>
      <c r="P43" t="s">
        <v>71</v>
      </c>
      <c r="Q43" t="s">
        <v>72</v>
      </c>
      <c r="R43" t="s">
        <v>5891</v>
      </c>
      <c r="S43">
        <v>503.96</v>
      </c>
      <c r="T43">
        <v>4</v>
      </c>
      <c r="U43">
        <v>0</v>
      </c>
      <c r="V43">
        <v>125.99000000000001</v>
      </c>
    </row>
    <row r="44" spans="1:22" x14ac:dyDescent="0.3">
      <c r="A44">
        <v>9689</v>
      </c>
      <c r="B44" t="s">
        <v>10780</v>
      </c>
      <c r="C44">
        <v>2014</v>
      </c>
      <c r="D44" s="35">
        <v>41811</v>
      </c>
      <c r="E44" s="35">
        <v>41818</v>
      </c>
      <c r="F44" t="s">
        <v>50</v>
      </c>
      <c r="G44" t="s">
        <v>387</v>
      </c>
      <c r="H44" t="s">
        <v>388</v>
      </c>
      <c r="I44" t="s">
        <v>26</v>
      </c>
      <c r="J44" t="s">
        <v>27</v>
      </c>
      <c r="K44" t="s">
        <v>1464</v>
      </c>
      <c r="L44" t="s">
        <v>319</v>
      </c>
      <c r="M44">
        <v>23223</v>
      </c>
      <c r="N44" t="s">
        <v>30</v>
      </c>
      <c r="O44" t="s">
        <v>6284</v>
      </c>
      <c r="P44" t="s">
        <v>46</v>
      </c>
      <c r="Q44" t="s">
        <v>90</v>
      </c>
      <c r="R44" t="s">
        <v>6285</v>
      </c>
      <c r="S44">
        <v>32.400000000000006</v>
      </c>
      <c r="T44">
        <v>5</v>
      </c>
      <c r="U44">
        <v>0</v>
      </c>
      <c r="V44">
        <v>15.552000000000001</v>
      </c>
    </row>
    <row r="45" spans="1:22" x14ac:dyDescent="0.3">
      <c r="A45">
        <v>9663</v>
      </c>
      <c r="B45" t="s">
        <v>10759</v>
      </c>
      <c r="C45">
        <v>2013</v>
      </c>
      <c r="D45" s="35">
        <v>41432</v>
      </c>
      <c r="E45" s="35">
        <v>41437</v>
      </c>
      <c r="F45" t="s">
        <v>50</v>
      </c>
      <c r="G45" t="s">
        <v>3915</v>
      </c>
      <c r="H45" t="s">
        <v>3916</v>
      </c>
      <c r="I45" t="s">
        <v>102</v>
      </c>
      <c r="J45" t="s">
        <v>27</v>
      </c>
      <c r="K45" t="s">
        <v>8303</v>
      </c>
      <c r="L45" t="s">
        <v>43</v>
      </c>
      <c r="M45">
        <v>93101</v>
      </c>
      <c r="N45" t="s">
        <v>44</v>
      </c>
      <c r="O45" t="s">
        <v>1046</v>
      </c>
      <c r="P45" t="s">
        <v>71</v>
      </c>
      <c r="Q45" t="s">
        <v>72</v>
      </c>
      <c r="R45" t="s">
        <v>1047</v>
      </c>
      <c r="S45">
        <v>477.6</v>
      </c>
      <c r="T45">
        <v>3</v>
      </c>
      <c r="U45">
        <v>0.2</v>
      </c>
      <c r="V45">
        <v>161.19000000000003</v>
      </c>
    </row>
    <row r="46" spans="1:22" x14ac:dyDescent="0.3">
      <c r="A46">
        <v>9662</v>
      </c>
      <c r="B46" t="s">
        <v>10759</v>
      </c>
      <c r="C46">
        <v>2013</v>
      </c>
      <c r="D46" s="35">
        <v>41432</v>
      </c>
      <c r="E46" s="35">
        <v>41437</v>
      </c>
      <c r="F46" t="s">
        <v>50</v>
      </c>
      <c r="G46" t="s">
        <v>3915</v>
      </c>
      <c r="H46" t="s">
        <v>3916</v>
      </c>
      <c r="I46" t="s">
        <v>102</v>
      </c>
      <c r="J46" t="s">
        <v>27</v>
      </c>
      <c r="K46" t="s">
        <v>8303</v>
      </c>
      <c r="L46" t="s">
        <v>43</v>
      </c>
      <c r="M46">
        <v>93101</v>
      </c>
      <c r="N46" t="s">
        <v>44</v>
      </c>
      <c r="O46" t="s">
        <v>6773</v>
      </c>
      <c r="P46" t="s">
        <v>71</v>
      </c>
      <c r="Q46" t="s">
        <v>161</v>
      </c>
      <c r="R46" t="s">
        <v>6774</v>
      </c>
      <c r="S46">
        <v>26.96</v>
      </c>
      <c r="T46">
        <v>2</v>
      </c>
      <c r="U46">
        <v>0</v>
      </c>
      <c r="V46">
        <v>3.7744</v>
      </c>
    </row>
    <row r="47" spans="1:22" x14ac:dyDescent="0.3">
      <c r="A47">
        <v>9661</v>
      </c>
      <c r="B47" t="s">
        <v>10759</v>
      </c>
      <c r="C47">
        <v>2013</v>
      </c>
      <c r="D47" s="35">
        <v>41432</v>
      </c>
      <c r="E47" s="35">
        <v>41437</v>
      </c>
      <c r="F47" t="s">
        <v>50</v>
      </c>
      <c r="G47" t="s">
        <v>3915</v>
      </c>
      <c r="H47" t="s">
        <v>3916</v>
      </c>
      <c r="I47" t="s">
        <v>102</v>
      </c>
      <c r="J47" t="s">
        <v>27</v>
      </c>
      <c r="K47" t="s">
        <v>8303</v>
      </c>
      <c r="L47" t="s">
        <v>43</v>
      </c>
      <c r="M47">
        <v>93101</v>
      </c>
      <c r="N47" t="s">
        <v>44</v>
      </c>
      <c r="O47" t="s">
        <v>6146</v>
      </c>
      <c r="P47" t="s">
        <v>71</v>
      </c>
      <c r="Q47" t="s">
        <v>72</v>
      </c>
      <c r="R47" t="s">
        <v>6147</v>
      </c>
      <c r="S47">
        <v>3023.9280000000003</v>
      </c>
      <c r="T47">
        <v>9</v>
      </c>
      <c r="U47">
        <v>0.2</v>
      </c>
      <c r="V47">
        <v>226.79460000000006</v>
      </c>
    </row>
    <row r="48" spans="1:22" x14ac:dyDescent="0.3">
      <c r="A48">
        <v>9647</v>
      </c>
      <c r="B48" t="s">
        <v>10752</v>
      </c>
      <c r="C48">
        <v>2014</v>
      </c>
      <c r="D48" s="35">
        <v>41799</v>
      </c>
      <c r="E48" s="35">
        <v>41804</v>
      </c>
      <c r="F48" t="s">
        <v>50</v>
      </c>
      <c r="G48" t="s">
        <v>3161</v>
      </c>
      <c r="H48" t="s">
        <v>3162</v>
      </c>
      <c r="I48" t="s">
        <v>26</v>
      </c>
      <c r="J48" t="s">
        <v>27</v>
      </c>
      <c r="K48" t="s">
        <v>3942</v>
      </c>
      <c r="L48" t="s">
        <v>310</v>
      </c>
      <c r="M48">
        <v>85301</v>
      </c>
      <c r="N48" t="s">
        <v>44</v>
      </c>
      <c r="O48" t="s">
        <v>1063</v>
      </c>
      <c r="P48" t="s">
        <v>46</v>
      </c>
      <c r="Q48" t="s">
        <v>75</v>
      </c>
      <c r="R48" t="s">
        <v>1064</v>
      </c>
      <c r="S48">
        <v>72.588000000000008</v>
      </c>
      <c r="T48">
        <v>2</v>
      </c>
      <c r="U48">
        <v>0.7</v>
      </c>
      <c r="V48">
        <v>-48.391999999999982</v>
      </c>
    </row>
    <row r="49" spans="1:22" x14ac:dyDescent="0.3">
      <c r="A49">
        <v>9646</v>
      </c>
      <c r="B49" t="s">
        <v>10752</v>
      </c>
      <c r="C49">
        <v>2014</v>
      </c>
      <c r="D49" s="35">
        <v>41799</v>
      </c>
      <c r="E49" s="35">
        <v>41804</v>
      </c>
      <c r="F49" t="s">
        <v>50</v>
      </c>
      <c r="G49" t="s">
        <v>3161</v>
      </c>
      <c r="H49" t="s">
        <v>3162</v>
      </c>
      <c r="I49" t="s">
        <v>26</v>
      </c>
      <c r="J49" t="s">
        <v>27</v>
      </c>
      <c r="K49" t="s">
        <v>3942</v>
      </c>
      <c r="L49" t="s">
        <v>310</v>
      </c>
      <c r="M49">
        <v>85301</v>
      </c>
      <c r="N49" t="s">
        <v>44</v>
      </c>
      <c r="O49" t="s">
        <v>885</v>
      </c>
      <c r="P49" t="s">
        <v>46</v>
      </c>
      <c r="Q49" t="s">
        <v>59</v>
      </c>
      <c r="R49" t="s">
        <v>886</v>
      </c>
      <c r="S49">
        <v>35.167999999999999</v>
      </c>
      <c r="T49">
        <v>2</v>
      </c>
      <c r="U49">
        <v>0.2</v>
      </c>
      <c r="V49">
        <v>-8.3524000000000012</v>
      </c>
    </row>
    <row r="50" spans="1:22" x14ac:dyDescent="0.3">
      <c r="A50">
        <v>9645</v>
      </c>
      <c r="B50" t="s">
        <v>10752</v>
      </c>
      <c r="C50">
        <v>2014</v>
      </c>
      <c r="D50" s="35">
        <v>41799</v>
      </c>
      <c r="E50" s="35">
        <v>41804</v>
      </c>
      <c r="F50" t="s">
        <v>50</v>
      </c>
      <c r="G50" t="s">
        <v>3161</v>
      </c>
      <c r="H50" t="s">
        <v>3162</v>
      </c>
      <c r="I50" t="s">
        <v>26</v>
      </c>
      <c r="J50" t="s">
        <v>27</v>
      </c>
      <c r="K50" t="s">
        <v>3942</v>
      </c>
      <c r="L50" t="s">
        <v>310</v>
      </c>
      <c r="M50">
        <v>85301</v>
      </c>
      <c r="N50" t="s">
        <v>44</v>
      </c>
      <c r="O50" t="s">
        <v>4383</v>
      </c>
      <c r="P50" t="s">
        <v>71</v>
      </c>
      <c r="Q50" t="s">
        <v>161</v>
      </c>
      <c r="R50" t="s">
        <v>4384</v>
      </c>
      <c r="S50">
        <v>89.544000000000011</v>
      </c>
      <c r="T50">
        <v>7</v>
      </c>
      <c r="U50">
        <v>0.2</v>
      </c>
      <c r="V50">
        <v>12.312299999999993</v>
      </c>
    </row>
    <row r="51" spans="1:22" x14ac:dyDescent="0.3">
      <c r="A51">
        <v>48</v>
      </c>
      <c r="B51" t="s">
        <v>241</v>
      </c>
      <c r="C51">
        <v>2013</v>
      </c>
      <c r="D51" s="35">
        <v>41446</v>
      </c>
      <c r="E51" s="35">
        <v>41451</v>
      </c>
      <c r="F51" t="s">
        <v>50</v>
      </c>
      <c r="G51" t="s">
        <v>242</v>
      </c>
      <c r="H51" t="s">
        <v>243</v>
      </c>
      <c r="I51" t="s">
        <v>26</v>
      </c>
      <c r="J51" t="s">
        <v>27</v>
      </c>
      <c r="K51" t="s">
        <v>244</v>
      </c>
      <c r="L51" t="s">
        <v>245</v>
      </c>
      <c r="M51">
        <v>19901</v>
      </c>
      <c r="N51" t="s">
        <v>148</v>
      </c>
      <c r="O51" t="s">
        <v>246</v>
      </c>
      <c r="P51" t="s">
        <v>71</v>
      </c>
      <c r="Q51" t="s">
        <v>161</v>
      </c>
      <c r="R51" t="s">
        <v>247</v>
      </c>
      <c r="S51">
        <v>45</v>
      </c>
      <c r="T51">
        <v>3</v>
      </c>
      <c r="U51">
        <v>0</v>
      </c>
      <c r="V51">
        <v>4.9500000000000011</v>
      </c>
    </row>
    <row r="52" spans="1:22" x14ac:dyDescent="0.3">
      <c r="A52">
        <v>49</v>
      </c>
      <c r="B52" t="s">
        <v>241</v>
      </c>
      <c r="C52">
        <v>2013</v>
      </c>
      <c r="D52" s="35">
        <v>41446</v>
      </c>
      <c r="E52" s="35">
        <v>41451</v>
      </c>
      <c r="F52" t="s">
        <v>50</v>
      </c>
      <c r="G52" t="s">
        <v>242</v>
      </c>
      <c r="H52" t="s">
        <v>243</v>
      </c>
      <c r="I52" t="s">
        <v>26</v>
      </c>
      <c r="J52" t="s">
        <v>27</v>
      </c>
      <c r="K52" t="s">
        <v>244</v>
      </c>
      <c r="L52" t="s">
        <v>245</v>
      </c>
      <c r="M52">
        <v>19901</v>
      </c>
      <c r="N52" t="s">
        <v>148</v>
      </c>
      <c r="O52" t="s">
        <v>248</v>
      </c>
      <c r="P52" t="s">
        <v>71</v>
      </c>
      <c r="Q52" t="s">
        <v>72</v>
      </c>
      <c r="R52" t="s">
        <v>249</v>
      </c>
      <c r="S52">
        <v>21.8</v>
      </c>
      <c r="T52">
        <v>2</v>
      </c>
      <c r="U52">
        <v>0</v>
      </c>
      <c r="V52">
        <v>6.104000000000001</v>
      </c>
    </row>
    <row r="53" spans="1:22" x14ac:dyDescent="0.3">
      <c r="A53">
        <v>9632</v>
      </c>
      <c r="B53" t="s">
        <v>10745</v>
      </c>
      <c r="C53">
        <v>2013</v>
      </c>
      <c r="D53" s="35">
        <v>41426</v>
      </c>
      <c r="E53" s="35">
        <v>41432</v>
      </c>
      <c r="F53" t="s">
        <v>50</v>
      </c>
      <c r="G53" t="s">
        <v>3237</v>
      </c>
      <c r="H53" t="s">
        <v>3238</v>
      </c>
      <c r="I53" t="s">
        <v>26</v>
      </c>
      <c r="J53" t="s">
        <v>27</v>
      </c>
      <c r="K53" t="s">
        <v>266</v>
      </c>
      <c r="L53" t="s">
        <v>267</v>
      </c>
      <c r="M53">
        <v>10011</v>
      </c>
      <c r="N53" t="s">
        <v>148</v>
      </c>
      <c r="O53" t="s">
        <v>7161</v>
      </c>
      <c r="P53" t="s">
        <v>71</v>
      </c>
      <c r="Q53" t="s">
        <v>72</v>
      </c>
      <c r="R53" t="s">
        <v>7162</v>
      </c>
      <c r="S53">
        <v>179.7</v>
      </c>
      <c r="T53">
        <v>6</v>
      </c>
      <c r="U53">
        <v>0</v>
      </c>
      <c r="V53">
        <v>88.052999999999997</v>
      </c>
    </row>
    <row r="54" spans="1:22" x14ac:dyDescent="0.3">
      <c r="A54">
        <v>9631</v>
      </c>
      <c r="B54" t="s">
        <v>10745</v>
      </c>
      <c r="C54">
        <v>2013</v>
      </c>
      <c r="D54" s="35">
        <v>41426</v>
      </c>
      <c r="E54" s="35">
        <v>41432</v>
      </c>
      <c r="F54" t="s">
        <v>50</v>
      </c>
      <c r="G54" t="s">
        <v>3237</v>
      </c>
      <c r="H54" t="s">
        <v>3238</v>
      </c>
      <c r="I54" t="s">
        <v>26</v>
      </c>
      <c r="J54" t="s">
        <v>27</v>
      </c>
      <c r="K54" t="s">
        <v>266</v>
      </c>
      <c r="L54" t="s">
        <v>267</v>
      </c>
      <c r="M54">
        <v>10011</v>
      </c>
      <c r="N54" t="s">
        <v>148</v>
      </c>
      <c r="O54" t="s">
        <v>446</v>
      </c>
      <c r="P54" t="s">
        <v>46</v>
      </c>
      <c r="Q54" t="s">
        <v>75</v>
      </c>
      <c r="R54" t="s">
        <v>447</v>
      </c>
      <c r="S54">
        <v>7.1519999999999992</v>
      </c>
      <c r="T54">
        <v>3</v>
      </c>
      <c r="U54">
        <v>0.2</v>
      </c>
      <c r="V54">
        <v>2.3243999999999994</v>
      </c>
    </row>
    <row r="55" spans="1:22" x14ac:dyDescent="0.3">
      <c r="A55">
        <v>9626</v>
      </c>
      <c r="B55" t="s">
        <v>10741</v>
      </c>
      <c r="C55">
        <v>2014</v>
      </c>
      <c r="D55" s="35">
        <v>41820</v>
      </c>
      <c r="E55" s="35">
        <v>41821</v>
      </c>
      <c r="F55" t="s">
        <v>188</v>
      </c>
      <c r="G55" t="s">
        <v>2098</v>
      </c>
      <c r="H55" t="s">
        <v>2099</v>
      </c>
      <c r="I55" t="s">
        <v>26</v>
      </c>
      <c r="J55" t="s">
        <v>27</v>
      </c>
      <c r="K55" t="s">
        <v>815</v>
      </c>
      <c r="L55" t="s">
        <v>104</v>
      </c>
      <c r="M55">
        <v>75220</v>
      </c>
      <c r="N55" t="s">
        <v>105</v>
      </c>
      <c r="O55" t="s">
        <v>5448</v>
      </c>
      <c r="P55" t="s">
        <v>32</v>
      </c>
      <c r="Q55" t="s">
        <v>33</v>
      </c>
      <c r="R55" t="s">
        <v>5449</v>
      </c>
      <c r="S55">
        <v>409.99919999999997</v>
      </c>
      <c r="T55">
        <v>3</v>
      </c>
      <c r="U55">
        <v>0.32</v>
      </c>
      <c r="V55">
        <v>-96.470399999999955</v>
      </c>
    </row>
    <row r="56" spans="1:22" x14ac:dyDescent="0.3">
      <c r="A56">
        <v>9625</v>
      </c>
      <c r="B56" t="s">
        <v>10741</v>
      </c>
      <c r="C56">
        <v>2014</v>
      </c>
      <c r="D56" s="35">
        <v>41820</v>
      </c>
      <c r="E56" s="35">
        <v>41821</v>
      </c>
      <c r="F56" t="s">
        <v>188</v>
      </c>
      <c r="G56" t="s">
        <v>2098</v>
      </c>
      <c r="H56" t="s">
        <v>2099</v>
      </c>
      <c r="I56" t="s">
        <v>26</v>
      </c>
      <c r="J56" t="s">
        <v>27</v>
      </c>
      <c r="K56" t="s">
        <v>815</v>
      </c>
      <c r="L56" t="s">
        <v>104</v>
      </c>
      <c r="M56">
        <v>75220</v>
      </c>
      <c r="N56" t="s">
        <v>105</v>
      </c>
      <c r="O56" t="s">
        <v>4857</v>
      </c>
      <c r="P56" t="s">
        <v>32</v>
      </c>
      <c r="Q56" t="s">
        <v>56</v>
      </c>
      <c r="R56" t="s">
        <v>4858</v>
      </c>
      <c r="S56">
        <v>307.31400000000002</v>
      </c>
      <c r="T56">
        <v>3</v>
      </c>
      <c r="U56">
        <v>0.3</v>
      </c>
      <c r="V56">
        <v>-39.511800000000036</v>
      </c>
    </row>
    <row r="57" spans="1:22" x14ac:dyDescent="0.3">
      <c r="A57">
        <v>9624</v>
      </c>
      <c r="B57" t="s">
        <v>10741</v>
      </c>
      <c r="C57">
        <v>2014</v>
      </c>
      <c r="D57" s="35">
        <v>41820</v>
      </c>
      <c r="E57" s="35">
        <v>41821</v>
      </c>
      <c r="F57" t="s">
        <v>188</v>
      </c>
      <c r="G57" t="s">
        <v>2098</v>
      </c>
      <c r="H57" t="s">
        <v>2099</v>
      </c>
      <c r="I57" t="s">
        <v>26</v>
      </c>
      <c r="J57" t="s">
        <v>27</v>
      </c>
      <c r="K57" t="s">
        <v>815</v>
      </c>
      <c r="L57" t="s">
        <v>104</v>
      </c>
      <c r="M57">
        <v>75220</v>
      </c>
      <c r="N57" t="s">
        <v>105</v>
      </c>
      <c r="O57" t="s">
        <v>2537</v>
      </c>
      <c r="P57" t="s">
        <v>46</v>
      </c>
      <c r="Q57" t="s">
        <v>78</v>
      </c>
      <c r="R57" t="s">
        <v>2538</v>
      </c>
      <c r="S57">
        <v>21.391999999999992</v>
      </c>
      <c r="T57">
        <v>2</v>
      </c>
      <c r="U57">
        <v>0.8</v>
      </c>
      <c r="V57">
        <v>-54.549600000000012</v>
      </c>
    </row>
    <row r="58" spans="1:22" x14ac:dyDescent="0.3">
      <c r="A58">
        <v>9604</v>
      </c>
      <c r="B58" t="s">
        <v>10728</v>
      </c>
      <c r="C58">
        <v>2013</v>
      </c>
      <c r="D58" s="35">
        <v>41443</v>
      </c>
      <c r="E58" s="35">
        <v>41449</v>
      </c>
      <c r="F58" t="s">
        <v>50</v>
      </c>
      <c r="G58" t="s">
        <v>6029</v>
      </c>
      <c r="H58" t="s">
        <v>6030</v>
      </c>
      <c r="I58" t="s">
        <v>41</v>
      </c>
      <c r="J58" t="s">
        <v>27</v>
      </c>
      <c r="K58" t="s">
        <v>389</v>
      </c>
      <c r="L58" t="s">
        <v>267</v>
      </c>
      <c r="M58">
        <v>14609</v>
      </c>
      <c r="N58" t="s">
        <v>148</v>
      </c>
      <c r="O58" t="s">
        <v>4026</v>
      </c>
      <c r="P58" t="s">
        <v>32</v>
      </c>
      <c r="Q58" t="s">
        <v>56</v>
      </c>
      <c r="R58" t="s">
        <v>4027</v>
      </c>
      <c r="S58">
        <v>376.86599999999999</v>
      </c>
      <c r="T58">
        <v>3</v>
      </c>
      <c r="U58">
        <v>0.4</v>
      </c>
      <c r="V58">
        <v>-213.55740000000006</v>
      </c>
    </row>
    <row r="59" spans="1:22" x14ac:dyDescent="0.3">
      <c r="A59">
        <v>56</v>
      </c>
      <c r="B59" t="s">
        <v>273</v>
      </c>
      <c r="C59">
        <v>2013</v>
      </c>
      <c r="D59" s="35">
        <v>41443</v>
      </c>
      <c r="E59" s="35">
        <v>41444</v>
      </c>
      <c r="F59" t="s">
        <v>188</v>
      </c>
      <c r="G59" t="s">
        <v>274</v>
      </c>
      <c r="H59" t="s">
        <v>275</v>
      </c>
      <c r="I59" t="s">
        <v>26</v>
      </c>
      <c r="J59" t="s">
        <v>27</v>
      </c>
      <c r="K59" t="s">
        <v>276</v>
      </c>
      <c r="L59" t="s">
        <v>267</v>
      </c>
      <c r="M59">
        <v>12180</v>
      </c>
      <c r="N59" t="s">
        <v>148</v>
      </c>
      <c r="O59" t="s">
        <v>277</v>
      </c>
      <c r="P59" t="s">
        <v>46</v>
      </c>
      <c r="Q59" t="s">
        <v>59</v>
      </c>
      <c r="R59" t="s">
        <v>278</v>
      </c>
      <c r="S59">
        <v>208.56</v>
      </c>
      <c r="T59">
        <v>6</v>
      </c>
      <c r="U59">
        <v>0</v>
      </c>
      <c r="V59">
        <v>52.139999999999986</v>
      </c>
    </row>
    <row r="60" spans="1:22" x14ac:dyDescent="0.3">
      <c r="A60">
        <v>57</v>
      </c>
      <c r="B60" t="s">
        <v>273</v>
      </c>
      <c r="C60">
        <v>2013</v>
      </c>
      <c r="D60" s="35">
        <v>41443</v>
      </c>
      <c r="E60" s="35">
        <v>41444</v>
      </c>
      <c r="F60" t="s">
        <v>188</v>
      </c>
      <c r="G60" t="s">
        <v>274</v>
      </c>
      <c r="H60" t="s">
        <v>275</v>
      </c>
      <c r="I60" t="s">
        <v>26</v>
      </c>
      <c r="J60" t="s">
        <v>27</v>
      </c>
      <c r="K60" t="s">
        <v>276</v>
      </c>
      <c r="L60" t="s">
        <v>267</v>
      </c>
      <c r="M60">
        <v>12180</v>
      </c>
      <c r="N60" t="s">
        <v>148</v>
      </c>
      <c r="O60" t="s">
        <v>279</v>
      </c>
      <c r="P60" t="s">
        <v>46</v>
      </c>
      <c r="Q60" t="s">
        <v>90</v>
      </c>
      <c r="R60" t="s">
        <v>280</v>
      </c>
      <c r="S60">
        <v>32.400000000000006</v>
      </c>
      <c r="T60">
        <v>5</v>
      </c>
      <c r="U60">
        <v>0</v>
      </c>
      <c r="V60">
        <v>15.552000000000001</v>
      </c>
    </row>
    <row r="61" spans="1:22" x14ac:dyDescent="0.3">
      <c r="A61">
        <v>58</v>
      </c>
      <c r="B61" t="s">
        <v>273</v>
      </c>
      <c r="C61">
        <v>2013</v>
      </c>
      <c r="D61" s="35">
        <v>41443</v>
      </c>
      <c r="E61" s="35">
        <v>41444</v>
      </c>
      <c r="F61" t="s">
        <v>188</v>
      </c>
      <c r="G61" t="s">
        <v>274</v>
      </c>
      <c r="H61" t="s">
        <v>275</v>
      </c>
      <c r="I61" t="s">
        <v>26</v>
      </c>
      <c r="J61" t="s">
        <v>27</v>
      </c>
      <c r="K61" t="s">
        <v>276</v>
      </c>
      <c r="L61" t="s">
        <v>267</v>
      </c>
      <c r="M61">
        <v>12180</v>
      </c>
      <c r="N61" t="s">
        <v>148</v>
      </c>
      <c r="O61" t="s">
        <v>281</v>
      </c>
      <c r="P61" t="s">
        <v>32</v>
      </c>
      <c r="Q61" t="s">
        <v>36</v>
      </c>
      <c r="R61" t="s">
        <v>282</v>
      </c>
      <c r="S61">
        <v>319.41000000000003</v>
      </c>
      <c r="T61">
        <v>5</v>
      </c>
      <c r="U61">
        <v>0.1</v>
      </c>
      <c r="V61">
        <v>7.0980000000000061</v>
      </c>
    </row>
    <row r="62" spans="1:22" x14ac:dyDescent="0.3">
      <c r="A62">
        <v>59</v>
      </c>
      <c r="B62" t="s">
        <v>273</v>
      </c>
      <c r="C62">
        <v>2013</v>
      </c>
      <c r="D62" s="35">
        <v>41443</v>
      </c>
      <c r="E62" s="35">
        <v>41444</v>
      </c>
      <c r="F62" t="s">
        <v>188</v>
      </c>
      <c r="G62" t="s">
        <v>274</v>
      </c>
      <c r="H62" t="s">
        <v>275</v>
      </c>
      <c r="I62" t="s">
        <v>26</v>
      </c>
      <c r="J62" t="s">
        <v>27</v>
      </c>
      <c r="K62" t="s">
        <v>276</v>
      </c>
      <c r="L62" t="s">
        <v>267</v>
      </c>
      <c r="M62">
        <v>12180</v>
      </c>
      <c r="N62" t="s">
        <v>148</v>
      </c>
      <c r="O62" t="s">
        <v>283</v>
      </c>
      <c r="P62" t="s">
        <v>46</v>
      </c>
      <c r="Q62" t="s">
        <v>90</v>
      </c>
      <c r="R62" t="s">
        <v>284</v>
      </c>
      <c r="S62">
        <v>14.56</v>
      </c>
      <c r="T62">
        <v>2</v>
      </c>
      <c r="U62">
        <v>0</v>
      </c>
      <c r="V62">
        <v>6.9888000000000003</v>
      </c>
    </row>
    <row r="63" spans="1:22" x14ac:dyDescent="0.3">
      <c r="A63">
        <v>60</v>
      </c>
      <c r="B63" t="s">
        <v>273</v>
      </c>
      <c r="C63">
        <v>2013</v>
      </c>
      <c r="D63" s="35">
        <v>41443</v>
      </c>
      <c r="E63" s="35">
        <v>41444</v>
      </c>
      <c r="F63" t="s">
        <v>188</v>
      </c>
      <c r="G63" t="s">
        <v>274</v>
      </c>
      <c r="H63" t="s">
        <v>275</v>
      </c>
      <c r="I63" t="s">
        <v>26</v>
      </c>
      <c r="J63" t="s">
        <v>27</v>
      </c>
      <c r="K63" t="s">
        <v>276</v>
      </c>
      <c r="L63" t="s">
        <v>267</v>
      </c>
      <c r="M63">
        <v>12180</v>
      </c>
      <c r="N63" t="s">
        <v>148</v>
      </c>
      <c r="O63" t="s">
        <v>246</v>
      </c>
      <c r="P63" t="s">
        <v>71</v>
      </c>
      <c r="Q63" t="s">
        <v>161</v>
      </c>
      <c r="R63" t="s">
        <v>247</v>
      </c>
      <c r="S63">
        <v>30</v>
      </c>
      <c r="T63">
        <v>2</v>
      </c>
      <c r="U63">
        <v>0</v>
      </c>
      <c r="V63">
        <v>3.3000000000000007</v>
      </c>
    </row>
    <row r="64" spans="1:22" x14ac:dyDescent="0.3">
      <c r="A64">
        <v>61</v>
      </c>
      <c r="B64" t="s">
        <v>273</v>
      </c>
      <c r="C64">
        <v>2013</v>
      </c>
      <c r="D64" s="35">
        <v>41443</v>
      </c>
      <c r="E64" s="35">
        <v>41444</v>
      </c>
      <c r="F64" t="s">
        <v>188</v>
      </c>
      <c r="G64" t="s">
        <v>274</v>
      </c>
      <c r="H64" t="s">
        <v>275</v>
      </c>
      <c r="I64" t="s">
        <v>26</v>
      </c>
      <c r="J64" t="s">
        <v>27</v>
      </c>
      <c r="K64" t="s">
        <v>276</v>
      </c>
      <c r="L64" t="s">
        <v>267</v>
      </c>
      <c r="M64">
        <v>12180</v>
      </c>
      <c r="N64" t="s">
        <v>148</v>
      </c>
      <c r="O64" t="s">
        <v>285</v>
      </c>
      <c r="P64" t="s">
        <v>46</v>
      </c>
      <c r="Q64" t="s">
        <v>75</v>
      </c>
      <c r="R64" t="s">
        <v>286</v>
      </c>
      <c r="S64">
        <v>48.480000000000004</v>
      </c>
      <c r="T64">
        <v>4</v>
      </c>
      <c r="U64">
        <v>0.2</v>
      </c>
      <c r="V64">
        <v>16.361999999999998</v>
      </c>
    </row>
    <row r="65" spans="1:22" x14ac:dyDescent="0.3">
      <c r="A65">
        <v>62</v>
      </c>
      <c r="B65" t="s">
        <v>273</v>
      </c>
      <c r="C65">
        <v>2013</v>
      </c>
      <c r="D65" s="35">
        <v>41443</v>
      </c>
      <c r="E65" s="35">
        <v>41444</v>
      </c>
      <c r="F65" t="s">
        <v>188</v>
      </c>
      <c r="G65" t="s">
        <v>274</v>
      </c>
      <c r="H65" t="s">
        <v>275</v>
      </c>
      <c r="I65" t="s">
        <v>26</v>
      </c>
      <c r="J65" t="s">
        <v>27</v>
      </c>
      <c r="K65" t="s">
        <v>276</v>
      </c>
      <c r="L65" t="s">
        <v>267</v>
      </c>
      <c r="M65">
        <v>12180</v>
      </c>
      <c r="N65" t="s">
        <v>148</v>
      </c>
      <c r="O65" t="s">
        <v>287</v>
      </c>
      <c r="P65" t="s">
        <v>46</v>
      </c>
      <c r="Q65" t="s">
        <v>68</v>
      </c>
      <c r="R65" t="s">
        <v>288</v>
      </c>
      <c r="S65">
        <v>1.68</v>
      </c>
      <c r="T65">
        <v>1</v>
      </c>
      <c r="U65">
        <v>0</v>
      </c>
      <c r="V65">
        <v>0.84</v>
      </c>
    </row>
    <row r="66" spans="1:22" x14ac:dyDescent="0.3">
      <c r="A66">
        <v>9584</v>
      </c>
      <c r="B66" t="s">
        <v>10713</v>
      </c>
      <c r="C66">
        <v>2014</v>
      </c>
      <c r="D66" s="35">
        <v>41816</v>
      </c>
      <c r="E66" s="35">
        <v>41818</v>
      </c>
      <c r="F66" t="s">
        <v>23</v>
      </c>
      <c r="G66" t="s">
        <v>8354</v>
      </c>
      <c r="H66" t="s">
        <v>8355</v>
      </c>
      <c r="I66" t="s">
        <v>26</v>
      </c>
      <c r="J66" t="s">
        <v>27</v>
      </c>
      <c r="K66" t="s">
        <v>266</v>
      </c>
      <c r="L66" t="s">
        <v>267</v>
      </c>
      <c r="M66">
        <v>10024</v>
      </c>
      <c r="N66" t="s">
        <v>148</v>
      </c>
      <c r="O66" t="s">
        <v>5019</v>
      </c>
      <c r="P66" t="s">
        <v>32</v>
      </c>
      <c r="Q66" t="s">
        <v>33</v>
      </c>
      <c r="R66" t="s">
        <v>5020</v>
      </c>
      <c r="S66">
        <v>400.78400000000005</v>
      </c>
      <c r="T66">
        <v>1</v>
      </c>
      <c r="U66">
        <v>0.2</v>
      </c>
      <c r="V66">
        <v>-5.0098000000000269</v>
      </c>
    </row>
    <row r="67" spans="1:22" x14ac:dyDescent="0.3">
      <c r="A67">
        <v>9583</v>
      </c>
      <c r="B67" t="s">
        <v>10712</v>
      </c>
      <c r="C67">
        <v>2013</v>
      </c>
      <c r="D67" s="35">
        <v>41433</v>
      </c>
      <c r="E67" s="35">
        <v>41437</v>
      </c>
      <c r="F67" t="s">
        <v>50</v>
      </c>
      <c r="G67" t="s">
        <v>10485</v>
      </c>
      <c r="H67" t="s">
        <v>10486</v>
      </c>
      <c r="I67" t="s">
        <v>102</v>
      </c>
      <c r="J67" t="s">
        <v>27</v>
      </c>
      <c r="K67" t="s">
        <v>146</v>
      </c>
      <c r="L67" t="s">
        <v>147</v>
      </c>
      <c r="M67">
        <v>19120</v>
      </c>
      <c r="N67" t="s">
        <v>148</v>
      </c>
      <c r="O67" t="s">
        <v>573</v>
      </c>
      <c r="P67" t="s">
        <v>46</v>
      </c>
      <c r="Q67" t="s">
        <v>269</v>
      </c>
      <c r="R67" t="s">
        <v>574</v>
      </c>
      <c r="S67">
        <v>9.6479999999999997</v>
      </c>
      <c r="T67">
        <v>6</v>
      </c>
      <c r="U67">
        <v>0.2</v>
      </c>
      <c r="V67">
        <v>3.4973999999999998</v>
      </c>
    </row>
    <row r="68" spans="1:22" x14ac:dyDescent="0.3">
      <c r="A68">
        <v>9565</v>
      </c>
      <c r="B68" t="s">
        <v>10705</v>
      </c>
      <c r="C68">
        <v>2012</v>
      </c>
      <c r="D68" s="35">
        <v>41061</v>
      </c>
      <c r="E68" s="35">
        <v>41068</v>
      </c>
      <c r="F68" t="s">
        <v>50</v>
      </c>
      <c r="G68" t="s">
        <v>2844</v>
      </c>
      <c r="H68" t="s">
        <v>2845</v>
      </c>
      <c r="I68" t="s">
        <v>102</v>
      </c>
      <c r="J68" t="s">
        <v>27</v>
      </c>
      <c r="K68" t="s">
        <v>42</v>
      </c>
      <c r="L68" t="s">
        <v>43</v>
      </c>
      <c r="M68">
        <v>90045</v>
      </c>
      <c r="N68" t="s">
        <v>44</v>
      </c>
      <c r="O68" t="s">
        <v>4004</v>
      </c>
      <c r="P68" t="s">
        <v>46</v>
      </c>
      <c r="Q68" t="s">
        <v>90</v>
      </c>
      <c r="R68" t="s">
        <v>4005</v>
      </c>
      <c r="S68">
        <v>11.76</v>
      </c>
      <c r="T68">
        <v>2</v>
      </c>
      <c r="U68">
        <v>0</v>
      </c>
      <c r="V68">
        <v>5.7623999999999995</v>
      </c>
    </row>
    <row r="69" spans="1:22" x14ac:dyDescent="0.3">
      <c r="A69">
        <v>9550</v>
      </c>
      <c r="B69" t="s">
        <v>10692</v>
      </c>
      <c r="C69">
        <v>2013</v>
      </c>
      <c r="D69" s="35">
        <v>41444</v>
      </c>
      <c r="E69" s="35">
        <v>41446</v>
      </c>
      <c r="F69" t="s">
        <v>23</v>
      </c>
      <c r="G69" t="s">
        <v>355</v>
      </c>
      <c r="H69" t="s">
        <v>356</v>
      </c>
      <c r="I69" t="s">
        <v>41</v>
      </c>
      <c r="J69" t="s">
        <v>27</v>
      </c>
      <c r="K69" t="s">
        <v>146</v>
      </c>
      <c r="L69" t="s">
        <v>147</v>
      </c>
      <c r="M69">
        <v>19134</v>
      </c>
      <c r="N69" t="s">
        <v>148</v>
      </c>
      <c r="O69" t="s">
        <v>4570</v>
      </c>
      <c r="P69" t="s">
        <v>46</v>
      </c>
      <c r="Q69" t="s">
        <v>78</v>
      </c>
      <c r="R69" t="s">
        <v>4571</v>
      </c>
      <c r="S69">
        <v>453.6</v>
      </c>
      <c r="T69">
        <v>3</v>
      </c>
      <c r="U69">
        <v>0.2</v>
      </c>
      <c r="V69">
        <v>90.71999999999997</v>
      </c>
    </row>
    <row r="70" spans="1:22" x14ac:dyDescent="0.3">
      <c r="A70">
        <v>9549</v>
      </c>
      <c r="B70" t="s">
        <v>10692</v>
      </c>
      <c r="C70">
        <v>2013</v>
      </c>
      <c r="D70" s="35">
        <v>41444</v>
      </c>
      <c r="E70" s="35">
        <v>41446</v>
      </c>
      <c r="F70" t="s">
        <v>23</v>
      </c>
      <c r="G70" t="s">
        <v>355</v>
      </c>
      <c r="H70" t="s">
        <v>356</v>
      </c>
      <c r="I70" t="s">
        <v>41</v>
      </c>
      <c r="J70" t="s">
        <v>27</v>
      </c>
      <c r="K70" t="s">
        <v>146</v>
      </c>
      <c r="L70" t="s">
        <v>147</v>
      </c>
      <c r="M70">
        <v>19134</v>
      </c>
      <c r="N70" t="s">
        <v>148</v>
      </c>
      <c r="O70" t="s">
        <v>74</v>
      </c>
      <c r="P70" t="s">
        <v>46</v>
      </c>
      <c r="Q70" t="s">
        <v>75</v>
      </c>
      <c r="R70" t="s">
        <v>76</v>
      </c>
      <c r="S70">
        <v>4.6260000000000003</v>
      </c>
      <c r="T70">
        <v>2</v>
      </c>
      <c r="U70">
        <v>0.7</v>
      </c>
      <c r="V70">
        <v>-3.8549999999999986</v>
      </c>
    </row>
    <row r="71" spans="1:22" x14ac:dyDescent="0.3">
      <c r="A71">
        <v>9548</v>
      </c>
      <c r="B71" t="s">
        <v>10692</v>
      </c>
      <c r="C71">
        <v>2013</v>
      </c>
      <c r="D71" s="35">
        <v>41444</v>
      </c>
      <c r="E71" s="35">
        <v>41446</v>
      </c>
      <c r="F71" t="s">
        <v>23</v>
      </c>
      <c r="G71" t="s">
        <v>355</v>
      </c>
      <c r="H71" t="s">
        <v>356</v>
      </c>
      <c r="I71" t="s">
        <v>41</v>
      </c>
      <c r="J71" t="s">
        <v>27</v>
      </c>
      <c r="K71" t="s">
        <v>146</v>
      </c>
      <c r="L71" t="s">
        <v>147</v>
      </c>
      <c r="M71">
        <v>19134</v>
      </c>
      <c r="N71" t="s">
        <v>148</v>
      </c>
      <c r="O71" t="s">
        <v>6588</v>
      </c>
      <c r="P71" t="s">
        <v>46</v>
      </c>
      <c r="Q71" t="s">
        <v>90</v>
      </c>
      <c r="R71" t="s">
        <v>6589</v>
      </c>
      <c r="S71">
        <v>6.8480000000000008</v>
      </c>
      <c r="T71">
        <v>2</v>
      </c>
      <c r="U71">
        <v>0.2</v>
      </c>
      <c r="V71">
        <v>2.1399999999999992</v>
      </c>
    </row>
    <row r="72" spans="1:22" x14ac:dyDescent="0.3">
      <c r="A72">
        <v>9537</v>
      </c>
      <c r="B72" t="s">
        <v>10686</v>
      </c>
      <c r="C72">
        <v>2014</v>
      </c>
      <c r="D72" s="35">
        <v>41803</v>
      </c>
      <c r="E72" s="35">
        <v>41805</v>
      </c>
      <c r="F72" t="s">
        <v>23</v>
      </c>
      <c r="G72" t="s">
        <v>542</v>
      </c>
      <c r="H72" t="s">
        <v>543</v>
      </c>
      <c r="I72" t="s">
        <v>26</v>
      </c>
      <c r="J72" t="s">
        <v>27</v>
      </c>
      <c r="K72" t="s">
        <v>303</v>
      </c>
      <c r="L72" t="s">
        <v>211</v>
      </c>
      <c r="M72">
        <v>60610</v>
      </c>
      <c r="N72" t="s">
        <v>105</v>
      </c>
      <c r="O72" t="s">
        <v>5061</v>
      </c>
      <c r="P72" t="s">
        <v>32</v>
      </c>
      <c r="Q72" t="s">
        <v>65</v>
      </c>
      <c r="R72" t="s">
        <v>5062</v>
      </c>
      <c r="S72">
        <v>8.8559999999999999</v>
      </c>
      <c r="T72">
        <v>3</v>
      </c>
      <c r="U72">
        <v>0.6</v>
      </c>
      <c r="V72">
        <v>-6.8634000000000013</v>
      </c>
    </row>
    <row r="73" spans="1:22" x14ac:dyDescent="0.3">
      <c r="A73">
        <v>70</v>
      </c>
      <c r="B73" t="s">
        <v>315</v>
      </c>
      <c r="C73">
        <v>2013</v>
      </c>
      <c r="D73" s="35">
        <v>41430</v>
      </c>
      <c r="E73" s="35">
        <v>41432</v>
      </c>
      <c r="F73" t="s">
        <v>188</v>
      </c>
      <c r="G73" t="s">
        <v>316</v>
      </c>
      <c r="H73" t="s">
        <v>317</v>
      </c>
      <c r="I73" t="s">
        <v>26</v>
      </c>
      <c r="J73" t="s">
        <v>27</v>
      </c>
      <c r="K73" t="s">
        <v>318</v>
      </c>
      <c r="L73" t="s">
        <v>319</v>
      </c>
      <c r="M73">
        <v>22153</v>
      </c>
      <c r="N73" t="s">
        <v>30</v>
      </c>
      <c r="O73" t="s">
        <v>320</v>
      </c>
      <c r="P73" t="s">
        <v>46</v>
      </c>
      <c r="Q73" t="s">
        <v>90</v>
      </c>
      <c r="R73" t="s">
        <v>321</v>
      </c>
      <c r="S73">
        <v>75.88</v>
      </c>
      <c r="T73">
        <v>2</v>
      </c>
      <c r="U73">
        <v>0</v>
      </c>
      <c r="V73">
        <v>35.663599999999995</v>
      </c>
    </row>
    <row r="74" spans="1:22" x14ac:dyDescent="0.3">
      <c r="A74">
        <v>9483</v>
      </c>
      <c r="B74" t="s">
        <v>10652</v>
      </c>
      <c r="C74">
        <v>2012</v>
      </c>
      <c r="D74" s="35">
        <v>41080</v>
      </c>
      <c r="E74" s="35">
        <v>41084</v>
      </c>
      <c r="F74" t="s">
        <v>23</v>
      </c>
      <c r="G74" t="s">
        <v>5320</v>
      </c>
      <c r="H74" t="s">
        <v>5321</v>
      </c>
      <c r="I74" t="s">
        <v>102</v>
      </c>
      <c r="J74" t="s">
        <v>27</v>
      </c>
      <c r="K74" t="s">
        <v>146</v>
      </c>
      <c r="L74" t="s">
        <v>147</v>
      </c>
      <c r="M74">
        <v>19134</v>
      </c>
      <c r="N74" t="s">
        <v>148</v>
      </c>
      <c r="O74" t="s">
        <v>2543</v>
      </c>
      <c r="P74" t="s">
        <v>71</v>
      </c>
      <c r="Q74" t="s">
        <v>161</v>
      </c>
      <c r="R74" t="s">
        <v>2544</v>
      </c>
      <c r="S74">
        <v>319.98400000000004</v>
      </c>
      <c r="T74">
        <v>2</v>
      </c>
      <c r="U74">
        <v>0.2</v>
      </c>
      <c r="V74">
        <v>91.995400000000018</v>
      </c>
    </row>
    <row r="75" spans="1:22" x14ac:dyDescent="0.3">
      <c r="A75">
        <v>9456</v>
      </c>
      <c r="B75" t="s">
        <v>10634</v>
      </c>
      <c r="C75">
        <v>2013</v>
      </c>
      <c r="D75" s="35">
        <v>41442</v>
      </c>
      <c r="E75" s="35">
        <v>41445</v>
      </c>
      <c r="F75" t="s">
        <v>23</v>
      </c>
      <c r="G75" t="s">
        <v>2599</v>
      </c>
      <c r="H75" t="s">
        <v>2600</v>
      </c>
      <c r="I75" t="s">
        <v>102</v>
      </c>
      <c r="J75" t="s">
        <v>27</v>
      </c>
      <c r="K75" t="s">
        <v>6244</v>
      </c>
      <c r="L75" t="s">
        <v>335</v>
      </c>
      <c r="M75">
        <v>37421</v>
      </c>
      <c r="N75" t="s">
        <v>30</v>
      </c>
      <c r="O75" t="s">
        <v>10635</v>
      </c>
      <c r="P75" t="s">
        <v>71</v>
      </c>
      <c r="Q75" t="s">
        <v>682</v>
      </c>
      <c r="R75" t="s">
        <v>10636</v>
      </c>
      <c r="S75">
        <v>91.474999999999994</v>
      </c>
      <c r="T75">
        <v>1</v>
      </c>
      <c r="U75">
        <v>0.5</v>
      </c>
      <c r="V75">
        <v>-1.8294999999999959</v>
      </c>
    </row>
    <row r="76" spans="1:22" x14ac:dyDescent="0.3">
      <c r="A76">
        <v>9451</v>
      </c>
      <c r="B76" t="s">
        <v>10632</v>
      </c>
      <c r="C76">
        <v>2014</v>
      </c>
      <c r="D76" s="35">
        <v>41794</v>
      </c>
      <c r="E76" s="35">
        <v>41798</v>
      </c>
      <c r="F76" t="s">
        <v>50</v>
      </c>
      <c r="G76" t="s">
        <v>2067</v>
      </c>
      <c r="H76" t="s">
        <v>2068</v>
      </c>
      <c r="I76" t="s">
        <v>102</v>
      </c>
      <c r="J76" t="s">
        <v>27</v>
      </c>
      <c r="K76" t="s">
        <v>4676</v>
      </c>
      <c r="L76" t="s">
        <v>96</v>
      </c>
      <c r="M76">
        <v>99207</v>
      </c>
      <c r="N76" t="s">
        <v>44</v>
      </c>
      <c r="O76" t="s">
        <v>1798</v>
      </c>
      <c r="P76" t="s">
        <v>46</v>
      </c>
      <c r="Q76" t="s">
        <v>59</v>
      </c>
      <c r="R76" t="s">
        <v>1799</v>
      </c>
      <c r="S76">
        <v>136.26</v>
      </c>
      <c r="T76">
        <v>9</v>
      </c>
      <c r="U76">
        <v>0</v>
      </c>
      <c r="V76">
        <v>5.4503999999999913</v>
      </c>
    </row>
    <row r="77" spans="1:22" x14ac:dyDescent="0.3">
      <c r="A77">
        <v>9432</v>
      </c>
      <c r="B77" t="s">
        <v>10615</v>
      </c>
      <c r="C77">
        <v>2012</v>
      </c>
      <c r="D77" s="35">
        <v>41079</v>
      </c>
      <c r="E77" s="35">
        <v>41079</v>
      </c>
      <c r="F77" t="s">
        <v>1290</v>
      </c>
      <c r="G77" t="s">
        <v>3790</v>
      </c>
      <c r="H77" t="s">
        <v>3791</v>
      </c>
      <c r="I77" t="s">
        <v>102</v>
      </c>
      <c r="J77" t="s">
        <v>27</v>
      </c>
      <c r="K77" t="s">
        <v>146</v>
      </c>
      <c r="L77" t="s">
        <v>147</v>
      </c>
      <c r="M77">
        <v>19134</v>
      </c>
      <c r="N77" t="s">
        <v>148</v>
      </c>
      <c r="O77" t="s">
        <v>10490</v>
      </c>
      <c r="P77" t="s">
        <v>46</v>
      </c>
      <c r="Q77" t="s">
        <v>47</v>
      </c>
      <c r="R77" t="s">
        <v>10491</v>
      </c>
      <c r="S77">
        <v>5.9039999999999999</v>
      </c>
      <c r="T77">
        <v>2</v>
      </c>
      <c r="U77">
        <v>0.2</v>
      </c>
      <c r="V77">
        <v>1.9925999999999999</v>
      </c>
    </row>
    <row r="78" spans="1:22" x14ac:dyDescent="0.3">
      <c r="A78">
        <v>9402</v>
      </c>
      <c r="B78" t="s">
        <v>10597</v>
      </c>
      <c r="C78">
        <v>2011</v>
      </c>
      <c r="D78" s="35">
        <v>40718</v>
      </c>
      <c r="E78" s="35">
        <v>40722</v>
      </c>
      <c r="F78" t="s">
        <v>50</v>
      </c>
      <c r="G78" t="s">
        <v>1901</v>
      </c>
      <c r="H78" t="s">
        <v>1902</v>
      </c>
      <c r="I78" t="s">
        <v>26</v>
      </c>
      <c r="J78" t="s">
        <v>27</v>
      </c>
      <c r="K78" t="s">
        <v>1310</v>
      </c>
      <c r="L78" t="s">
        <v>310</v>
      </c>
      <c r="M78">
        <v>85705</v>
      </c>
      <c r="N78" t="s">
        <v>44</v>
      </c>
      <c r="O78" t="s">
        <v>6826</v>
      </c>
      <c r="P78" t="s">
        <v>32</v>
      </c>
      <c r="Q78" t="s">
        <v>65</v>
      </c>
      <c r="R78" t="s">
        <v>6827</v>
      </c>
      <c r="S78">
        <v>4.2720000000000002</v>
      </c>
      <c r="T78">
        <v>2</v>
      </c>
      <c r="U78">
        <v>0.2</v>
      </c>
      <c r="V78">
        <v>0.96119999999999983</v>
      </c>
    </row>
    <row r="79" spans="1:22" x14ac:dyDescent="0.3">
      <c r="A79">
        <v>9391</v>
      </c>
      <c r="B79" t="s">
        <v>10588</v>
      </c>
      <c r="C79">
        <v>2012</v>
      </c>
      <c r="D79" s="35">
        <v>41079</v>
      </c>
      <c r="E79" s="35">
        <v>41084</v>
      </c>
      <c r="F79" t="s">
        <v>50</v>
      </c>
      <c r="G79" t="s">
        <v>3814</v>
      </c>
      <c r="H79" t="s">
        <v>3815</v>
      </c>
      <c r="I79" t="s">
        <v>102</v>
      </c>
      <c r="J79" t="s">
        <v>27</v>
      </c>
      <c r="K79" t="s">
        <v>184</v>
      </c>
      <c r="L79" t="s">
        <v>104</v>
      </c>
      <c r="M79">
        <v>77070</v>
      </c>
      <c r="N79" t="s">
        <v>105</v>
      </c>
      <c r="O79" t="s">
        <v>5197</v>
      </c>
      <c r="P79" t="s">
        <v>46</v>
      </c>
      <c r="Q79" t="s">
        <v>59</v>
      </c>
      <c r="R79" t="s">
        <v>5198</v>
      </c>
      <c r="S79">
        <v>228.92</v>
      </c>
      <c r="T79">
        <v>5</v>
      </c>
      <c r="U79">
        <v>0.2</v>
      </c>
      <c r="V79">
        <v>14.307499999999997</v>
      </c>
    </row>
    <row r="80" spans="1:22" x14ac:dyDescent="0.3">
      <c r="A80">
        <v>9375</v>
      </c>
      <c r="B80" t="s">
        <v>10576</v>
      </c>
      <c r="C80">
        <v>2013</v>
      </c>
      <c r="D80" s="35">
        <v>41431</v>
      </c>
      <c r="E80" s="35">
        <v>41435</v>
      </c>
      <c r="F80" t="s">
        <v>50</v>
      </c>
      <c r="G80" t="s">
        <v>343</v>
      </c>
      <c r="H80" t="s">
        <v>344</v>
      </c>
      <c r="I80" t="s">
        <v>41</v>
      </c>
      <c r="J80" t="s">
        <v>27</v>
      </c>
      <c r="K80" t="s">
        <v>95</v>
      </c>
      <c r="L80" t="s">
        <v>96</v>
      </c>
      <c r="M80">
        <v>98105</v>
      </c>
      <c r="N80" t="s">
        <v>44</v>
      </c>
      <c r="O80" t="s">
        <v>2652</v>
      </c>
      <c r="P80" t="s">
        <v>46</v>
      </c>
      <c r="Q80" t="s">
        <v>578</v>
      </c>
      <c r="R80" t="s">
        <v>2653</v>
      </c>
      <c r="S80">
        <v>61.38</v>
      </c>
      <c r="T80">
        <v>6</v>
      </c>
      <c r="U80">
        <v>0</v>
      </c>
      <c r="V80">
        <v>15.958800000000004</v>
      </c>
    </row>
    <row r="81" spans="1:22" x14ac:dyDescent="0.3">
      <c r="A81">
        <v>9368</v>
      </c>
      <c r="B81" t="s">
        <v>10571</v>
      </c>
      <c r="C81">
        <v>2011</v>
      </c>
      <c r="D81" s="35">
        <v>40702</v>
      </c>
      <c r="E81" s="35">
        <v>40707</v>
      </c>
      <c r="F81" t="s">
        <v>50</v>
      </c>
      <c r="G81" t="s">
        <v>4199</v>
      </c>
      <c r="H81" t="s">
        <v>4200</v>
      </c>
      <c r="I81" t="s">
        <v>26</v>
      </c>
      <c r="J81" t="s">
        <v>27</v>
      </c>
      <c r="K81" t="s">
        <v>1173</v>
      </c>
      <c r="L81" t="s">
        <v>267</v>
      </c>
      <c r="M81">
        <v>11561</v>
      </c>
      <c r="N81" t="s">
        <v>148</v>
      </c>
      <c r="O81" t="s">
        <v>5599</v>
      </c>
      <c r="P81" t="s">
        <v>46</v>
      </c>
      <c r="Q81" t="s">
        <v>59</v>
      </c>
      <c r="R81" t="s">
        <v>5600</v>
      </c>
      <c r="S81">
        <v>1676.88</v>
      </c>
      <c r="T81">
        <v>6</v>
      </c>
      <c r="U81">
        <v>0</v>
      </c>
      <c r="V81">
        <v>83.843999999999937</v>
      </c>
    </row>
    <row r="82" spans="1:22" x14ac:dyDescent="0.3">
      <c r="A82">
        <v>9367</v>
      </c>
      <c r="B82" t="s">
        <v>10571</v>
      </c>
      <c r="C82">
        <v>2011</v>
      </c>
      <c r="D82" s="35">
        <v>40702</v>
      </c>
      <c r="E82" s="35">
        <v>40707</v>
      </c>
      <c r="F82" t="s">
        <v>50</v>
      </c>
      <c r="G82" t="s">
        <v>4199</v>
      </c>
      <c r="H82" t="s">
        <v>4200</v>
      </c>
      <c r="I82" t="s">
        <v>26</v>
      </c>
      <c r="J82" t="s">
        <v>27</v>
      </c>
      <c r="K82" t="s">
        <v>1173</v>
      </c>
      <c r="L82" t="s">
        <v>267</v>
      </c>
      <c r="M82">
        <v>11561</v>
      </c>
      <c r="N82" t="s">
        <v>148</v>
      </c>
      <c r="O82" t="s">
        <v>7314</v>
      </c>
      <c r="P82" t="s">
        <v>46</v>
      </c>
      <c r="Q82" t="s">
        <v>75</v>
      </c>
      <c r="R82" t="s">
        <v>7315</v>
      </c>
      <c r="S82">
        <v>68.48</v>
      </c>
      <c r="T82">
        <v>2</v>
      </c>
      <c r="U82">
        <v>0.2</v>
      </c>
      <c r="V82">
        <v>25.679999999999996</v>
      </c>
    </row>
    <row r="83" spans="1:22" x14ac:dyDescent="0.3">
      <c r="A83">
        <v>80</v>
      </c>
      <c r="B83" t="s">
        <v>354</v>
      </c>
      <c r="C83">
        <v>2013</v>
      </c>
      <c r="D83" s="35">
        <v>41438</v>
      </c>
      <c r="E83" s="35">
        <v>41441</v>
      </c>
      <c r="F83" t="s">
        <v>188</v>
      </c>
      <c r="G83" t="s">
        <v>355</v>
      </c>
      <c r="H83" t="s">
        <v>356</v>
      </c>
      <c r="I83" t="s">
        <v>41</v>
      </c>
      <c r="J83" t="s">
        <v>27</v>
      </c>
      <c r="K83" t="s">
        <v>357</v>
      </c>
      <c r="L83" t="s">
        <v>358</v>
      </c>
      <c r="M83">
        <v>35601</v>
      </c>
      <c r="N83" t="s">
        <v>30</v>
      </c>
      <c r="O83" t="s">
        <v>359</v>
      </c>
      <c r="P83" t="s">
        <v>46</v>
      </c>
      <c r="Q83" t="s">
        <v>78</v>
      </c>
      <c r="R83" t="s">
        <v>360</v>
      </c>
      <c r="S83">
        <v>208.16</v>
      </c>
      <c r="T83">
        <v>1</v>
      </c>
      <c r="U83">
        <v>0</v>
      </c>
      <c r="V83">
        <v>56.20320000000001</v>
      </c>
    </row>
    <row r="84" spans="1:22" x14ac:dyDescent="0.3">
      <c r="A84">
        <v>81</v>
      </c>
      <c r="B84" t="s">
        <v>354</v>
      </c>
      <c r="C84">
        <v>2013</v>
      </c>
      <c r="D84" s="35">
        <v>41438</v>
      </c>
      <c r="E84" s="35">
        <v>41441</v>
      </c>
      <c r="F84" t="s">
        <v>188</v>
      </c>
      <c r="G84" t="s">
        <v>355</v>
      </c>
      <c r="H84" t="s">
        <v>356</v>
      </c>
      <c r="I84" t="s">
        <v>41</v>
      </c>
      <c r="J84" t="s">
        <v>27</v>
      </c>
      <c r="K84" t="s">
        <v>357</v>
      </c>
      <c r="L84" t="s">
        <v>358</v>
      </c>
      <c r="M84">
        <v>35601</v>
      </c>
      <c r="N84" t="s">
        <v>30</v>
      </c>
      <c r="O84" t="s">
        <v>361</v>
      </c>
      <c r="P84" t="s">
        <v>46</v>
      </c>
      <c r="Q84" t="s">
        <v>75</v>
      </c>
      <c r="R84" t="s">
        <v>362</v>
      </c>
      <c r="S84">
        <v>16.740000000000002</v>
      </c>
      <c r="T84">
        <v>3</v>
      </c>
      <c r="U84">
        <v>0</v>
      </c>
      <c r="V84">
        <v>8.0351999999999997</v>
      </c>
    </row>
    <row r="85" spans="1:22" x14ac:dyDescent="0.3">
      <c r="A85">
        <v>9288</v>
      </c>
      <c r="B85" t="s">
        <v>10533</v>
      </c>
      <c r="C85">
        <v>2014</v>
      </c>
      <c r="D85" s="35">
        <v>41810</v>
      </c>
      <c r="E85" s="35">
        <v>41817</v>
      </c>
      <c r="F85" t="s">
        <v>50</v>
      </c>
      <c r="G85" t="s">
        <v>4100</v>
      </c>
      <c r="H85" t="s">
        <v>4101</v>
      </c>
      <c r="I85" t="s">
        <v>102</v>
      </c>
      <c r="J85" t="s">
        <v>27</v>
      </c>
      <c r="K85" t="s">
        <v>815</v>
      </c>
      <c r="L85" t="s">
        <v>104</v>
      </c>
      <c r="M85">
        <v>75081</v>
      </c>
      <c r="N85" t="s">
        <v>105</v>
      </c>
      <c r="O85" t="s">
        <v>2186</v>
      </c>
      <c r="P85" t="s">
        <v>32</v>
      </c>
      <c r="Q85" t="s">
        <v>56</v>
      </c>
      <c r="R85" t="s">
        <v>2187</v>
      </c>
      <c r="S85">
        <v>457.4849999999999</v>
      </c>
      <c r="T85">
        <v>3</v>
      </c>
      <c r="U85">
        <v>0.3</v>
      </c>
      <c r="V85">
        <v>-84.961500000000029</v>
      </c>
    </row>
    <row r="86" spans="1:22" x14ac:dyDescent="0.3">
      <c r="A86">
        <v>9287</v>
      </c>
      <c r="B86" t="s">
        <v>10533</v>
      </c>
      <c r="C86">
        <v>2014</v>
      </c>
      <c r="D86" s="35">
        <v>41810</v>
      </c>
      <c r="E86" s="35">
        <v>41817</v>
      </c>
      <c r="F86" t="s">
        <v>50</v>
      </c>
      <c r="G86" t="s">
        <v>4100</v>
      </c>
      <c r="H86" t="s">
        <v>4101</v>
      </c>
      <c r="I86" t="s">
        <v>102</v>
      </c>
      <c r="J86" t="s">
        <v>27</v>
      </c>
      <c r="K86" t="s">
        <v>815</v>
      </c>
      <c r="L86" t="s">
        <v>104</v>
      </c>
      <c r="M86">
        <v>75081</v>
      </c>
      <c r="N86" t="s">
        <v>105</v>
      </c>
      <c r="O86" t="s">
        <v>5934</v>
      </c>
      <c r="P86" t="s">
        <v>46</v>
      </c>
      <c r="Q86" t="s">
        <v>75</v>
      </c>
      <c r="R86" t="s">
        <v>5935</v>
      </c>
      <c r="S86">
        <v>6.8879999999999981</v>
      </c>
      <c r="T86">
        <v>3</v>
      </c>
      <c r="U86">
        <v>0.8</v>
      </c>
      <c r="V86">
        <v>-11.020800000000005</v>
      </c>
    </row>
    <row r="87" spans="1:22" x14ac:dyDescent="0.3">
      <c r="A87">
        <v>9176</v>
      </c>
      <c r="B87" t="s">
        <v>10468</v>
      </c>
      <c r="C87">
        <v>2014</v>
      </c>
      <c r="D87" s="35">
        <v>41803</v>
      </c>
      <c r="E87" s="35">
        <v>41805</v>
      </c>
      <c r="F87" t="s">
        <v>23</v>
      </c>
      <c r="G87" t="s">
        <v>8354</v>
      </c>
      <c r="H87" t="s">
        <v>8355</v>
      </c>
      <c r="I87" t="s">
        <v>26</v>
      </c>
      <c r="J87" t="s">
        <v>27</v>
      </c>
      <c r="K87" t="s">
        <v>4255</v>
      </c>
      <c r="L87" t="s">
        <v>96</v>
      </c>
      <c r="M87">
        <v>98031</v>
      </c>
      <c r="N87" t="s">
        <v>44</v>
      </c>
      <c r="O87" t="s">
        <v>3871</v>
      </c>
      <c r="P87" t="s">
        <v>46</v>
      </c>
      <c r="Q87" t="s">
        <v>90</v>
      </c>
      <c r="R87" t="s">
        <v>3872</v>
      </c>
      <c r="S87">
        <v>19.440000000000001</v>
      </c>
      <c r="T87">
        <v>3</v>
      </c>
      <c r="U87">
        <v>0</v>
      </c>
      <c r="V87">
        <v>9.3312000000000008</v>
      </c>
    </row>
    <row r="88" spans="1:22" x14ac:dyDescent="0.3">
      <c r="A88">
        <v>9175</v>
      </c>
      <c r="B88" t="s">
        <v>10468</v>
      </c>
      <c r="C88">
        <v>2014</v>
      </c>
      <c r="D88" s="35">
        <v>41803</v>
      </c>
      <c r="E88" s="35">
        <v>41805</v>
      </c>
      <c r="F88" t="s">
        <v>23</v>
      </c>
      <c r="G88" t="s">
        <v>8354</v>
      </c>
      <c r="H88" t="s">
        <v>8355</v>
      </c>
      <c r="I88" t="s">
        <v>26</v>
      </c>
      <c r="J88" t="s">
        <v>27</v>
      </c>
      <c r="K88" t="s">
        <v>4255</v>
      </c>
      <c r="L88" t="s">
        <v>96</v>
      </c>
      <c r="M88">
        <v>98031</v>
      </c>
      <c r="N88" t="s">
        <v>44</v>
      </c>
      <c r="O88" t="s">
        <v>3893</v>
      </c>
      <c r="P88" t="s">
        <v>71</v>
      </c>
      <c r="Q88" t="s">
        <v>72</v>
      </c>
      <c r="R88" t="s">
        <v>3894</v>
      </c>
      <c r="S88">
        <v>71.975999999999999</v>
      </c>
      <c r="T88">
        <v>3</v>
      </c>
      <c r="U88">
        <v>0.2</v>
      </c>
      <c r="V88">
        <v>8.9969999999999892</v>
      </c>
    </row>
    <row r="89" spans="1:22" x14ac:dyDescent="0.3">
      <c r="A89">
        <v>9168</v>
      </c>
      <c r="B89" t="s">
        <v>10465</v>
      </c>
      <c r="C89">
        <v>2013</v>
      </c>
      <c r="D89" s="35">
        <v>41450</v>
      </c>
      <c r="E89" s="35">
        <v>41452</v>
      </c>
      <c r="F89" t="s">
        <v>23</v>
      </c>
      <c r="G89" t="s">
        <v>671</v>
      </c>
      <c r="H89" t="s">
        <v>672</v>
      </c>
      <c r="I89" t="s">
        <v>26</v>
      </c>
      <c r="J89" t="s">
        <v>27</v>
      </c>
      <c r="K89" t="s">
        <v>947</v>
      </c>
      <c r="L89" t="s">
        <v>43</v>
      </c>
      <c r="M89">
        <v>92037</v>
      </c>
      <c r="N89" t="s">
        <v>44</v>
      </c>
      <c r="O89" t="s">
        <v>5944</v>
      </c>
      <c r="P89" t="s">
        <v>46</v>
      </c>
      <c r="Q89" t="s">
        <v>78</v>
      </c>
      <c r="R89" t="s">
        <v>5945</v>
      </c>
      <c r="S89">
        <v>241.44</v>
      </c>
      <c r="T89">
        <v>3</v>
      </c>
      <c r="U89">
        <v>0</v>
      </c>
      <c r="V89">
        <v>72.431999999999988</v>
      </c>
    </row>
    <row r="90" spans="1:22" x14ac:dyDescent="0.3">
      <c r="A90">
        <v>9167</v>
      </c>
      <c r="B90" t="s">
        <v>10465</v>
      </c>
      <c r="C90">
        <v>2013</v>
      </c>
      <c r="D90" s="35">
        <v>41450</v>
      </c>
      <c r="E90" s="35">
        <v>41452</v>
      </c>
      <c r="F90" t="s">
        <v>23</v>
      </c>
      <c r="G90" t="s">
        <v>671</v>
      </c>
      <c r="H90" t="s">
        <v>672</v>
      </c>
      <c r="I90" t="s">
        <v>26</v>
      </c>
      <c r="J90" t="s">
        <v>27</v>
      </c>
      <c r="K90" t="s">
        <v>947</v>
      </c>
      <c r="L90" t="s">
        <v>43</v>
      </c>
      <c r="M90">
        <v>92037</v>
      </c>
      <c r="N90" t="s">
        <v>44</v>
      </c>
      <c r="O90" t="s">
        <v>3819</v>
      </c>
      <c r="P90" t="s">
        <v>46</v>
      </c>
      <c r="Q90" t="s">
        <v>90</v>
      </c>
      <c r="R90" t="s">
        <v>3820</v>
      </c>
      <c r="S90">
        <v>104.85</v>
      </c>
      <c r="T90">
        <v>1</v>
      </c>
      <c r="U90">
        <v>0</v>
      </c>
      <c r="V90">
        <v>50.327999999999996</v>
      </c>
    </row>
    <row r="91" spans="1:22" x14ac:dyDescent="0.3">
      <c r="A91">
        <v>9166</v>
      </c>
      <c r="B91" t="s">
        <v>10465</v>
      </c>
      <c r="C91">
        <v>2013</v>
      </c>
      <c r="D91" s="35">
        <v>41450</v>
      </c>
      <c r="E91" s="35">
        <v>41452</v>
      </c>
      <c r="F91" t="s">
        <v>23</v>
      </c>
      <c r="G91" t="s">
        <v>671</v>
      </c>
      <c r="H91" t="s">
        <v>672</v>
      </c>
      <c r="I91" t="s">
        <v>26</v>
      </c>
      <c r="J91" t="s">
        <v>27</v>
      </c>
      <c r="K91" t="s">
        <v>947</v>
      </c>
      <c r="L91" t="s">
        <v>43</v>
      </c>
      <c r="M91">
        <v>92037</v>
      </c>
      <c r="N91" t="s">
        <v>44</v>
      </c>
      <c r="O91" t="s">
        <v>9829</v>
      </c>
      <c r="P91" t="s">
        <v>71</v>
      </c>
      <c r="Q91" t="s">
        <v>682</v>
      </c>
      <c r="R91" t="s">
        <v>9830</v>
      </c>
      <c r="S91">
        <v>4476.8</v>
      </c>
      <c r="T91">
        <v>4</v>
      </c>
      <c r="U91">
        <v>0.2</v>
      </c>
      <c r="V91">
        <v>503.63999999999965</v>
      </c>
    </row>
    <row r="92" spans="1:22" x14ac:dyDescent="0.3">
      <c r="A92">
        <v>9165</v>
      </c>
      <c r="B92" t="s">
        <v>10464</v>
      </c>
      <c r="C92">
        <v>2012</v>
      </c>
      <c r="D92" s="35">
        <v>41068</v>
      </c>
      <c r="E92" s="35">
        <v>41072</v>
      </c>
      <c r="F92" t="s">
        <v>50</v>
      </c>
      <c r="G92" t="s">
        <v>7079</v>
      </c>
      <c r="H92" t="s">
        <v>7080</v>
      </c>
      <c r="I92" t="s">
        <v>26</v>
      </c>
      <c r="J92" t="s">
        <v>27</v>
      </c>
      <c r="K92" t="s">
        <v>303</v>
      </c>
      <c r="L92" t="s">
        <v>211</v>
      </c>
      <c r="M92">
        <v>60610</v>
      </c>
      <c r="N92" t="s">
        <v>105</v>
      </c>
      <c r="O92" t="s">
        <v>3305</v>
      </c>
      <c r="P92" t="s">
        <v>46</v>
      </c>
      <c r="Q92" t="s">
        <v>78</v>
      </c>
      <c r="R92" t="s">
        <v>3306</v>
      </c>
      <c r="S92">
        <v>143.12799999999996</v>
      </c>
      <c r="T92">
        <v>2</v>
      </c>
      <c r="U92">
        <v>0.8</v>
      </c>
      <c r="V92">
        <v>-393.60200000000009</v>
      </c>
    </row>
    <row r="93" spans="1:22" x14ac:dyDescent="0.3">
      <c r="A93">
        <v>9164</v>
      </c>
      <c r="B93" t="s">
        <v>10464</v>
      </c>
      <c r="C93">
        <v>2012</v>
      </c>
      <c r="D93" s="35">
        <v>41068</v>
      </c>
      <c r="E93" s="35">
        <v>41072</v>
      </c>
      <c r="F93" t="s">
        <v>50</v>
      </c>
      <c r="G93" t="s">
        <v>7079</v>
      </c>
      <c r="H93" t="s">
        <v>7080</v>
      </c>
      <c r="I93" t="s">
        <v>26</v>
      </c>
      <c r="J93" t="s">
        <v>27</v>
      </c>
      <c r="K93" t="s">
        <v>303</v>
      </c>
      <c r="L93" t="s">
        <v>211</v>
      </c>
      <c r="M93">
        <v>60610</v>
      </c>
      <c r="N93" t="s">
        <v>105</v>
      </c>
      <c r="O93" t="s">
        <v>5957</v>
      </c>
      <c r="P93" t="s">
        <v>71</v>
      </c>
      <c r="Q93" t="s">
        <v>161</v>
      </c>
      <c r="R93" t="s">
        <v>5958</v>
      </c>
      <c r="S93">
        <v>2.3760000000000003</v>
      </c>
      <c r="T93">
        <v>3</v>
      </c>
      <c r="U93">
        <v>0.2</v>
      </c>
      <c r="V93">
        <v>0.74249999999999994</v>
      </c>
    </row>
    <row r="94" spans="1:22" x14ac:dyDescent="0.3">
      <c r="A94">
        <v>9151</v>
      </c>
      <c r="B94" t="s">
        <v>10457</v>
      </c>
      <c r="C94">
        <v>2011</v>
      </c>
      <c r="D94" s="35">
        <v>40695</v>
      </c>
      <c r="E94" s="35">
        <v>40700</v>
      </c>
      <c r="F94" t="s">
        <v>50</v>
      </c>
      <c r="G94" t="s">
        <v>3601</v>
      </c>
      <c r="H94" t="s">
        <v>3602</v>
      </c>
      <c r="I94" t="s">
        <v>41</v>
      </c>
      <c r="J94" t="s">
        <v>27</v>
      </c>
      <c r="K94" t="s">
        <v>880</v>
      </c>
      <c r="L94" t="s">
        <v>238</v>
      </c>
      <c r="M94">
        <v>48234</v>
      </c>
      <c r="N94" t="s">
        <v>105</v>
      </c>
      <c r="O94" t="s">
        <v>3650</v>
      </c>
      <c r="P94" t="s">
        <v>46</v>
      </c>
      <c r="Q94" t="s">
        <v>78</v>
      </c>
      <c r="R94" t="s">
        <v>3651</v>
      </c>
      <c r="S94">
        <v>65.52000000000001</v>
      </c>
      <c r="T94">
        <v>5</v>
      </c>
      <c r="U94">
        <v>0.1</v>
      </c>
      <c r="V94">
        <v>12.376000000000001</v>
      </c>
    </row>
    <row r="95" spans="1:22" x14ac:dyDescent="0.3">
      <c r="A95">
        <v>9150</v>
      </c>
      <c r="B95" t="s">
        <v>10457</v>
      </c>
      <c r="C95">
        <v>2011</v>
      </c>
      <c r="D95" s="35">
        <v>40695</v>
      </c>
      <c r="E95" s="35">
        <v>40700</v>
      </c>
      <c r="F95" t="s">
        <v>50</v>
      </c>
      <c r="G95" t="s">
        <v>3601</v>
      </c>
      <c r="H95" t="s">
        <v>3602</v>
      </c>
      <c r="I95" t="s">
        <v>41</v>
      </c>
      <c r="J95" t="s">
        <v>27</v>
      </c>
      <c r="K95" t="s">
        <v>880</v>
      </c>
      <c r="L95" t="s">
        <v>238</v>
      </c>
      <c r="M95">
        <v>48234</v>
      </c>
      <c r="N95" t="s">
        <v>105</v>
      </c>
      <c r="O95" t="s">
        <v>3931</v>
      </c>
      <c r="P95" t="s">
        <v>46</v>
      </c>
      <c r="Q95" t="s">
        <v>75</v>
      </c>
      <c r="R95" t="s">
        <v>3932</v>
      </c>
      <c r="S95">
        <v>138.56</v>
      </c>
      <c r="T95">
        <v>4</v>
      </c>
      <c r="U95">
        <v>0</v>
      </c>
      <c r="V95">
        <v>66.508799999999994</v>
      </c>
    </row>
    <row r="96" spans="1:22" x14ac:dyDescent="0.3">
      <c r="A96">
        <v>9121</v>
      </c>
      <c r="B96" t="s">
        <v>10433</v>
      </c>
      <c r="C96">
        <v>2013</v>
      </c>
      <c r="D96" s="35">
        <v>41432</v>
      </c>
      <c r="E96" s="35">
        <v>41438</v>
      </c>
      <c r="F96" t="s">
        <v>50</v>
      </c>
      <c r="G96" t="s">
        <v>1508</v>
      </c>
      <c r="H96" t="s">
        <v>1509</v>
      </c>
      <c r="I96" t="s">
        <v>102</v>
      </c>
      <c r="J96" t="s">
        <v>27</v>
      </c>
      <c r="K96" t="s">
        <v>42</v>
      </c>
      <c r="L96" t="s">
        <v>43</v>
      </c>
      <c r="M96">
        <v>90036</v>
      </c>
      <c r="N96" t="s">
        <v>44</v>
      </c>
      <c r="O96" t="s">
        <v>10434</v>
      </c>
      <c r="P96" t="s">
        <v>46</v>
      </c>
      <c r="Q96" t="s">
        <v>90</v>
      </c>
      <c r="R96" t="s">
        <v>10435</v>
      </c>
      <c r="S96">
        <v>99.9</v>
      </c>
      <c r="T96">
        <v>5</v>
      </c>
      <c r="U96">
        <v>0</v>
      </c>
      <c r="V96">
        <v>46.952999999999996</v>
      </c>
    </row>
    <row r="97" spans="1:22" x14ac:dyDescent="0.3">
      <c r="A97">
        <v>9120</v>
      </c>
      <c r="B97" t="s">
        <v>10433</v>
      </c>
      <c r="C97">
        <v>2013</v>
      </c>
      <c r="D97" s="35">
        <v>41432</v>
      </c>
      <c r="E97" s="35">
        <v>41438</v>
      </c>
      <c r="F97" t="s">
        <v>50</v>
      </c>
      <c r="G97" t="s">
        <v>1508</v>
      </c>
      <c r="H97" t="s">
        <v>1509</v>
      </c>
      <c r="I97" t="s">
        <v>102</v>
      </c>
      <c r="J97" t="s">
        <v>27</v>
      </c>
      <c r="K97" t="s">
        <v>42</v>
      </c>
      <c r="L97" t="s">
        <v>43</v>
      </c>
      <c r="M97">
        <v>90036</v>
      </c>
      <c r="N97" t="s">
        <v>44</v>
      </c>
      <c r="O97" t="s">
        <v>3200</v>
      </c>
      <c r="P97" t="s">
        <v>46</v>
      </c>
      <c r="Q97" t="s">
        <v>47</v>
      </c>
      <c r="R97" t="s">
        <v>3201</v>
      </c>
      <c r="S97">
        <v>22.05</v>
      </c>
      <c r="T97">
        <v>7</v>
      </c>
      <c r="U97">
        <v>0</v>
      </c>
      <c r="V97">
        <v>10.584</v>
      </c>
    </row>
    <row r="98" spans="1:22" x14ac:dyDescent="0.3">
      <c r="A98">
        <v>9097</v>
      </c>
      <c r="B98" t="s">
        <v>10425</v>
      </c>
      <c r="C98">
        <v>2012</v>
      </c>
      <c r="D98" s="35">
        <v>41061</v>
      </c>
      <c r="E98" s="35">
        <v>41065</v>
      </c>
      <c r="F98" t="s">
        <v>50</v>
      </c>
      <c r="G98" t="s">
        <v>1887</v>
      </c>
      <c r="H98" t="s">
        <v>1888</v>
      </c>
      <c r="I98" t="s">
        <v>26</v>
      </c>
      <c r="J98" t="s">
        <v>27</v>
      </c>
      <c r="K98" t="s">
        <v>880</v>
      </c>
      <c r="L98" t="s">
        <v>238</v>
      </c>
      <c r="M98">
        <v>48227</v>
      </c>
      <c r="N98" t="s">
        <v>105</v>
      </c>
      <c r="O98" t="s">
        <v>8008</v>
      </c>
      <c r="P98" t="s">
        <v>46</v>
      </c>
      <c r="Q98" t="s">
        <v>47</v>
      </c>
      <c r="R98" t="s">
        <v>8009</v>
      </c>
      <c r="S98">
        <v>28.91</v>
      </c>
      <c r="T98">
        <v>7</v>
      </c>
      <c r="U98">
        <v>0</v>
      </c>
      <c r="V98">
        <v>13.2986</v>
      </c>
    </row>
    <row r="99" spans="1:22" x14ac:dyDescent="0.3">
      <c r="A99">
        <v>9096</v>
      </c>
      <c r="B99" t="s">
        <v>10425</v>
      </c>
      <c r="C99">
        <v>2012</v>
      </c>
      <c r="D99" s="35">
        <v>41061</v>
      </c>
      <c r="E99" s="35">
        <v>41065</v>
      </c>
      <c r="F99" t="s">
        <v>50</v>
      </c>
      <c r="G99" t="s">
        <v>1887</v>
      </c>
      <c r="H99" t="s">
        <v>1888</v>
      </c>
      <c r="I99" t="s">
        <v>26</v>
      </c>
      <c r="J99" t="s">
        <v>27</v>
      </c>
      <c r="K99" t="s">
        <v>880</v>
      </c>
      <c r="L99" t="s">
        <v>238</v>
      </c>
      <c r="M99">
        <v>48227</v>
      </c>
      <c r="N99" t="s">
        <v>105</v>
      </c>
      <c r="O99" t="s">
        <v>4021</v>
      </c>
      <c r="P99" t="s">
        <v>71</v>
      </c>
      <c r="Q99" t="s">
        <v>72</v>
      </c>
      <c r="R99" t="s">
        <v>4022</v>
      </c>
      <c r="S99">
        <v>41.9</v>
      </c>
      <c r="T99">
        <v>2</v>
      </c>
      <c r="U99">
        <v>0</v>
      </c>
      <c r="V99">
        <v>11.731999999999999</v>
      </c>
    </row>
    <row r="100" spans="1:22" x14ac:dyDescent="0.3">
      <c r="A100">
        <v>9095</v>
      </c>
      <c r="B100" t="s">
        <v>10425</v>
      </c>
      <c r="C100">
        <v>2012</v>
      </c>
      <c r="D100" s="35">
        <v>41061</v>
      </c>
      <c r="E100" s="35">
        <v>41065</v>
      </c>
      <c r="F100" t="s">
        <v>50</v>
      </c>
      <c r="G100" t="s">
        <v>1887</v>
      </c>
      <c r="H100" t="s">
        <v>1888</v>
      </c>
      <c r="I100" t="s">
        <v>26</v>
      </c>
      <c r="J100" t="s">
        <v>27</v>
      </c>
      <c r="K100" t="s">
        <v>880</v>
      </c>
      <c r="L100" t="s">
        <v>238</v>
      </c>
      <c r="M100">
        <v>48227</v>
      </c>
      <c r="N100" t="s">
        <v>105</v>
      </c>
      <c r="O100" t="s">
        <v>4299</v>
      </c>
      <c r="P100" t="s">
        <v>46</v>
      </c>
      <c r="Q100" t="s">
        <v>75</v>
      </c>
      <c r="R100" t="s">
        <v>4300</v>
      </c>
      <c r="S100">
        <v>403.68</v>
      </c>
      <c r="T100">
        <v>6</v>
      </c>
      <c r="U100">
        <v>0</v>
      </c>
      <c r="V100">
        <v>181.65599999999998</v>
      </c>
    </row>
    <row r="101" spans="1:22" x14ac:dyDescent="0.3">
      <c r="A101">
        <v>98</v>
      </c>
      <c r="B101" t="s">
        <v>428</v>
      </c>
      <c r="C101">
        <v>2014</v>
      </c>
      <c r="D101" s="35">
        <v>41808</v>
      </c>
      <c r="E101" s="35">
        <v>41811</v>
      </c>
      <c r="F101" t="s">
        <v>188</v>
      </c>
      <c r="G101" t="s">
        <v>429</v>
      </c>
      <c r="H101" t="s">
        <v>430</v>
      </c>
      <c r="I101" t="s">
        <v>26</v>
      </c>
      <c r="J101" t="s">
        <v>27</v>
      </c>
      <c r="K101" t="s">
        <v>127</v>
      </c>
      <c r="L101" t="s">
        <v>43</v>
      </c>
      <c r="M101">
        <v>94122</v>
      </c>
      <c r="N101" t="s">
        <v>44</v>
      </c>
      <c r="O101" t="s">
        <v>431</v>
      </c>
      <c r="P101" t="s">
        <v>46</v>
      </c>
      <c r="Q101" t="s">
        <v>75</v>
      </c>
      <c r="R101" t="s">
        <v>432</v>
      </c>
      <c r="S101">
        <v>51.311999999999998</v>
      </c>
      <c r="T101">
        <v>3</v>
      </c>
      <c r="U101">
        <v>0.2</v>
      </c>
      <c r="V101">
        <v>17.959199999999999</v>
      </c>
    </row>
    <row r="102" spans="1:22" x14ac:dyDescent="0.3">
      <c r="A102">
        <v>9094</v>
      </c>
      <c r="B102" t="s">
        <v>10425</v>
      </c>
      <c r="C102">
        <v>2012</v>
      </c>
      <c r="D102" s="35">
        <v>41061</v>
      </c>
      <c r="E102" s="35">
        <v>41065</v>
      </c>
      <c r="F102" t="s">
        <v>50</v>
      </c>
      <c r="G102" t="s">
        <v>1887</v>
      </c>
      <c r="H102" t="s">
        <v>1888</v>
      </c>
      <c r="I102" t="s">
        <v>26</v>
      </c>
      <c r="J102" t="s">
        <v>27</v>
      </c>
      <c r="K102" t="s">
        <v>880</v>
      </c>
      <c r="L102" t="s">
        <v>238</v>
      </c>
      <c r="M102">
        <v>48227</v>
      </c>
      <c r="N102" t="s">
        <v>105</v>
      </c>
      <c r="O102" t="s">
        <v>6382</v>
      </c>
      <c r="P102" t="s">
        <v>71</v>
      </c>
      <c r="Q102" t="s">
        <v>72</v>
      </c>
      <c r="R102" t="s">
        <v>6383</v>
      </c>
      <c r="S102">
        <v>299.98</v>
      </c>
      <c r="T102">
        <v>2</v>
      </c>
      <c r="U102">
        <v>0</v>
      </c>
      <c r="V102">
        <v>83.994400000000013</v>
      </c>
    </row>
    <row r="103" spans="1:22" x14ac:dyDescent="0.3">
      <c r="A103">
        <v>9093</v>
      </c>
      <c r="B103" t="s">
        <v>10424</v>
      </c>
      <c r="C103">
        <v>2012</v>
      </c>
      <c r="D103" s="35">
        <v>41088</v>
      </c>
      <c r="E103" s="35">
        <v>41093</v>
      </c>
      <c r="F103" t="s">
        <v>23</v>
      </c>
      <c r="G103" t="s">
        <v>556</v>
      </c>
      <c r="H103" t="s">
        <v>557</v>
      </c>
      <c r="I103" t="s">
        <v>41</v>
      </c>
      <c r="J103" t="s">
        <v>27</v>
      </c>
      <c r="K103" t="s">
        <v>276</v>
      </c>
      <c r="L103" t="s">
        <v>498</v>
      </c>
      <c r="M103">
        <v>45373</v>
      </c>
      <c r="N103" t="s">
        <v>148</v>
      </c>
      <c r="O103" t="s">
        <v>4648</v>
      </c>
      <c r="P103" t="s">
        <v>32</v>
      </c>
      <c r="Q103" t="s">
        <v>33</v>
      </c>
      <c r="R103" t="s">
        <v>4649</v>
      </c>
      <c r="S103">
        <v>482.93999999999994</v>
      </c>
      <c r="T103">
        <v>6</v>
      </c>
      <c r="U103">
        <v>0.5</v>
      </c>
      <c r="V103">
        <v>-376.69319999999999</v>
      </c>
    </row>
    <row r="104" spans="1:22" x14ac:dyDescent="0.3">
      <c r="A104">
        <v>9092</v>
      </c>
      <c r="B104" t="s">
        <v>10424</v>
      </c>
      <c r="C104">
        <v>2012</v>
      </c>
      <c r="D104" s="35">
        <v>41088</v>
      </c>
      <c r="E104" s="35">
        <v>41093</v>
      </c>
      <c r="F104" t="s">
        <v>23</v>
      </c>
      <c r="G104" t="s">
        <v>556</v>
      </c>
      <c r="H104" t="s">
        <v>557</v>
      </c>
      <c r="I104" t="s">
        <v>41</v>
      </c>
      <c r="J104" t="s">
        <v>27</v>
      </c>
      <c r="K104" t="s">
        <v>276</v>
      </c>
      <c r="L104" t="s">
        <v>498</v>
      </c>
      <c r="M104">
        <v>45373</v>
      </c>
      <c r="N104" t="s">
        <v>148</v>
      </c>
      <c r="O104" t="s">
        <v>410</v>
      </c>
      <c r="P104" t="s">
        <v>46</v>
      </c>
      <c r="Q104" t="s">
        <v>90</v>
      </c>
      <c r="R104" t="s">
        <v>411</v>
      </c>
      <c r="S104">
        <v>15.552000000000003</v>
      </c>
      <c r="T104">
        <v>3</v>
      </c>
      <c r="U104">
        <v>0.2</v>
      </c>
      <c r="V104">
        <v>5.4432</v>
      </c>
    </row>
    <row r="105" spans="1:22" x14ac:dyDescent="0.3">
      <c r="A105">
        <v>9072</v>
      </c>
      <c r="B105" t="s">
        <v>10410</v>
      </c>
      <c r="C105">
        <v>2012</v>
      </c>
      <c r="D105" s="35">
        <v>41072</v>
      </c>
      <c r="E105" s="35">
        <v>41076</v>
      </c>
      <c r="F105" t="s">
        <v>50</v>
      </c>
      <c r="G105" t="s">
        <v>3758</v>
      </c>
      <c r="H105" t="s">
        <v>3759</v>
      </c>
      <c r="I105" t="s">
        <v>102</v>
      </c>
      <c r="J105" t="s">
        <v>27</v>
      </c>
      <c r="K105" t="s">
        <v>497</v>
      </c>
      <c r="L105" t="s">
        <v>254</v>
      </c>
      <c r="M105">
        <v>47201</v>
      </c>
      <c r="N105" t="s">
        <v>105</v>
      </c>
      <c r="O105" t="s">
        <v>2240</v>
      </c>
      <c r="P105" t="s">
        <v>46</v>
      </c>
      <c r="Q105" t="s">
        <v>59</v>
      </c>
      <c r="R105" t="s">
        <v>2241</v>
      </c>
      <c r="S105">
        <v>24.56</v>
      </c>
      <c r="T105">
        <v>2</v>
      </c>
      <c r="U105">
        <v>0</v>
      </c>
      <c r="V105">
        <v>6.8767999999999994</v>
      </c>
    </row>
    <row r="106" spans="1:22" x14ac:dyDescent="0.3">
      <c r="A106">
        <v>9060</v>
      </c>
      <c r="B106" t="s">
        <v>10402</v>
      </c>
      <c r="C106">
        <v>2013</v>
      </c>
      <c r="D106" s="35">
        <v>41440</v>
      </c>
      <c r="E106" s="35">
        <v>41444</v>
      </c>
      <c r="F106" t="s">
        <v>50</v>
      </c>
      <c r="G106" t="s">
        <v>2140</v>
      </c>
      <c r="H106" t="s">
        <v>2141</v>
      </c>
      <c r="I106" t="s">
        <v>41</v>
      </c>
      <c r="J106" t="s">
        <v>27</v>
      </c>
      <c r="K106" t="s">
        <v>95</v>
      </c>
      <c r="L106" t="s">
        <v>96</v>
      </c>
      <c r="M106">
        <v>98103</v>
      </c>
      <c r="N106" t="s">
        <v>44</v>
      </c>
      <c r="O106" t="s">
        <v>3489</v>
      </c>
      <c r="P106" t="s">
        <v>32</v>
      </c>
      <c r="Q106" t="s">
        <v>56</v>
      </c>
      <c r="R106" t="s">
        <v>3490</v>
      </c>
      <c r="S106">
        <v>1115.17</v>
      </c>
      <c r="T106">
        <v>7</v>
      </c>
      <c r="U106">
        <v>0</v>
      </c>
      <c r="V106">
        <v>334.55099999999993</v>
      </c>
    </row>
    <row r="107" spans="1:22" x14ac:dyDescent="0.3">
      <c r="A107">
        <v>9033</v>
      </c>
      <c r="B107" t="s">
        <v>10384</v>
      </c>
      <c r="C107">
        <v>2014</v>
      </c>
      <c r="D107" s="35">
        <v>41813</v>
      </c>
      <c r="E107" s="35">
        <v>41817</v>
      </c>
      <c r="F107" t="s">
        <v>50</v>
      </c>
      <c r="G107" t="s">
        <v>440</v>
      </c>
      <c r="H107" t="s">
        <v>441</v>
      </c>
      <c r="I107" t="s">
        <v>102</v>
      </c>
      <c r="J107" t="s">
        <v>27</v>
      </c>
      <c r="K107" t="s">
        <v>880</v>
      </c>
      <c r="L107" t="s">
        <v>238</v>
      </c>
      <c r="M107">
        <v>48227</v>
      </c>
      <c r="N107" t="s">
        <v>105</v>
      </c>
      <c r="O107" t="s">
        <v>35</v>
      </c>
      <c r="P107" t="s">
        <v>32</v>
      </c>
      <c r="Q107" t="s">
        <v>36</v>
      </c>
      <c r="R107" t="s">
        <v>37</v>
      </c>
      <c r="S107">
        <v>487.96</v>
      </c>
      <c r="T107">
        <v>2</v>
      </c>
      <c r="U107">
        <v>0</v>
      </c>
      <c r="V107">
        <v>146.38799999999998</v>
      </c>
    </row>
    <row r="108" spans="1:22" x14ac:dyDescent="0.3">
      <c r="A108">
        <v>9027</v>
      </c>
      <c r="B108" t="s">
        <v>10379</v>
      </c>
      <c r="C108">
        <v>2013</v>
      </c>
      <c r="D108" s="35">
        <v>41452</v>
      </c>
      <c r="E108" s="35">
        <v>41458</v>
      </c>
      <c r="F108" t="s">
        <v>50</v>
      </c>
      <c r="G108" t="s">
        <v>8994</v>
      </c>
      <c r="H108" t="s">
        <v>8995</v>
      </c>
      <c r="I108" t="s">
        <v>41</v>
      </c>
      <c r="J108" t="s">
        <v>27</v>
      </c>
      <c r="K108" t="s">
        <v>266</v>
      </c>
      <c r="L108" t="s">
        <v>267</v>
      </c>
      <c r="M108">
        <v>10035</v>
      </c>
      <c r="N108" t="s">
        <v>148</v>
      </c>
      <c r="O108" t="s">
        <v>3839</v>
      </c>
      <c r="P108" t="s">
        <v>32</v>
      </c>
      <c r="Q108" t="s">
        <v>65</v>
      </c>
      <c r="R108" t="s">
        <v>3840</v>
      </c>
      <c r="S108">
        <v>37.74</v>
      </c>
      <c r="T108">
        <v>3</v>
      </c>
      <c r="U108">
        <v>0</v>
      </c>
      <c r="V108">
        <v>12.831599999999996</v>
      </c>
    </row>
    <row r="109" spans="1:22" x14ac:dyDescent="0.3">
      <c r="A109">
        <v>9026</v>
      </c>
      <c r="B109" t="s">
        <v>10379</v>
      </c>
      <c r="C109">
        <v>2013</v>
      </c>
      <c r="D109" s="35">
        <v>41452</v>
      </c>
      <c r="E109" s="35">
        <v>41458</v>
      </c>
      <c r="F109" t="s">
        <v>50</v>
      </c>
      <c r="G109" t="s">
        <v>8994</v>
      </c>
      <c r="H109" t="s">
        <v>8995</v>
      </c>
      <c r="I109" t="s">
        <v>41</v>
      </c>
      <c r="J109" t="s">
        <v>27</v>
      </c>
      <c r="K109" t="s">
        <v>266</v>
      </c>
      <c r="L109" t="s">
        <v>267</v>
      </c>
      <c r="M109">
        <v>10035</v>
      </c>
      <c r="N109" t="s">
        <v>148</v>
      </c>
      <c r="O109" t="s">
        <v>6277</v>
      </c>
      <c r="P109" t="s">
        <v>71</v>
      </c>
      <c r="Q109" t="s">
        <v>161</v>
      </c>
      <c r="R109" t="s">
        <v>6278</v>
      </c>
      <c r="S109">
        <v>139.96</v>
      </c>
      <c r="T109">
        <v>4</v>
      </c>
      <c r="U109">
        <v>0</v>
      </c>
      <c r="V109">
        <v>9.7972000000000037</v>
      </c>
    </row>
    <row r="110" spans="1:22" x14ac:dyDescent="0.3">
      <c r="A110">
        <v>9025</v>
      </c>
      <c r="B110" t="s">
        <v>10379</v>
      </c>
      <c r="C110">
        <v>2013</v>
      </c>
      <c r="D110" s="35">
        <v>41452</v>
      </c>
      <c r="E110" s="35">
        <v>41458</v>
      </c>
      <c r="F110" t="s">
        <v>50</v>
      </c>
      <c r="G110" t="s">
        <v>8994</v>
      </c>
      <c r="H110" t="s">
        <v>8995</v>
      </c>
      <c r="I110" t="s">
        <v>41</v>
      </c>
      <c r="J110" t="s">
        <v>27</v>
      </c>
      <c r="K110" t="s">
        <v>266</v>
      </c>
      <c r="L110" t="s">
        <v>267</v>
      </c>
      <c r="M110">
        <v>10035</v>
      </c>
      <c r="N110" t="s">
        <v>148</v>
      </c>
      <c r="O110" t="s">
        <v>7742</v>
      </c>
      <c r="P110" t="s">
        <v>71</v>
      </c>
      <c r="Q110" t="s">
        <v>161</v>
      </c>
      <c r="R110" t="s">
        <v>7743</v>
      </c>
      <c r="S110">
        <v>20.97</v>
      </c>
      <c r="T110">
        <v>3</v>
      </c>
      <c r="U110">
        <v>0</v>
      </c>
      <c r="V110">
        <v>9.017100000000001</v>
      </c>
    </row>
    <row r="111" spans="1:22" x14ac:dyDescent="0.3">
      <c r="A111">
        <v>9024</v>
      </c>
      <c r="B111" t="s">
        <v>10378</v>
      </c>
      <c r="C111">
        <v>2012</v>
      </c>
      <c r="D111" s="35">
        <v>41089</v>
      </c>
      <c r="E111" s="35">
        <v>41092</v>
      </c>
      <c r="F111" t="s">
        <v>188</v>
      </c>
      <c r="G111" t="s">
        <v>4143</v>
      </c>
      <c r="H111" t="s">
        <v>4144</v>
      </c>
      <c r="I111" t="s">
        <v>26</v>
      </c>
      <c r="J111" t="s">
        <v>27</v>
      </c>
      <c r="K111" t="s">
        <v>266</v>
      </c>
      <c r="L111" t="s">
        <v>267</v>
      </c>
      <c r="M111">
        <v>10024</v>
      </c>
      <c r="N111" t="s">
        <v>148</v>
      </c>
      <c r="O111" t="s">
        <v>2095</v>
      </c>
      <c r="P111" t="s">
        <v>32</v>
      </c>
      <c r="Q111" t="s">
        <v>36</v>
      </c>
      <c r="R111" t="s">
        <v>2096</v>
      </c>
      <c r="S111">
        <v>117.88199999999999</v>
      </c>
      <c r="T111">
        <v>1</v>
      </c>
      <c r="U111">
        <v>0.1</v>
      </c>
      <c r="V111">
        <v>1.3097999999999956</v>
      </c>
    </row>
    <row r="112" spans="1:22" x14ac:dyDescent="0.3">
      <c r="A112">
        <v>9001</v>
      </c>
      <c r="B112" t="s">
        <v>10364</v>
      </c>
      <c r="C112">
        <v>2011</v>
      </c>
      <c r="D112" s="35">
        <v>40716</v>
      </c>
      <c r="E112" s="35">
        <v>40716</v>
      </c>
      <c r="F112" t="s">
        <v>1290</v>
      </c>
      <c r="G112" t="s">
        <v>4282</v>
      </c>
      <c r="H112" t="s">
        <v>4283</v>
      </c>
      <c r="I112" t="s">
        <v>26</v>
      </c>
      <c r="J112" t="s">
        <v>27</v>
      </c>
      <c r="K112" t="s">
        <v>544</v>
      </c>
      <c r="L112" t="s">
        <v>310</v>
      </c>
      <c r="M112">
        <v>85023</v>
      </c>
      <c r="N112" t="s">
        <v>44</v>
      </c>
      <c r="O112" t="s">
        <v>5389</v>
      </c>
      <c r="P112" t="s">
        <v>46</v>
      </c>
      <c r="Q112" t="s">
        <v>75</v>
      </c>
      <c r="R112" t="s">
        <v>5390</v>
      </c>
      <c r="S112">
        <v>8.2260000000000009</v>
      </c>
      <c r="T112">
        <v>3</v>
      </c>
      <c r="U112">
        <v>0.7</v>
      </c>
      <c r="V112">
        <v>-6.0323999999999991</v>
      </c>
    </row>
    <row r="113" spans="1:22" x14ac:dyDescent="0.3">
      <c r="A113">
        <v>8924</v>
      </c>
      <c r="B113" t="s">
        <v>10316</v>
      </c>
      <c r="C113">
        <v>2014</v>
      </c>
      <c r="D113" s="35">
        <v>41802</v>
      </c>
      <c r="E113" s="35">
        <v>41808</v>
      </c>
      <c r="F113" t="s">
        <v>50</v>
      </c>
      <c r="G113" t="s">
        <v>1974</v>
      </c>
      <c r="H113" t="s">
        <v>1975</v>
      </c>
      <c r="I113" t="s">
        <v>26</v>
      </c>
      <c r="J113" t="s">
        <v>27</v>
      </c>
      <c r="K113" t="s">
        <v>6679</v>
      </c>
      <c r="L113" t="s">
        <v>88</v>
      </c>
      <c r="M113">
        <v>28601</v>
      </c>
      <c r="N113" t="s">
        <v>30</v>
      </c>
      <c r="O113" t="s">
        <v>177</v>
      </c>
      <c r="P113" t="s">
        <v>46</v>
      </c>
      <c r="Q113" t="s">
        <v>75</v>
      </c>
      <c r="R113" t="s">
        <v>178</v>
      </c>
      <c r="S113">
        <v>4.572000000000001</v>
      </c>
      <c r="T113">
        <v>4</v>
      </c>
      <c r="U113">
        <v>0.7</v>
      </c>
      <c r="V113">
        <v>-3.8100000000000005</v>
      </c>
    </row>
    <row r="114" spans="1:22" x14ac:dyDescent="0.3">
      <c r="A114">
        <v>8904</v>
      </c>
      <c r="B114" t="s">
        <v>10305</v>
      </c>
      <c r="C114">
        <v>2013</v>
      </c>
      <c r="D114" s="35">
        <v>41426</v>
      </c>
      <c r="E114" s="35">
        <v>41430</v>
      </c>
      <c r="F114" t="s">
        <v>50</v>
      </c>
      <c r="G114" t="s">
        <v>3723</v>
      </c>
      <c r="H114" t="s">
        <v>3724</v>
      </c>
      <c r="I114" t="s">
        <v>26</v>
      </c>
      <c r="J114" t="s">
        <v>27</v>
      </c>
      <c r="K114" t="s">
        <v>357</v>
      </c>
      <c r="L114" t="s">
        <v>211</v>
      </c>
      <c r="M114">
        <v>62521</v>
      </c>
      <c r="N114" t="s">
        <v>105</v>
      </c>
      <c r="O114" t="s">
        <v>2925</v>
      </c>
      <c r="P114" t="s">
        <v>46</v>
      </c>
      <c r="Q114" t="s">
        <v>90</v>
      </c>
      <c r="R114" t="s">
        <v>2926</v>
      </c>
      <c r="S114">
        <v>10.368000000000002</v>
      </c>
      <c r="T114">
        <v>2</v>
      </c>
      <c r="U114">
        <v>0.2</v>
      </c>
      <c r="V114">
        <v>3.6288</v>
      </c>
    </row>
    <row r="115" spans="1:22" x14ac:dyDescent="0.3">
      <c r="A115">
        <v>8903</v>
      </c>
      <c r="B115" t="s">
        <v>10305</v>
      </c>
      <c r="C115">
        <v>2013</v>
      </c>
      <c r="D115" s="35">
        <v>41426</v>
      </c>
      <c r="E115" s="35">
        <v>41430</v>
      </c>
      <c r="F115" t="s">
        <v>50</v>
      </c>
      <c r="G115" t="s">
        <v>3723</v>
      </c>
      <c r="H115" t="s">
        <v>3724</v>
      </c>
      <c r="I115" t="s">
        <v>26</v>
      </c>
      <c r="J115" t="s">
        <v>27</v>
      </c>
      <c r="K115" t="s">
        <v>357</v>
      </c>
      <c r="L115" t="s">
        <v>211</v>
      </c>
      <c r="M115">
        <v>62521</v>
      </c>
      <c r="N115" t="s">
        <v>105</v>
      </c>
      <c r="O115" t="s">
        <v>6128</v>
      </c>
      <c r="P115" t="s">
        <v>32</v>
      </c>
      <c r="Q115" t="s">
        <v>36</v>
      </c>
      <c r="R115" t="s">
        <v>6129</v>
      </c>
      <c r="S115">
        <v>191.07899999999998</v>
      </c>
      <c r="T115">
        <v>3</v>
      </c>
      <c r="U115">
        <v>0.3</v>
      </c>
      <c r="V115">
        <v>-38.215799999999973</v>
      </c>
    </row>
    <row r="116" spans="1:22" x14ac:dyDescent="0.3">
      <c r="A116">
        <v>8902</v>
      </c>
      <c r="B116" t="s">
        <v>10305</v>
      </c>
      <c r="C116">
        <v>2013</v>
      </c>
      <c r="D116" s="35">
        <v>41426</v>
      </c>
      <c r="E116" s="35">
        <v>41430</v>
      </c>
      <c r="F116" t="s">
        <v>50</v>
      </c>
      <c r="G116" t="s">
        <v>3723</v>
      </c>
      <c r="H116" t="s">
        <v>3724</v>
      </c>
      <c r="I116" t="s">
        <v>26</v>
      </c>
      <c r="J116" t="s">
        <v>27</v>
      </c>
      <c r="K116" t="s">
        <v>357</v>
      </c>
      <c r="L116" t="s">
        <v>211</v>
      </c>
      <c r="M116">
        <v>62521</v>
      </c>
      <c r="N116" t="s">
        <v>105</v>
      </c>
      <c r="O116" t="s">
        <v>9709</v>
      </c>
      <c r="P116" t="s">
        <v>46</v>
      </c>
      <c r="Q116" t="s">
        <v>90</v>
      </c>
      <c r="R116" t="s">
        <v>9710</v>
      </c>
      <c r="S116">
        <v>18.496000000000002</v>
      </c>
      <c r="T116">
        <v>4</v>
      </c>
      <c r="U116">
        <v>0.2</v>
      </c>
      <c r="V116">
        <v>6.7048000000000005</v>
      </c>
    </row>
    <row r="117" spans="1:22" x14ac:dyDescent="0.3">
      <c r="A117">
        <v>8901</v>
      </c>
      <c r="B117" t="s">
        <v>10305</v>
      </c>
      <c r="C117">
        <v>2013</v>
      </c>
      <c r="D117" s="35">
        <v>41426</v>
      </c>
      <c r="E117" s="35">
        <v>41430</v>
      </c>
      <c r="F117" t="s">
        <v>50</v>
      </c>
      <c r="G117" t="s">
        <v>3723</v>
      </c>
      <c r="H117" t="s">
        <v>3724</v>
      </c>
      <c r="I117" t="s">
        <v>26</v>
      </c>
      <c r="J117" t="s">
        <v>27</v>
      </c>
      <c r="K117" t="s">
        <v>357</v>
      </c>
      <c r="L117" t="s">
        <v>211</v>
      </c>
      <c r="M117">
        <v>62521</v>
      </c>
      <c r="N117" t="s">
        <v>105</v>
      </c>
      <c r="O117" t="s">
        <v>9797</v>
      </c>
      <c r="P117" t="s">
        <v>32</v>
      </c>
      <c r="Q117" t="s">
        <v>65</v>
      </c>
      <c r="R117" t="s">
        <v>9798</v>
      </c>
      <c r="S117">
        <v>32.064</v>
      </c>
      <c r="T117">
        <v>3</v>
      </c>
      <c r="U117">
        <v>0.6</v>
      </c>
      <c r="V117">
        <v>-12.825599999999994</v>
      </c>
    </row>
    <row r="118" spans="1:22" x14ac:dyDescent="0.3">
      <c r="A118">
        <v>8833</v>
      </c>
      <c r="B118" t="s">
        <v>10268</v>
      </c>
      <c r="C118">
        <v>2012</v>
      </c>
      <c r="D118" s="35">
        <v>41082</v>
      </c>
      <c r="E118" s="35">
        <v>41087</v>
      </c>
      <c r="F118" t="s">
        <v>50</v>
      </c>
      <c r="G118" t="s">
        <v>4348</v>
      </c>
      <c r="H118" t="s">
        <v>4349</v>
      </c>
      <c r="I118" t="s">
        <v>26</v>
      </c>
      <c r="J118" t="s">
        <v>27</v>
      </c>
      <c r="K118" t="s">
        <v>389</v>
      </c>
      <c r="L118" t="s">
        <v>267</v>
      </c>
      <c r="M118">
        <v>14609</v>
      </c>
      <c r="N118" t="s">
        <v>148</v>
      </c>
      <c r="O118" t="s">
        <v>2691</v>
      </c>
      <c r="P118" t="s">
        <v>46</v>
      </c>
      <c r="Q118" t="s">
        <v>75</v>
      </c>
      <c r="R118" t="s">
        <v>2692</v>
      </c>
      <c r="S118">
        <v>1217.568</v>
      </c>
      <c r="T118">
        <v>2</v>
      </c>
      <c r="U118">
        <v>0.2</v>
      </c>
      <c r="V118">
        <v>456.58800000000002</v>
      </c>
    </row>
    <row r="119" spans="1:22" x14ac:dyDescent="0.3">
      <c r="A119">
        <v>8829</v>
      </c>
      <c r="B119" t="s">
        <v>10264</v>
      </c>
      <c r="C119">
        <v>2012</v>
      </c>
      <c r="D119" s="35">
        <v>41065</v>
      </c>
      <c r="E119" s="35">
        <v>41069</v>
      </c>
      <c r="F119" t="s">
        <v>50</v>
      </c>
      <c r="G119" t="s">
        <v>1532</v>
      </c>
      <c r="H119" t="s">
        <v>1533</v>
      </c>
      <c r="I119" t="s">
        <v>41</v>
      </c>
      <c r="J119" t="s">
        <v>27</v>
      </c>
      <c r="K119" t="s">
        <v>9306</v>
      </c>
      <c r="L119" t="s">
        <v>596</v>
      </c>
      <c r="M119">
        <v>63301</v>
      </c>
      <c r="N119" t="s">
        <v>105</v>
      </c>
      <c r="O119" t="s">
        <v>4635</v>
      </c>
      <c r="P119" t="s">
        <v>46</v>
      </c>
      <c r="Q119" t="s">
        <v>90</v>
      </c>
      <c r="R119" t="s">
        <v>4636</v>
      </c>
      <c r="S119">
        <v>10.56</v>
      </c>
      <c r="T119">
        <v>2</v>
      </c>
      <c r="U119">
        <v>0</v>
      </c>
      <c r="V119">
        <v>4.7519999999999998</v>
      </c>
    </row>
    <row r="120" spans="1:22" x14ac:dyDescent="0.3">
      <c r="A120">
        <v>8790</v>
      </c>
      <c r="B120" t="s">
        <v>10240</v>
      </c>
      <c r="C120">
        <v>2014</v>
      </c>
      <c r="D120" s="35">
        <v>41806</v>
      </c>
      <c r="E120" s="35">
        <v>41810</v>
      </c>
      <c r="F120" t="s">
        <v>50</v>
      </c>
      <c r="G120" t="s">
        <v>4798</v>
      </c>
      <c r="H120" t="s">
        <v>4799</v>
      </c>
      <c r="I120" t="s">
        <v>26</v>
      </c>
      <c r="J120" t="s">
        <v>27</v>
      </c>
      <c r="K120" t="s">
        <v>735</v>
      </c>
      <c r="L120" t="s">
        <v>88</v>
      </c>
      <c r="M120">
        <v>28110</v>
      </c>
      <c r="N120" t="s">
        <v>30</v>
      </c>
      <c r="O120" t="s">
        <v>4791</v>
      </c>
      <c r="P120" t="s">
        <v>32</v>
      </c>
      <c r="Q120" t="s">
        <v>33</v>
      </c>
      <c r="R120" t="s">
        <v>4792</v>
      </c>
      <c r="S120">
        <v>77.728000000000009</v>
      </c>
      <c r="T120">
        <v>2</v>
      </c>
      <c r="U120">
        <v>0.2</v>
      </c>
      <c r="V120">
        <v>-3.8863999999999947</v>
      </c>
    </row>
    <row r="121" spans="1:22" x14ac:dyDescent="0.3">
      <c r="A121">
        <v>8789</v>
      </c>
      <c r="B121" t="s">
        <v>10240</v>
      </c>
      <c r="C121">
        <v>2014</v>
      </c>
      <c r="D121" s="35">
        <v>41806</v>
      </c>
      <c r="E121" s="35">
        <v>41810</v>
      </c>
      <c r="F121" t="s">
        <v>50</v>
      </c>
      <c r="G121" t="s">
        <v>4798</v>
      </c>
      <c r="H121" t="s">
        <v>4799</v>
      </c>
      <c r="I121" t="s">
        <v>26</v>
      </c>
      <c r="J121" t="s">
        <v>27</v>
      </c>
      <c r="K121" t="s">
        <v>735</v>
      </c>
      <c r="L121" t="s">
        <v>88</v>
      </c>
      <c r="M121">
        <v>28110</v>
      </c>
      <c r="N121" t="s">
        <v>30</v>
      </c>
      <c r="O121" t="s">
        <v>3945</v>
      </c>
      <c r="P121" t="s">
        <v>32</v>
      </c>
      <c r="Q121" t="s">
        <v>36</v>
      </c>
      <c r="R121" t="s">
        <v>3946</v>
      </c>
      <c r="S121">
        <v>698.35200000000009</v>
      </c>
      <c r="T121">
        <v>3</v>
      </c>
      <c r="U121">
        <v>0.2</v>
      </c>
      <c r="V121">
        <v>52.376399999999961</v>
      </c>
    </row>
    <row r="122" spans="1:22" x14ac:dyDescent="0.3">
      <c r="A122">
        <v>8751</v>
      </c>
      <c r="B122" t="s">
        <v>10218</v>
      </c>
      <c r="C122">
        <v>2012</v>
      </c>
      <c r="D122" s="35">
        <v>41076</v>
      </c>
      <c r="E122" s="35">
        <v>41079</v>
      </c>
      <c r="F122" t="s">
        <v>188</v>
      </c>
      <c r="G122" t="s">
        <v>564</v>
      </c>
      <c r="H122" t="s">
        <v>565</v>
      </c>
      <c r="I122" t="s">
        <v>26</v>
      </c>
      <c r="J122" t="s">
        <v>27</v>
      </c>
      <c r="K122" t="s">
        <v>266</v>
      </c>
      <c r="L122" t="s">
        <v>267</v>
      </c>
      <c r="M122">
        <v>10009</v>
      </c>
      <c r="N122" t="s">
        <v>148</v>
      </c>
      <c r="O122" t="s">
        <v>4321</v>
      </c>
      <c r="P122" t="s">
        <v>71</v>
      </c>
      <c r="Q122" t="s">
        <v>72</v>
      </c>
      <c r="R122" t="s">
        <v>4322</v>
      </c>
      <c r="S122">
        <v>133.97999999999999</v>
      </c>
      <c r="T122">
        <v>2</v>
      </c>
      <c r="U122">
        <v>0</v>
      </c>
      <c r="V122">
        <v>33.495000000000005</v>
      </c>
    </row>
    <row r="123" spans="1:22" x14ac:dyDescent="0.3">
      <c r="A123">
        <v>120</v>
      </c>
      <c r="B123" t="s">
        <v>518</v>
      </c>
      <c r="C123">
        <v>2013</v>
      </c>
      <c r="D123" s="35">
        <v>41438</v>
      </c>
      <c r="E123" s="35">
        <v>41441</v>
      </c>
      <c r="F123" t="s">
        <v>188</v>
      </c>
      <c r="G123" t="s">
        <v>519</v>
      </c>
      <c r="H123" t="s">
        <v>520</v>
      </c>
      <c r="I123" t="s">
        <v>26</v>
      </c>
      <c r="J123" t="s">
        <v>27</v>
      </c>
      <c r="K123" t="s">
        <v>521</v>
      </c>
      <c r="L123" t="s">
        <v>245</v>
      </c>
      <c r="M123">
        <v>19805</v>
      </c>
      <c r="N123" t="s">
        <v>148</v>
      </c>
      <c r="O123" t="s">
        <v>522</v>
      </c>
      <c r="P123" t="s">
        <v>32</v>
      </c>
      <c r="Q123" t="s">
        <v>65</v>
      </c>
      <c r="R123" t="s">
        <v>523</v>
      </c>
      <c r="S123">
        <v>47.04</v>
      </c>
      <c r="T123">
        <v>3</v>
      </c>
      <c r="U123">
        <v>0</v>
      </c>
      <c r="V123">
        <v>18.345599999999997</v>
      </c>
    </row>
    <row r="124" spans="1:22" x14ac:dyDescent="0.3">
      <c r="A124">
        <v>121</v>
      </c>
      <c r="B124" t="s">
        <v>518</v>
      </c>
      <c r="C124">
        <v>2013</v>
      </c>
      <c r="D124" s="35">
        <v>41438</v>
      </c>
      <c r="E124" s="35">
        <v>41441</v>
      </c>
      <c r="F124" t="s">
        <v>188</v>
      </c>
      <c r="G124" t="s">
        <v>519</v>
      </c>
      <c r="H124" t="s">
        <v>520</v>
      </c>
      <c r="I124" t="s">
        <v>26</v>
      </c>
      <c r="J124" t="s">
        <v>27</v>
      </c>
      <c r="K124" t="s">
        <v>521</v>
      </c>
      <c r="L124" t="s">
        <v>245</v>
      </c>
      <c r="M124">
        <v>19805</v>
      </c>
      <c r="N124" t="s">
        <v>148</v>
      </c>
      <c r="O124" t="s">
        <v>74</v>
      </c>
      <c r="P124" t="s">
        <v>46</v>
      </c>
      <c r="Q124" t="s">
        <v>75</v>
      </c>
      <c r="R124" t="s">
        <v>76</v>
      </c>
      <c r="S124">
        <v>30.84</v>
      </c>
      <c r="T124">
        <v>4</v>
      </c>
      <c r="U124">
        <v>0</v>
      </c>
      <c r="V124">
        <v>13.878</v>
      </c>
    </row>
    <row r="125" spans="1:22" x14ac:dyDescent="0.3">
      <c r="A125">
        <v>122</v>
      </c>
      <c r="B125" t="s">
        <v>518</v>
      </c>
      <c r="C125">
        <v>2013</v>
      </c>
      <c r="D125" s="35">
        <v>41438</v>
      </c>
      <c r="E125" s="35">
        <v>41441</v>
      </c>
      <c r="F125" t="s">
        <v>188</v>
      </c>
      <c r="G125" t="s">
        <v>519</v>
      </c>
      <c r="H125" t="s">
        <v>520</v>
      </c>
      <c r="I125" t="s">
        <v>26</v>
      </c>
      <c r="J125" t="s">
        <v>27</v>
      </c>
      <c r="K125" t="s">
        <v>521</v>
      </c>
      <c r="L125" t="s">
        <v>245</v>
      </c>
      <c r="M125">
        <v>19805</v>
      </c>
      <c r="N125" t="s">
        <v>148</v>
      </c>
      <c r="O125" t="s">
        <v>524</v>
      </c>
      <c r="P125" t="s">
        <v>46</v>
      </c>
      <c r="Q125" t="s">
        <v>59</v>
      </c>
      <c r="R125" t="s">
        <v>525</v>
      </c>
      <c r="S125">
        <v>226.56</v>
      </c>
      <c r="T125">
        <v>6</v>
      </c>
      <c r="U125">
        <v>0</v>
      </c>
      <c r="V125">
        <v>63.436800000000005</v>
      </c>
    </row>
    <row r="126" spans="1:22" x14ac:dyDescent="0.3">
      <c r="A126">
        <v>123</v>
      </c>
      <c r="B126" t="s">
        <v>518</v>
      </c>
      <c r="C126">
        <v>2013</v>
      </c>
      <c r="D126" s="35">
        <v>41438</v>
      </c>
      <c r="E126" s="35">
        <v>41441</v>
      </c>
      <c r="F126" t="s">
        <v>188</v>
      </c>
      <c r="G126" t="s">
        <v>519</v>
      </c>
      <c r="H126" t="s">
        <v>520</v>
      </c>
      <c r="I126" t="s">
        <v>26</v>
      </c>
      <c r="J126" t="s">
        <v>27</v>
      </c>
      <c r="K126" t="s">
        <v>521</v>
      </c>
      <c r="L126" t="s">
        <v>245</v>
      </c>
      <c r="M126">
        <v>19805</v>
      </c>
      <c r="N126" t="s">
        <v>148</v>
      </c>
      <c r="O126" t="s">
        <v>526</v>
      </c>
      <c r="P126" t="s">
        <v>46</v>
      </c>
      <c r="Q126" t="s">
        <v>173</v>
      </c>
      <c r="R126" t="s">
        <v>527</v>
      </c>
      <c r="S126">
        <v>115.02</v>
      </c>
      <c r="T126">
        <v>9</v>
      </c>
      <c r="U126">
        <v>0</v>
      </c>
      <c r="V126">
        <v>51.758999999999993</v>
      </c>
    </row>
    <row r="127" spans="1:22" x14ac:dyDescent="0.3">
      <c r="A127">
        <v>124</v>
      </c>
      <c r="B127" t="s">
        <v>518</v>
      </c>
      <c r="C127">
        <v>2013</v>
      </c>
      <c r="D127" s="35">
        <v>41438</v>
      </c>
      <c r="E127" s="35">
        <v>41441</v>
      </c>
      <c r="F127" t="s">
        <v>188</v>
      </c>
      <c r="G127" t="s">
        <v>519</v>
      </c>
      <c r="H127" t="s">
        <v>520</v>
      </c>
      <c r="I127" t="s">
        <v>26</v>
      </c>
      <c r="J127" t="s">
        <v>27</v>
      </c>
      <c r="K127" t="s">
        <v>521</v>
      </c>
      <c r="L127" t="s">
        <v>245</v>
      </c>
      <c r="M127">
        <v>19805</v>
      </c>
      <c r="N127" t="s">
        <v>148</v>
      </c>
      <c r="O127" t="s">
        <v>528</v>
      </c>
      <c r="P127" t="s">
        <v>71</v>
      </c>
      <c r="Q127" t="s">
        <v>72</v>
      </c>
      <c r="R127" t="s">
        <v>529</v>
      </c>
      <c r="S127">
        <v>68.040000000000006</v>
      </c>
      <c r="T127">
        <v>7</v>
      </c>
      <c r="U127">
        <v>0</v>
      </c>
      <c r="V127">
        <v>19.731599999999997</v>
      </c>
    </row>
    <row r="128" spans="1:22" x14ac:dyDescent="0.3">
      <c r="A128">
        <v>8750</v>
      </c>
      <c r="B128" t="s">
        <v>10218</v>
      </c>
      <c r="C128">
        <v>2012</v>
      </c>
      <c r="D128" s="35">
        <v>41076</v>
      </c>
      <c r="E128" s="35">
        <v>41079</v>
      </c>
      <c r="F128" t="s">
        <v>188</v>
      </c>
      <c r="G128" t="s">
        <v>564</v>
      </c>
      <c r="H128" t="s">
        <v>565</v>
      </c>
      <c r="I128" t="s">
        <v>26</v>
      </c>
      <c r="J128" t="s">
        <v>27</v>
      </c>
      <c r="K128" t="s">
        <v>266</v>
      </c>
      <c r="L128" t="s">
        <v>267</v>
      </c>
      <c r="M128">
        <v>10009</v>
      </c>
      <c r="N128" t="s">
        <v>148</v>
      </c>
      <c r="O128" t="s">
        <v>1742</v>
      </c>
      <c r="P128" t="s">
        <v>46</v>
      </c>
      <c r="Q128" t="s">
        <v>75</v>
      </c>
      <c r="R128" t="s">
        <v>1743</v>
      </c>
      <c r="S128">
        <v>3050.3760000000002</v>
      </c>
      <c r="T128">
        <v>3</v>
      </c>
      <c r="U128">
        <v>0.2</v>
      </c>
      <c r="V128">
        <v>1143.8910000000001</v>
      </c>
    </row>
    <row r="129" spans="1:22" x14ac:dyDescent="0.3">
      <c r="A129">
        <v>8735</v>
      </c>
      <c r="B129" t="s">
        <v>10208</v>
      </c>
      <c r="C129">
        <v>2014</v>
      </c>
      <c r="D129" s="35">
        <v>41818</v>
      </c>
      <c r="E129" s="35">
        <v>41820</v>
      </c>
      <c r="F129" t="s">
        <v>23</v>
      </c>
      <c r="G129" t="s">
        <v>3884</v>
      </c>
      <c r="H129" t="s">
        <v>3885</v>
      </c>
      <c r="I129" t="s">
        <v>41</v>
      </c>
      <c r="J129" t="s">
        <v>27</v>
      </c>
      <c r="K129" t="s">
        <v>95</v>
      </c>
      <c r="L129" t="s">
        <v>96</v>
      </c>
      <c r="M129">
        <v>98105</v>
      </c>
      <c r="N129" t="s">
        <v>44</v>
      </c>
      <c r="O129" t="s">
        <v>907</v>
      </c>
      <c r="P129" t="s">
        <v>71</v>
      </c>
      <c r="Q129" t="s">
        <v>161</v>
      </c>
      <c r="R129" t="s">
        <v>908</v>
      </c>
      <c r="S129">
        <v>1287.45</v>
      </c>
      <c r="T129">
        <v>5</v>
      </c>
      <c r="U129">
        <v>0</v>
      </c>
      <c r="V129">
        <v>244.61549999999988</v>
      </c>
    </row>
    <row r="130" spans="1:22" x14ac:dyDescent="0.3">
      <c r="A130">
        <v>8734</v>
      </c>
      <c r="B130" t="s">
        <v>10208</v>
      </c>
      <c r="C130">
        <v>2014</v>
      </c>
      <c r="D130" s="35">
        <v>41818</v>
      </c>
      <c r="E130" s="35">
        <v>41820</v>
      </c>
      <c r="F130" t="s">
        <v>23</v>
      </c>
      <c r="G130" t="s">
        <v>3884</v>
      </c>
      <c r="H130" t="s">
        <v>3885</v>
      </c>
      <c r="I130" t="s">
        <v>41</v>
      </c>
      <c r="J130" t="s">
        <v>27</v>
      </c>
      <c r="K130" t="s">
        <v>95</v>
      </c>
      <c r="L130" t="s">
        <v>96</v>
      </c>
      <c r="M130">
        <v>98105</v>
      </c>
      <c r="N130" t="s">
        <v>44</v>
      </c>
      <c r="O130" t="s">
        <v>1748</v>
      </c>
      <c r="P130" t="s">
        <v>32</v>
      </c>
      <c r="Q130" t="s">
        <v>65</v>
      </c>
      <c r="R130" t="s">
        <v>1749</v>
      </c>
      <c r="S130">
        <v>126.30000000000001</v>
      </c>
      <c r="T130">
        <v>3</v>
      </c>
      <c r="U130">
        <v>0</v>
      </c>
      <c r="V130">
        <v>40.415999999999997</v>
      </c>
    </row>
    <row r="131" spans="1:22" x14ac:dyDescent="0.3">
      <c r="A131">
        <v>8733</v>
      </c>
      <c r="B131" t="s">
        <v>10208</v>
      </c>
      <c r="C131">
        <v>2014</v>
      </c>
      <c r="D131" s="35">
        <v>41818</v>
      </c>
      <c r="E131" s="35">
        <v>41820</v>
      </c>
      <c r="F131" t="s">
        <v>23</v>
      </c>
      <c r="G131" t="s">
        <v>3884</v>
      </c>
      <c r="H131" t="s">
        <v>3885</v>
      </c>
      <c r="I131" t="s">
        <v>41</v>
      </c>
      <c r="J131" t="s">
        <v>27</v>
      </c>
      <c r="K131" t="s">
        <v>95</v>
      </c>
      <c r="L131" t="s">
        <v>96</v>
      </c>
      <c r="M131">
        <v>98105</v>
      </c>
      <c r="N131" t="s">
        <v>44</v>
      </c>
      <c r="O131" t="s">
        <v>6175</v>
      </c>
      <c r="P131" t="s">
        <v>46</v>
      </c>
      <c r="Q131" t="s">
        <v>90</v>
      </c>
      <c r="R131" t="s">
        <v>6176</v>
      </c>
      <c r="S131">
        <v>19.440000000000001</v>
      </c>
      <c r="T131">
        <v>3</v>
      </c>
      <c r="U131">
        <v>0</v>
      </c>
      <c r="V131">
        <v>9.3312000000000008</v>
      </c>
    </row>
    <row r="132" spans="1:22" x14ac:dyDescent="0.3">
      <c r="A132">
        <v>8723</v>
      </c>
      <c r="B132" t="s">
        <v>10203</v>
      </c>
      <c r="C132">
        <v>2013</v>
      </c>
      <c r="D132" s="35">
        <v>41438</v>
      </c>
      <c r="E132" s="35">
        <v>41442</v>
      </c>
      <c r="F132" t="s">
        <v>23</v>
      </c>
      <c r="G132" t="s">
        <v>5151</v>
      </c>
      <c r="H132" t="s">
        <v>5152</v>
      </c>
      <c r="I132" t="s">
        <v>102</v>
      </c>
      <c r="J132" t="s">
        <v>27</v>
      </c>
      <c r="K132" t="s">
        <v>184</v>
      </c>
      <c r="L132" t="s">
        <v>104</v>
      </c>
      <c r="M132">
        <v>77070</v>
      </c>
      <c r="N132" t="s">
        <v>105</v>
      </c>
      <c r="O132" t="s">
        <v>177</v>
      </c>
      <c r="P132" t="s">
        <v>46</v>
      </c>
      <c r="Q132" t="s">
        <v>75</v>
      </c>
      <c r="R132" t="s">
        <v>178</v>
      </c>
      <c r="S132">
        <v>1.5239999999999996</v>
      </c>
      <c r="T132">
        <v>2</v>
      </c>
      <c r="U132">
        <v>0.8</v>
      </c>
      <c r="V132">
        <v>-2.6670000000000007</v>
      </c>
    </row>
    <row r="133" spans="1:22" x14ac:dyDescent="0.3">
      <c r="A133">
        <v>8722</v>
      </c>
      <c r="B133" t="s">
        <v>10203</v>
      </c>
      <c r="C133">
        <v>2013</v>
      </c>
      <c r="D133" s="35">
        <v>41438</v>
      </c>
      <c r="E133" s="35">
        <v>41442</v>
      </c>
      <c r="F133" t="s">
        <v>23</v>
      </c>
      <c r="G133" t="s">
        <v>5151</v>
      </c>
      <c r="H133" t="s">
        <v>5152</v>
      </c>
      <c r="I133" t="s">
        <v>102</v>
      </c>
      <c r="J133" t="s">
        <v>27</v>
      </c>
      <c r="K133" t="s">
        <v>184</v>
      </c>
      <c r="L133" t="s">
        <v>104</v>
      </c>
      <c r="M133">
        <v>77070</v>
      </c>
      <c r="N133" t="s">
        <v>105</v>
      </c>
      <c r="O133" t="s">
        <v>4772</v>
      </c>
      <c r="P133" t="s">
        <v>46</v>
      </c>
      <c r="Q133" t="s">
        <v>59</v>
      </c>
      <c r="R133" t="s">
        <v>186</v>
      </c>
      <c r="S133">
        <v>67.536000000000016</v>
      </c>
      <c r="T133">
        <v>9</v>
      </c>
      <c r="U133">
        <v>0.2</v>
      </c>
      <c r="V133">
        <v>6.7535999999999987</v>
      </c>
    </row>
    <row r="134" spans="1:22" x14ac:dyDescent="0.3">
      <c r="A134">
        <v>8721</v>
      </c>
      <c r="B134" t="s">
        <v>10203</v>
      </c>
      <c r="C134">
        <v>2013</v>
      </c>
      <c r="D134" s="35">
        <v>41438</v>
      </c>
      <c r="E134" s="35">
        <v>41442</v>
      </c>
      <c r="F134" t="s">
        <v>23</v>
      </c>
      <c r="G134" t="s">
        <v>5151</v>
      </c>
      <c r="H134" t="s">
        <v>5152</v>
      </c>
      <c r="I134" t="s">
        <v>102</v>
      </c>
      <c r="J134" t="s">
        <v>27</v>
      </c>
      <c r="K134" t="s">
        <v>184</v>
      </c>
      <c r="L134" t="s">
        <v>104</v>
      </c>
      <c r="M134">
        <v>77070</v>
      </c>
      <c r="N134" t="s">
        <v>105</v>
      </c>
      <c r="O134" t="s">
        <v>7267</v>
      </c>
      <c r="P134" t="s">
        <v>32</v>
      </c>
      <c r="Q134" t="s">
        <v>36</v>
      </c>
      <c r="R134" t="s">
        <v>7268</v>
      </c>
      <c r="S134">
        <v>379.37200000000001</v>
      </c>
      <c r="T134">
        <v>2</v>
      </c>
      <c r="U134">
        <v>0.3</v>
      </c>
      <c r="V134">
        <v>-119.23120000000003</v>
      </c>
    </row>
    <row r="135" spans="1:22" x14ac:dyDescent="0.3">
      <c r="A135">
        <v>8720</v>
      </c>
      <c r="B135" t="s">
        <v>10203</v>
      </c>
      <c r="C135">
        <v>2013</v>
      </c>
      <c r="D135" s="35">
        <v>41438</v>
      </c>
      <c r="E135" s="35">
        <v>41442</v>
      </c>
      <c r="F135" t="s">
        <v>23</v>
      </c>
      <c r="G135" t="s">
        <v>5151</v>
      </c>
      <c r="H135" t="s">
        <v>5152</v>
      </c>
      <c r="I135" t="s">
        <v>102</v>
      </c>
      <c r="J135" t="s">
        <v>27</v>
      </c>
      <c r="K135" t="s">
        <v>184</v>
      </c>
      <c r="L135" t="s">
        <v>104</v>
      </c>
      <c r="M135">
        <v>77070</v>
      </c>
      <c r="N135" t="s">
        <v>105</v>
      </c>
      <c r="O135" t="s">
        <v>7334</v>
      </c>
      <c r="P135" t="s">
        <v>46</v>
      </c>
      <c r="Q135" t="s">
        <v>90</v>
      </c>
      <c r="R135" t="s">
        <v>7335</v>
      </c>
      <c r="S135">
        <v>15.552000000000003</v>
      </c>
      <c r="T135">
        <v>3</v>
      </c>
      <c r="U135">
        <v>0.2</v>
      </c>
      <c r="V135">
        <v>5.6375999999999999</v>
      </c>
    </row>
    <row r="136" spans="1:22" x14ac:dyDescent="0.3">
      <c r="A136">
        <v>8719</v>
      </c>
      <c r="B136" t="s">
        <v>10203</v>
      </c>
      <c r="C136">
        <v>2013</v>
      </c>
      <c r="D136" s="35">
        <v>41438</v>
      </c>
      <c r="E136" s="35">
        <v>41442</v>
      </c>
      <c r="F136" t="s">
        <v>23</v>
      </c>
      <c r="G136" t="s">
        <v>5151</v>
      </c>
      <c r="H136" t="s">
        <v>5152</v>
      </c>
      <c r="I136" t="s">
        <v>102</v>
      </c>
      <c r="J136" t="s">
        <v>27</v>
      </c>
      <c r="K136" t="s">
        <v>184</v>
      </c>
      <c r="L136" t="s">
        <v>104</v>
      </c>
      <c r="M136">
        <v>77070</v>
      </c>
      <c r="N136" t="s">
        <v>105</v>
      </c>
      <c r="O136" t="s">
        <v>5170</v>
      </c>
      <c r="P136" t="s">
        <v>46</v>
      </c>
      <c r="Q136" t="s">
        <v>68</v>
      </c>
      <c r="R136" t="s">
        <v>5171</v>
      </c>
      <c r="S136">
        <v>11.264000000000001</v>
      </c>
      <c r="T136">
        <v>8</v>
      </c>
      <c r="U136">
        <v>0.2</v>
      </c>
      <c r="V136">
        <v>3.9423999999999997</v>
      </c>
    </row>
    <row r="137" spans="1:22" x14ac:dyDescent="0.3">
      <c r="A137">
        <v>8718</v>
      </c>
      <c r="B137" t="s">
        <v>10203</v>
      </c>
      <c r="C137">
        <v>2013</v>
      </c>
      <c r="D137" s="35">
        <v>41438</v>
      </c>
      <c r="E137" s="35">
        <v>41442</v>
      </c>
      <c r="F137" t="s">
        <v>23</v>
      </c>
      <c r="G137" t="s">
        <v>5151</v>
      </c>
      <c r="H137" t="s">
        <v>5152</v>
      </c>
      <c r="I137" t="s">
        <v>102</v>
      </c>
      <c r="J137" t="s">
        <v>27</v>
      </c>
      <c r="K137" t="s">
        <v>184</v>
      </c>
      <c r="L137" t="s">
        <v>104</v>
      </c>
      <c r="M137">
        <v>77070</v>
      </c>
      <c r="N137" t="s">
        <v>105</v>
      </c>
      <c r="O137" t="s">
        <v>2722</v>
      </c>
      <c r="P137" t="s">
        <v>32</v>
      </c>
      <c r="Q137" t="s">
        <v>65</v>
      </c>
      <c r="R137" t="s">
        <v>2723</v>
      </c>
      <c r="S137">
        <v>6.9840000000000009</v>
      </c>
      <c r="T137">
        <v>2</v>
      </c>
      <c r="U137">
        <v>0.6</v>
      </c>
      <c r="V137">
        <v>-4.5396000000000019</v>
      </c>
    </row>
    <row r="138" spans="1:22" x14ac:dyDescent="0.3">
      <c r="A138">
        <v>8717</v>
      </c>
      <c r="B138" t="s">
        <v>10203</v>
      </c>
      <c r="C138">
        <v>2013</v>
      </c>
      <c r="D138" s="35">
        <v>41438</v>
      </c>
      <c r="E138" s="35">
        <v>41442</v>
      </c>
      <c r="F138" t="s">
        <v>23</v>
      </c>
      <c r="G138" t="s">
        <v>5151</v>
      </c>
      <c r="H138" t="s">
        <v>5152</v>
      </c>
      <c r="I138" t="s">
        <v>102</v>
      </c>
      <c r="J138" t="s">
        <v>27</v>
      </c>
      <c r="K138" t="s">
        <v>184</v>
      </c>
      <c r="L138" t="s">
        <v>104</v>
      </c>
      <c r="M138">
        <v>77070</v>
      </c>
      <c r="N138" t="s">
        <v>105</v>
      </c>
      <c r="O138" t="s">
        <v>5944</v>
      </c>
      <c r="P138" t="s">
        <v>46</v>
      </c>
      <c r="Q138" t="s">
        <v>78</v>
      </c>
      <c r="R138" t="s">
        <v>5945</v>
      </c>
      <c r="S138">
        <v>64.383999999999986</v>
      </c>
      <c r="T138">
        <v>4</v>
      </c>
      <c r="U138">
        <v>0.8</v>
      </c>
      <c r="V138">
        <v>-160.96</v>
      </c>
    </row>
    <row r="139" spans="1:22" x14ac:dyDescent="0.3">
      <c r="A139">
        <v>8703</v>
      </c>
      <c r="B139" t="s">
        <v>10190</v>
      </c>
      <c r="C139">
        <v>2014</v>
      </c>
      <c r="D139" s="35">
        <v>41806</v>
      </c>
      <c r="E139" s="35">
        <v>41811</v>
      </c>
      <c r="F139" t="s">
        <v>50</v>
      </c>
      <c r="G139" t="s">
        <v>1143</v>
      </c>
      <c r="H139" t="s">
        <v>1144</v>
      </c>
      <c r="I139" t="s">
        <v>41</v>
      </c>
      <c r="J139" t="s">
        <v>27</v>
      </c>
      <c r="K139" t="s">
        <v>5661</v>
      </c>
      <c r="L139" t="s">
        <v>335</v>
      </c>
      <c r="M139">
        <v>37211</v>
      </c>
      <c r="N139" t="s">
        <v>30</v>
      </c>
      <c r="O139" t="s">
        <v>10191</v>
      </c>
      <c r="P139" t="s">
        <v>46</v>
      </c>
      <c r="Q139" t="s">
        <v>90</v>
      </c>
      <c r="R139" t="s">
        <v>10192</v>
      </c>
      <c r="S139">
        <v>91.360000000000014</v>
      </c>
      <c r="T139">
        <v>5</v>
      </c>
      <c r="U139">
        <v>0.2</v>
      </c>
      <c r="V139">
        <v>29.691999999999993</v>
      </c>
    </row>
    <row r="140" spans="1:22" x14ac:dyDescent="0.3">
      <c r="A140">
        <v>8702</v>
      </c>
      <c r="B140" t="s">
        <v>10190</v>
      </c>
      <c r="C140">
        <v>2014</v>
      </c>
      <c r="D140" s="35">
        <v>41806</v>
      </c>
      <c r="E140" s="35">
        <v>41811</v>
      </c>
      <c r="F140" t="s">
        <v>50</v>
      </c>
      <c r="G140" t="s">
        <v>1143</v>
      </c>
      <c r="H140" t="s">
        <v>1144</v>
      </c>
      <c r="I140" t="s">
        <v>41</v>
      </c>
      <c r="J140" t="s">
        <v>27</v>
      </c>
      <c r="K140" t="s">
        <v>5661</v>
      </c>
      <c r="L140" t="s">
        <v>335</v>
      </c>
      <c r="M140">
        <v>37211</v>
      </c>
      <c r="N140" t="s">
        <v>30</v>
      </c>
      <c r="O140" t="s">
        <v>2011</v>
      </c>
      <c r="P140" t="s">
        <v>46</v>
      </c>
      <c r="Q140" t="s">
        <v>59</v>
      </c>
      <c r="R140" t="s">
        <v>2012</v>
      </c>
      <c r="S140">
        <v>142.77600000000001</v>
      </c>
      <c r="T140">
        <v>1</v>
      </c>
      <c r="U140">
        <v>0.2</v>
      </c>
      <c r="V140">
        <v>17.84699999999998</v>
      </c>
    </row>
    <row r="141" spans="1:22" x14ac:dyDescent="0.3">
      <c r="A141">
        <v>8701</v>
      </c>
      <c r="B141" t="s">
        <v>10190</v>
      </c>
      <c r="C141">
        <v>2014</v>
      </c>
      <c r="D141" s="35">
        <v>41806</v>
      </c>
      <c r="E141" s="35">
        <v>41811</v>
      </c>
      <c r="F141" t="s">
        <v>50</v>
      </c>
      <c r="G141" t="s">
        <v>1143</v>
      </c>
      <c r="H141" t="s">
        <v>1144</v>
      </c>
      <c r="I141" t="s">
        <v>41</v>
      </c>
      <c r="J141" t="s">
        <v>27</v>
      </c>
      <c r="K141" t="s">
        <v>5661</v>
      </c>
      <c r="L141" t="s">
        <v>335</v>
      </c>
      <c r="M141">
        <v>37211</v>
      </c>
      <c r="N141" t="s">
        <v>30</v>
      </c>
      <c r="O141" t="s">
        <v>1428</v>
      </c>
      <c r="P141" t="s">
        <v>46</v>
      </c>
      <c r="Q141" t="s">
        <v>78</v>
      </c>
      <c r="R141" t="s">
        <v>186</v>
      </c>
      <c r="S141">
        <v>76.608000000000004</v>
      </c>
      <c r="T141">
        <v>8</v>
      </c>
      <c r="U141">
        <v>0.2</v>
      </c>
      <c r="V141">
        <v>6.7031999999999954</v>
      </c>
    </row>
    <row r="142" spans="1:22" x14ac:dyDescent="0.3">
      <c r="A142">
        <v>8700</v>
      </c>
      <c r="B142" t="s">
        <v>10190</v>
      </c>
      <c r="C142">
        <v>2014</v>
      </c>
      <c r="D142" s="35">
        <v>41806</v>
      </c>
      <c r="E142" s="35">
        <v>41811</v>
      </c>
      <c r="F142" t="s">
        <v>50</v>
      </c>
      <c r="G142" t="s">
        <v>1143</v>
      </c>
      <c r="H142" t="s">
        <v>1144</v>
      </c>
      <c r="I142" t="s">
        <v>41</v>
      </c>
      <c r="J142" t="s">
        <v>27</v>
      </c>
      <c r="K142" t="s">
        <v>5661</v>
      </c>
      <c r="L142" t="s">
        <v>335</v>
      </c>
      <c r="M142">
        <v>37211</v>
      </c>
      <c r="N142" t="s">
        <v>30</v>
      </c>
      <c r="O142" t="s">
        <v>2951</v>
      </c>
      <c r="P142" t="s">
        <v>71</v>
      </c>
      <c r="Q142" t="s">
        <v>72</v>
      </c>
      <c r="R142" t="s">
        <v>2952</v>
      </c>
      <c r="S142">
        <v>2239.9360000000001</v>
      </c>
      <c r="T142">
        <v>8</v>
      </c>
      <c r="U142">
        <v>0.2</v>
      </c>
      <c r="V142">
        <v>223.99360000000013</v>
      </c>
    </row>
    <row r="143" spans="1:22" x14ac:dyDescent="0.3">
      <c r="A143">
        <v>8699</v>
      </c>
      <c r="B143" t="s">
        <v>10190</v>
      </c>
      <c r="C143">
        <v>2014</v>
      </c>
      <c r="D143" s="35">
        <v>41806</v>
      </c>
      <c r="E143" s="35">
        <v>41811</v>
      </c>
      <c r="F143" t="s">
        <v>50</v>
      </c>
      <c r="G143" t="s">
        <v>1143</v>
      </c>
      <c r="H143" t="s">
        <v>1144</v>
      </c>
      <c r="I143" t="s">
        <v>41</v>
      </c>
      <c r="J143" t="s">
        <v>27</v>
      </c>
      <c r="K143" t="s">
        <v>5661</v>
      </c>
      <c r="L143" t="s">
        <v>335</v>
      </c>
      <c r="M143">
        <v>37211</v>
      </c>
      <c r="N143" t="s">
        <v>30</v>
      </c>
      <c r="O143" t="s">
        <v>6562</v>
      </c>
      <c r="P143" t="s">
        <v>32</v>
      </c>
      <c r="Q143" t="s">
        <v>56</v>
      </c>
      <c r="R143" t="s">
        <v>6563</v>
      </c>
      <c r="S143">
        <v>120.96</v>
      </c>
      <c r="T143">
        <v>2</v>
      </c>
      <c r="U143">
        <v>0.4</v>
      </c>
      <c r="V143">
        <v>-28.224000000000004</v>
      </c>
    </row>
    <row r="144" spans="1:22" x14ac:dyDescent="0.3">
      <c r="A144">
        <v>8698</v>
      </c>
      <c r="B144" t="s">
        <v>10190</v>
      </c>
      <c r="C144">
        <v>2014</v>
      </c>
      <c r="D144" s="35">
        <v>41806</v>
      </c>
      <c r="E144" s="35">
        <v>41811</v>
      </c>
      <c r="F144" t="s">
        <v>50</v>
      </c>
      <c r="G144" t="s">
        <v>1143</v>
      </c>
      <c r="H144" t="s">
        <v>1144</v>
      </c>
      <c r="I144" t="s">
        <v>41</v>
      </c>
      <c r="J144" t="s">
        <v>27</v>
      </c>
      <c r="K144" t="s">
        <v>5661</v>
      </c>
      <c r="L144" t="s">
        <v>335</v>
      </c>
      <c r="M144">
        <v>37211</v>
      </c>
      <c r="N144" t="s">
        <v>30</v>
      </c>
      <c r="O144" t="s">
        <v>922</v>
      </c>
      <c r="P144" t="s">
        <v>32</v>
      </c>
      <c r="Q144" t="s">
        <v>65</v>
      </c>
      <c r="R144" t="s">
        <v>186</v>
      </c>
      <c r="S144">
        <v>31.168000000000003</v>
      </c>
      <c r="T144">
        <v>4</v>
      </c>
      <c r="U144">
        <v>0.2</v>
      </c>
      <c r="V144">
        <v>9.3504000000000005</v>
      </c>
    </row>
    <row r="145" spans="1:22" x14ac:dyDescent="0.3">
      <c r="A145">
        <v>8697</v>
      </c>
      <c r="B145" t="s">
        <v>10190</v>
      </c>
      <c r="C145">
        <v>2014</v>
      </c>
      <c r="D145" s="35">
        <v>41806</v>
      </c>
      <c r="E145" s="35">
        <v>41811</v>
      </c>
      <c r="F145" t="s">
        <v>50</v>
      </c>
      <c r="G145" t="s">
        <v>1143</v>
      </c>
      <c r="H145" t="s">
        <v>1144</v>
      </c>
      <c r="I145" t="s">
        <v>41</v>
      </c>
      <c r="J145" t="s">
        <v>27</v>
      </c>
      <c r="K145" t="s">
        <v>5661</v>
      </c>
      <c r="L145" t="s">
        <v>335</v>
      </c>
      <c r="M145">
        <v>37211</v>
      </c>
      <c r="N145" t="s">
        <v>30</v>
      </c>
      <c r="O145" t="s">
        <v>5200</v>
      </c>
      <c r="P145" t="s">
        <v>71</v>
      </c>
      <c r="Q145" t="s">
        <v>72</v>
      </c>
      <c r="R145" t="s">
        <v>5201</v>
      </c>
      <c r="S145">
        <v>239.976</v>
      </c>
      <c r="T145">
        <v>3</v>
      </c>
      <c r="U145">
        <v>0.2</v>
      </c>
      <c r="V145">
        <v>26.997299999999967</v>
      </c>
    </row>
    <row r="146" spans="1:22" x14ac:dyDescent="0.3">
      <c r="A146">
        <v>8689</v>
      </c>
      <c r="B146" t="s">
        <v>10184</v>
      </c>
      <c r="C146">
        <v>2013</v>
      </c>
      <c r="D146" s="35">
        <v>41452</v>
      </c>
      <c r="E146" s="35">
        <v>41452</v>
      </c>
      <c r="F146" t="s">
        <v>1290</v>
      </c>
      <c r="G146" t="s">
        <v>2822</v>
      </c>
      <c r="H146" t="s">
        <v>2823</v>
      </c>
      <c r="I146" t="s">
        <v>41</v>
      </c>
      <c r="J146" t="s">
        <v>27</v>
      </c>
      <c r="K146" t="s">
        <v>42</v>
      </c>
      <c r="L146" t="s">
        <v>43</v>
      </c>
      <c r="M146">
        <v>90036</v>
      </c>
      <c r="N146" t="s">
        <v>44</v>
      </c>
      <c r="O146" t="s">
        <v>3537</v>
      </c>
      <c r="P146" t="s">
        <v>46</v>
      </c>
      <c r="Q146" t="s">
        <v>90</v>
      </c>
      <c r="R146" t="s">
        <v>3538</v>
      </c>
      <c r="S146">
        <v>12.48</v>
      </c>
      <c r="T146">
        <v>2</v>
      </c>
      <c r="U146">
        <v>0</v>
      </c>
      <c r="V146">
        <v>5.6159999999999997</v>
      </c>
    </row>
    <row r="147" spans="1:22" x14ac:dyDescent="0.3">
      <c r="A147">
        <v>8688</v>
      </c>
      <c r="B147" t="s">
        <v>10184</v>
      </c>
      <c r="C147">
        <v>2013</v>
      </c>
      <c r="D147" s="35">
        <v>41452</v>
      </c>
      <c r="E147" s="35">
        <v>41452</v>
      </c>
      <c r="F147" t="s">
        <v>1290</v>
      </c>
      <c r="G147" t="s">
        <v>2822</v>
      </c>
      <c r="H147" t="s">
        <v>2823</v>
      </c>
      <c r="I147" t="s">
        <v>41</v>
      </c>
      <c r="J147" t="s">
        <v>27</v>
      </c>
      <c r="K147" t="s">
        <v>42</v>
      </c>
      <c r="L147" t="s">
        <v>43</v>
      </c>
      <c r="M147">
        <v>90036</v>
      </c>
      <c r="N147" t="s">
        <v>44</v>
      </c>
      <c r="O147" t="s">
        <v>1174</v>
      </c>
      <c r="P147" t="s">
        <v>46</v>
      </c>
      <c r="Q147" t="s">
        <v>269</v>
      </c>
      <c r="R147" t="s">
        <v>1175</v>
      </c>
      <c r="S147">
        <v>17.899999999999999</v>
      </c>
      <c r="T147">
        <v>5</v>
      </c>
      <c r="U147">
        <v>0</v>
      </c>
      <c r="V147">
        <v>8.9499999999999993</v>
      </c>
    </row>
    <row r="148" spans="1:22" x14ac:dyDescent="0.3">
      <c r="A148">
        <v>8687</v>
      </c>
      <c r="B148" t="s">
        <v>10184</v>
      </c>
      <c r="C148">
        <v>2013</v>
      </c>
      <c r="D148" s="35">
        <v>41452</v>
      </c>
      <c r="E148" s="35">
        <v>41452</v>
      </c>
      <c r="F148" t="s">
        <v>1290</v>
      </c>
      <c r="G148" t="s">
        <v>2822</v>
      </c>
      <c r="H148" t="s">
        <v>2823</v>
      </c>
      <c r="I148" t="s">
        <v>41</v>
      </c>
      <c r="J148" t="s">
        <v>27</v>
      </c>
      <c r="K148" t="s">
        <v>42</v>
      </c>
      <c r="L148" t="s">
        <v>43</v>
      </c>
      <c r="M148">
        <v>90036</v>
      </c>
      <c r="N148" t="s">
        <v>44</v>
      </c>
      <c r="O148" t="s">
        <v>1605</v>
      </c>
      <c r="P148" t="s">
        <v>46</v>
      </c>
      <c r="Q148" t="s">
        <v>578</v>
      </c>
      <c r="R148" t="s">
        <v>1606</v>
      </c>
      <c r="S148">
        <v>231.72</v>
      </c>
      <c r="T148">
        <v>2</v>
      </c>
      <c r="U148">
        <v>0</v>
      </c>
      <c r="V148">
        <v>11.585999999999984</v>
      </c>
    </row>
    <row r="149" spans="1:22" x14ac:dyDescent="0.3">
      <c r="A149">
        <v>8659</v>
      </c>
      <c r="B149" t="s">
        <v>10163</v>
      </c>
      <c r="C149">
        <v>2013</v>
      </c>
      <c r="D149" s="35">
        <v>41447</v>
      </c>
      <c r="E149" s="35">
        <v>41451</v>
      </c>
      <c r="F149" t="s">
        <v>50</v>
      </c>
      <c r="G149" t="s">
        <v>343</v>
      </c>
      <c r="H149" t="s">
        <v>344</v>
      </c>
      <c r="I149" t="s">
        <v>41</v>
      </c>
      <c r="J149" t="s">
        <v>27</v>
      </c>
      <c r="K149" t="s">
        <v>303</v>
      </c>
      <c r="L149" t="s">
        <v>211</v>
      </c>
      <c r="M149">
        <v>60623</v>
      </c>
      <c r="N149" t="s">
        <v>105</v>
      </c>
      <c r="O149" t="s">
        <v>3168</v>
      </c>
      <c r="P149" t="s">
        <v>46</v>
      </c>
      <c r="Q149" t="s">
        <v>75</v>
      </c>
      <c r="R149" t="s">
        <v>3169</v>
      </c>
      <c r="S149">
        <v>0.83599999999999974</v>
      </c>
      <c r="T149">
        <v>1</v>
      </c>
      <c r="U149">
        <v>0.8</v>
      </c>
      <c r="V149">
        <v>-1.3376000000000001</v>
      </c>
    </row>
    <row r="150" spans="1:22" x14ac:dyDescent="0.3">
      <c r="A150">
        <v>8611</v>
      </c>
      <c r="B150" t="s">
        <v>10137</v>
      </c>
      <c r="C150">
        <v>2011</v>
      </c>
      <c r="D150" s="35">
        <v>40698</v>
      </c>
      <c r="E150" s="35">
        <v>40703</v>
      </c>
      <c r="F150" t="s">
        <v>50</v>
      </c>
      <c r="G150" t="s">
        <v>5183</v>
      </c>
      <c r="H150" t="s">
        <v>5184</v>
      </c>
      <c r="I150" t="s">
        <v>26</v>
      </c>
      <c r="J150" t="s">
        <v>27</v>
      </c>
      <c r="K150" t="s">
        <v>266</v>
      </c>
      <c r="L150" t="s">
        <v>267</v>
      </c>
      <c r="M150">
        <v>10035</v>
      </c>
      <c r="N150" t="s">
        <v>148</v>
      </c>
      <c r="O150" t="s">
        <v>3027</v>
      </c>
      <c r="P150" t="s">
        <v>32</v>
      </c>
      <c r="Q150" t="s">
        <v>65</v>
      </c>
      <c r="R150" t="s">
        <v>3028</v>
      </c>
      <c r="S150">
        <v>13.96</v>
      </c>
      <c r="T150">
        <v>2</v>
      </c>
      <c r="U150">
        <v>0</v>
      </c>
      <c r="V150">
        <v>6.7008000000000001</v>
      </c>
    </row>
    <row r="151" spans="1:22" x14ac:dyDescent="0.3">
      <c r="A151">
        <v>8610</v>
      </c>
      <c r="B151" t="s">
        <v>10137</v>
      </c>
      <c r="C151">
        <v>2011</v>
      </c>
      <c r="D151" s="35">
        <v>40698</v>
      </c>
      <c r="E151" s="35">
        <v>40703</v>
      </c>
      <c r="F151" t="s">
        <v>50</v>
      </c>
      <c r="G151" t="s">
        <v>5183</v>
      </c>
      <c r="H151" t="s">
        <v>5184</v>
      </c>
      <c r="I151" t="s">
        <v>26</v>
      </c>
      <c r="J151" t="s">
        <v>27</v>
      </c>
      <c r="K151" t="s">
        <v>266</v>
      </c>
      <c r="L151" t="s">
        <v>267</v>
      </c>
      <c r="M151">
        <v>10035</v>
      </c>
      <c r="N151" t="s">
        <v>148</v>
      </c>
      <c r="O151" t="s">
        <v>2281</v>
      </c>
      <c r="P151" t="s">
        <v>32</v>
      </c>
      <c r="Q151" t="s">
        <v>33</v>
      </c>
      <c r="R151" t="s">
        <v>2282</v>
      </c>
      <c r="S151">
        <v>353.56799999999998</v>
      </c>
      <c r="T151">
        <v>2</v>
      </c>
      <c r="U151">
        <v>0.2</v>
      </c>
      <c r="V151">
        <v>-44.196000000000026</v>
      </c>
    </row>
    <row r="152" spans="1:22" x14ac:dyDescent="0.3">
      <c r="A152">
        <v>8609</v>
      </c>
      <c r="B152" t="s">
        <v>10137</v>
      </c>
      <c r="C152">
        <v>2011</v>
      </c>
      <c r="D152" s="35">
        <v>40698</v>
      </c>
      <c r="E152" s="35">
        <v>40703</v>
      </c>
      <c r="F152" t="s">
        <v>50</v>
      </c>
      <c r="G152" t="s">
        <v>5183</v>
      </c>
      <c r="H152" t="s">
        <v>5184</v>
      </c>
      <c r="I152" t="s">
        <v>26</v>
      </c>
      <c r="J152" t="s">
        <v>27</v>
      </c>
      <c r="K152" t="s">
        <v>266</v>
      </c>
      <c r="L152" t="s">
        <v>267</v>
      </c>
      <c r="M152">
        <v>10035</v>
      </c>
      <c r="N152" t="s">
        <v>148</v>
      </c>
      <c r="O152" t="s">
        <v>4091</v>
      </c>
      <c r="P152" t="s">
        <v>46</v>
      </c>
      <c r="Q152" t="s">
        <v>78</v>
      </c>
      <c r="R152" t="s">
        <v>4092</v>
      </c>
      <c r="S152">
        <v>15.56</v>
      </c>
      <c r="T152">
        <v>4</v>
      </c>
      <c r="U152">
        <v>0</v>
      </c>
      <c r="V152">
        <v>4.0456000000000003</v>
      </c>
    </row>
    <row r="153" spans="1:22" x14ac:dyDescent="0.3">
      <c r="A153">
        <v>8608</v>
      </c>
      <c r="B153" t="s">
        <v>10137</v>
      </c>
      <c r="C153">
        <v>2011</v>
      </c>
      <c r="D153" s="35">
        <v>40698</v>
      </c>
      <c r="E153" s="35">
        <v>40703</v>
      </c>
      <c r="F153" t="s">
        <v>50</v>
      </c>
      <c r="G153" t="s">
        <v>5183</v>
      </c>
      <c r="H153" t="s">
        <v>5184</v>
      </c>
      <c r="I153" t="s">
        <v>26</v>
      </c>
      <c r="J153" t="s">
        <v>27</v>
      </c>
      <c r="K153" t="s">
        <v>266</v>
      </c>
      <c r="L153" t="s">
        <v>267</v>
      </c>
      <c r="M153">
        <v>10035</v>
      </c>
      <c r="N153" t="s">
        <v>148</v>
      </c>
      <c r="O153" t="s">
        <v>4583</v>
      </c>
      <c r="P153" t="s">
        <v>32</v>
      </c>
      <c r="Q153" t="s">
        <v>65</v>
      </c>
      <c r="R153" t="s">
        <v>4584</v>
      </c>
      <c r="S153">
        <v>56.96</v>
      </c>
      <c r="T153">
        <v>2</v>
      </c>
      <c r="U153">
        <v>0</v>
      </c>
      <c r="V153">
        <v>21.075200000000002</v>
      </c>
    </row>
    <row r="154" spans="1:22" x14ac:dyDescent="0.3">
      <c r="A154">
        <v>8539</v>
      </c>
      <c r="B154" t="s">
        <v>10091</v>
      </c>
      <c r="C154">
        <v>2012</v>
      </c>
      <c r="D154" s="35">
        <v>41067</v>
      </c>
      <c r="E154" s="35">
        <v>41071</v>
      </c>
      <c r="F154" t="s">
        <v>50</v>
      </c>
      <c r="G154" t="s">
        <v>10092</v>
      </c>
      <c r="H154" t="s">
        <v>10093</v>
      </c>
      <c r="I154" t="s">
        <v>102</v>
      </c>
      <c r="J154" t="s">
        <v>27</v>
      </c>
      <c r="K154" t="s">
        <v>146</v>
      </c>
      <c r="L154" t="s">
        <v>147</v>
      </c>
      <c r="M154">
        <v>19143</v>
      </c>
      <c r="N154" t="s">
        <v>148</v>
      </c>
      <c r="O154" t="s">
        <v>5845</v>
      </c>
      <c r="P154" t="s">
        <v>46</v>
      </c>
      <c r="Q154" t="s">
        <v>68</v>
      </c>
      <c r="R154" t="s">
        <v>5846</v>
      </c>
      <c r="S154">
        <v>8.016</v>
      </c>
      <c r="T154">
        <v>3</v>
      </c>
      <c r="U154">
        <v>0.2</v>
      </c>
      <c r="V154">
        <v>1.0019999999999993</v>
      </c>
    </row>
    <row r="155" spans="1:22" x14ac:dyDescent="0.3">
      <c r="A155">
        <v>8538</v>
      </c>
      <c r="B155" t="s">
        <v>10091</v>
      </c>
      <c r="C155">
        <v>2012</v>
      </c>
      <c r="D155" s="35">
        <v>41067</v>
      </c>
      <c r="E155" s="35">
        <v>41071</v>
      </c>
      <c r="F155" t="s">
        <v>50</v>
      </c>
      <c r="G155" t="s">
        <v>10092</v>
      </c>
      <c r="H155" t="s">
        <v>10093</v>
      </c>
      <c r="I155" t="s">
        <v>102</v>
      </c>
      <c r="J155" t="s">
        <v>27</v>
      </c>
      <c r="K155" t="s">
        <v>146</v>
      </c>
      <c r="L155" t="s">
        <v>147</v>
      </c>
      <c r="M155">
        <v>19143</v>
      </c>
      <c r="N155" t="s">
        <v>148</v>
      </c>
      <c r="O155" t="s">
        <v>6744</v>
      </c>
      <c r="P155" t="s">
        <v>46</v>
      </c>
      <c r="Q155" t="s">
        <v>90</v>
      </c>
      <c r="R155" t="s">
        <v>6745</v>
      </c>
      <c r="S155">
        <v>25.920000000000005</v>
      </c>
      <c r="T155">
        <v>5</v>
      </c>
      <c r="U155">
        <v>0.2</v>
      </c>
      <c r="V155">
        <v>9.0719999999999992</v>
      </c>
    </row>
    <row r="156" spans="1:22" x14ac:dyDescent="0.3">
      <c r="A156">
        <v>8537</v>
      </c>
      <c r="B156" t="s">
        <v>10091</v>
      </c>
      <c r="C156">
        <v>2012</v>
      </c>
      <c r="D156" s="35">
        <v>41067</v>
      </c>
      <c r="E156" s="35">
        <v>41071</v>
      </c>
      <c r="F156" t="s">
        <v>50</v>
      </c>
      <c r="G156" t="s">
        <v>10092</v>
      </c>
      <c r="H156" t="s">
        <v>10093</v>
      </c>
      <c r="I156" t="s">
        <v>102</v>
      </c>
      <c r="J156" t="s">
        <v>27</v>
      </c>
      <c r="K156" t="s">
        <v>146</v>
      </c>
      <c r="L156" t="s">
        <v>147</v>
      </c>
      <c r="M156">
        <v>19143</v>
      </c>
      <c r="N156" t="s">
        <v>148</v>
      </c>
      <c r="O156" t="s">
        <v>3074</v>
      </c>
      <c r="P156" t="s">
        <v>46</v>
      </c>
      <c r="Q156" t="s">
        <v>75</v>
      </c>
      <c r="R156" t="s">
        <v>3075</v>
      </c>
      <c r="S156">
        <v>18.312000000000001</v>
      </c>
      <c r="T156">
        <v>4</v>
      </c>
      <c r="U156">
        <v>0.7</v>
      </c>
      <c r="V156">
        <v>-12.207999999999995</v>
      </c>
    </row>
    <row r="157" spans="1:22" x14ac:dyDescent="0.3">
      <c r="A157">
        <v>8518</v>
      </c>
      <c r="B157" t="s">
        <v>10081</v>
      </c>
      <c r="C157">
        <v>2014</v>
      </c>
      <c r="D157" s="35">
        <v>41795</v>
      </c>
      <c r="E157" s="35">
        <v>41798</v>
      </c>
      <c r="F157" t="s">
        <v>23</v>
      </c>
      <c r="G157" t="s">
        <v>1660</v>
      </c>
      <c r="H157" t="s">
        <v>1661</v>
      </c>
      <c r="I157" t="s">
        <v>26</v>
      </c>
      <c r="J157" t="s">
        <v>27</v>
      </c>
      <c r="K157" t="s">
        <v>5906</v>
      </c>
      <c r="L157" t="s">
        <v>104</v>
      </c>
      <c r="M157">
        <v>75034</v>
      </c>
      <c r="N157" t="s">
        <v>105</v>
      </c>
      <c r="O157" t="s">
        <v>5363</v>
      </c>
      <c r="P157" t="s">
        <v>32</v>
      </c>
      <c r="Q157" t="s">
        <v>65</v>
      </c>
      <c r="R157" t="s">
        <v>5364</v>
      </c>
      <c r="S157">
        <v>30.336000000000006</v>
      </c>
      <c r="T157">
        <v>6</v>
      </c>
      <c r="U157">
        <v>0.6</v>
      </c>
      <c r="V157">
        <v>-17.443199999999997</v>
      </c>
    </row>
    <row r="158" spans="1:22" x14ac:dyDescent="0.3">
      <c r="A158">
        <v>8514</v>
      </c>
      <c r="B158" t="s">
        <v>10078</v>
      </c>
      <c r="C158">
        <v>2014</v>
      </c>
      <c r="D158" s="35">
        <v>41796</v>
      </c>
      <c r="E158" s="35">
        <v>41800</v>
      </c>
      <c r="F158" t="s">
        <v>50</v>
      </c>
      <c r="G158" t="s">
        <v>3094</v>
      </c>
      <c r="H158" t="s">
        <v>3095</v>
      </c>
      <c r="I158" t="s">
        <v>41</v>
      </c>
      <c r="J158" t="s">
        <v>27</v>
      </c>
      <c r="K158" t="s">
        <v>6051</v>
      </c>
      <c r="L158" t="s">
        <v>54</v>
      </c>
      <c r="M158">
        <v>32839</v>
      </c>
      <c r="N158" t="s">
        <v>30</v>
      </c>
      <c r="O158" t="s">
        <v>5264</v>
      </c>
      <c r="P158" t="s">
        <v>46</v>
      </c>
      <c r="Q158" t="s">
        <v>90</v>
      </c>
      <c r="R158" t="s">
        <v>5265</v>
      </c>
      <c r="S158">
        <v>20.736000000000004</v>
      </c>
      <c r="T158">
        <v>4</v>
      </c>
      <c r="U158">
        <v>0.2</v>
      </c>
      <c r="V158">
        <v>7.2576000000000001</v>
      </c>
    </row>
    <row r="159" spans="1:22" x14ac:dyDescent="0.3">
      <c r="A159">
        <v>8397</v>
      </c>
      <c r="B159" t="s">
        <v>10005</v>
      </c>
      <c r="C159">
        <v>2011</v>
      </c>
      <c r="D159" s="35">
        <v>40724</v>
      </c>
      <c r="E159" s="35">
        <v>40724</v>
      </c>
      <c r="F159" t="s">
        <v>1290</v>
      </c>
      <c r="G159" t="s">
        <v>3147</v>
      </c>
      <c r="H159" t="s">
        <v>3148</v>
      </c>
      <c r="I159" t="s">
        <v>26</v>
      </c>
      <c r="J159" t="s">
        <v>27</v>
      </c>
      <c r="K159" t="s">
        <v>521</v>
      </c>
      <c r="L159" t="s">
        <v>88</v>
      </c>
      <c r="M159">
        <v>28403</v>
      </c>
      <c r="N159" t="s">
        <v>30</v>
      </c>
      <c r="O159" t="s">
        <v>699</v>
      </c>
      <c r="P159" t="s">
        <v>46</v>
      </c>
      <c r="Q159" t="s">
        <v>90</v>
      </c>
      <c r="R159" t="s">
        <v>700</v>
      </c>
      <c r="S159">
        <v>310.68799999999999</v>
      </c>
      <c r="T159">
        <v>7</v>
      </c>
      <c r="U159">
        <v>0.2</v>
      </c>
      <c r="V159">
        <v>108.74079999999998</v>
      </c>
    </row>
    <row r="160" spans="1:22" x14ac:dyDescent="0.3">
      <c r="A160">
        <v>8370</v>
      </c>
      <c r="B160" t="s">
        <v>9984</v>
      </c>
      <c r="C160">
        <v>2013</v>
      </c>
      <c r="D160" s="35">
        <v>41437</v>
      </c>
      <c r="E160" s="35">
        <v>41442</v>
      </c>
      <c r="F160" t="s">
        <v>50</v>
      </c>
      <c r="G160" t="s">
        <v>2304</v>
      </c>
      <c r="H160" t="s">
        <v>2305</v>
      </c>
      <c r="I160" t="s">
        <v>26</v>
      </c>
      <c r="J160" t="s">
        <v>27</v>
      </c>
      <c r="K160" t="s">
        <v>42</v>
      </c>
      <c r="L160" t="s">
        <v>43</v>
      </c>
      <c r="M160">
        <v>90049</v>
      </c>
      <c r="N160" t="s">
        <v>44</v>
      </c>
      <c r="O160" t="s">
        <v>903</v>
      </c>
      <c r="P160" t="s">
        <v>32</v>
      </c>
      <c r="Q160" t="s">
        <v>56</v>
      </c>
      <c r="R160" t="s">
        <v>904</v>
      </c>
      <c r="S160">
        <v>902.71199999999999</v>
      </c>
      <c r="T160">
        <v>3</v>
      </c>
      <c r="U160">
        <v>0.2</v>
      </c>
      <c r="V160">
        <v>33.851700000000051</v>
      </c>
    </row>
    <row r="161" spans="1:22" x14ac:dyDescent="0.3">
      <c r="A161">
        <v>8342</v>
      </c>
      <c r="B161" t="s">
        <v>9970</v>
      </c>
      <c r="C161">
        <v>2014</v>
      </c>
      <c r="D161" s="35">
        <v>41802</v>
      </c>
      <c r="E161" s="35">
        <v>41805</v>
      </c>
      <c r="F161" t="s">
        <v>188</v>
      </c>
      <c r="G161" t="s">
        <v>125</v>
      </c>
      <c r="H161" t="s">
        <v>126</v>
      </c>
      <c r="I161" t="s">
        <v>26</v>
      </c>
      <c r="J161" t="s">
        <v>27</v>
      </c>
      <c r="K161" t="s">
        <v>42</v>
      </c>
      <c r="L161" t="s">
        <v>43</v>
      </c>
      <c r="M161">
        <v>90036</v>
      </c>
      <c r="N161" t="s">
        <v>44</v>
      </c>
      <c r="O161" t="s">
        <v>2195</v>
      </c>
      <c r="P161" t="s">
        <v>46</v>
      </c>
      <c r="Q161" t="s">
        <v>78</v>
      </c>
      <c r="R161" t="s">
        <v>2196</v>
      </c>
      <c r="S161">
        <v>61.44</v>
      </c>
      <c r="T161">
        <v>3</v>
      </c>
      <c r="U161">
        <v>0</v>
      </c>
      <c r="V161">
        <v>16.588799999999999</v>
      </c>
    </row>
    <row r="162" spans="1:22" x14ac:dyDescent="0.3">
      <c r="A162">
        <v>8276</v>
      </c>
      <c r="B162" t="s">
        <v>9929</v>
      </c>
      <c r="C162">
        <v>2012</v>
      </c>
      <c r="D162" s="35">
        <v>41086</v>
      </c>
      <c r="E162" s="35">
        <v>41090</v>
      </c>
      <c r="F162" t="s">
        <v>50</v>
      </c>
      <c r="G162" t="s">
        <v>7672</v>
      </c>
      <c r="H162" t="s">
        <v>7673</v>
      </c>
      <c r="I162" t="s">
        <v>102</v>
      </c>
      <c r="J162" t="s">
        <v>27</v>
      </c>
      <c r="K162" t="s">
        <v>1119</v>
      </c>
      <c r="L162" t="s">
        <v>498</v>
      </c>
      <c r="M162">
        <v>44107</v>
      </c>
      <c r="N162" t="s">
        <v>148</v>
      </c>
      <c r="O162" t="s">
        <v>451</v>
      </c>
      <c r="P162" t="s">
        <v>46</v>
      </c>
      <c r="Q162" t="s">
        <v>90</v>
      </c>
      <c r="R162" t="s">
        <v>452</v>
      </c>
      <c r="S162">
        <v>43.056000000000004</v>
      </c>
      <c r="T162">
        <v>9</v>
      </c>
      <c r="U162">
        <v>0.2</v>
      </c>
      <c r="V162">
        <v>15.607799999999999</v>
      </c>
    </row>
    <row r="163" spans="1:22" x14ac:dyDescent="0.3">
      <c r="A163">
        <v>8274</v>
      </c>
      <c r="B163" t="s">
        <v>9927</v>
      </c>
      <c r="C163">
        <v>2012</v>
      </c>
      <c r="D163" s="35">
        <v>41073</v>
      </c>
      <c r="E163" s="35">
        <v>41075</v>
      </c>
      <c r="F163" t="s">
        <v>23</v>
      </c>
      <c r="G163" t="s">
        <v>8233</v>
      </c>
      <c r="H163" t="s">
        <v>8234</v>
      </c>
      <c r="I163" t="s">
        <v>102</v>
      </c>
      <c r="J163" t="s">
        <v>27</v>
      </c>
      <c r="K163" t="s">
        <v>318</v>
      </c>
      <c r="L163" t="s">
        <v>498</v>
      </c>
      <c r="M163">
        <v>45503</v>
      </c>
      <c r="N163" t="s">
        <v>148</v>
      </c>
      <c r="O163" t="s">
        <v>3950</v>
      </c>
      <c r="P163" t="s">
        <v>46</v>
      </c>
      <c r="Q163" t="s">
        <v>68</v>
      </c>
      <c r="R163" t="s">
        <v>3951</v>
      </c>
      <c r="S163">
        <v>3.4240000000000004</v>
      </c>
      <c r="T163">
        <v>1</v>
      </c>
      <c r="U163">
        <v>0.2</v>
      </c>
      <c r="V163">
        <v>0.29960000000000009</v>
      </c>
    </row>
    <row r="164" spans="1:22" x14ac:dyDescent="0.3">
      <c r="A164">
        <v>8262</v>
      </c>
      <c r="B164" t="s">
        <v>9917</v>
      </c>
      <c r="C164">
        <v>2013</v>
      </c>
      <c r="D164" s="35">
        <v>41452</v>
      </c>
      <c r="E164" s="35">
        <v>41452</v>
      </c>
      <c r="F164" t="s">
        <v>1290</v>
      </c>
      <c r="G164" t="s">
        <v>3155</v>
      </c>
      <c r="H164" t="s">
        <v>3156</v>
      </c>
      <c r="I164" t="s">
        <v>102</v>
      </c>
      <c r="J164" t="s">
        <v>27</v>
      </c>
      <c r="K164" t="s">
        <v>566</v>
      </c>
      <c r="L164" t="s">
        <v>238</v>
      </c>
      <c r="M164">
        <v>48066</v>
      </c>
      <c r="N164" t="s">
        <v>105</v>
      </c>
      <c r="O164" t="s">
        <v>5557</v>
      </c>
      <c r="P164" t="s">
        <v>46</v>
      </c>
      <c r="Q164" t="s">
        <v>59</v>
      </c>
      <c r="R164" t="s">
        <v>5558</v>
      </c>
      <c r="S164">
        <v>171.04</v>
      </c>
      <c r="T164">
        <v>4</v>
      </c>
      <c r="U164">
        <v>0</v>
      </c>
      <c r="V164">
        <v>44.470399999999998</v>
      </c>
    </row>
    <row r="165" spans="1:22" x14ac:dyDescent="0.3">
      <c r="A165">
        <v>8261</v>
      </c>
      <c r="B165" t="s">
        <v>9917</v>
      </c>
      <c r="C165">
        <v>2013</v>
      </c>
      <c r="D165" s="35">
        <v>41452</v>
      </c>
      <c r="E165" s="35">
        <v>41452</v>
      </c>
      <c r="F165" t="s">
        <v>1290</v>
      </c>
      <c r="G165" t="s">
        <v>3155</v>
      </c>
      <c r="H165" t="s">
        <v>3156</v>
      </c>
      <c r="I165" t="s">
        <v>102</v>
      </c>
      <c r="J165" t="s">
        <v>27</v>
      </c>
      <c r="K165" t="s">
        <v>566</v>
      </c>
      <c r="L165" t="s">
        <v>238</v>
      </c>
      <c r="M165">
        <v>48066</v>
      </c>
      <c r="N165" t="s">
        <v>105</v>
      </c>
      <c r="O165" t="s">
        <v>1522</v>
      </c>
      <c r="P165" t="s">
        <v>46</v>
      </c>
      <c r="Q165" t="s">
        <v>75</v>
      </c>
      <c r="R165" t="s">
        <v>1523</v>
      </c>
      <c r="S165">
        <v>8.02</v>
      </c>
      <c r="T165">
        <v>1</v>
      </c>
      <c r="U165">
        <v>0</v>
      </c>
      <c r="V165">
        <v>3.7693999999999992</v>
      </c>
    </row>
    <row r="166" spans="1:22" x14ac:dyDescent="0.3">
      <c r="A166">
        <v>8260</v>
      </c>
      <c r="B166" t="s">
        <v>9917</v>
      </c>
      <c r="C166">
        <v>2013</v>
      </c>
      <c r="D166" s="35">
        <v>41452</v>
      </c>
      <c r="E166" s="35">
        <v>41452</v>
      </c>
      <c r="F166" t="s">
        <v>1290</v>
      </c>
      <c r="G166" t="s">
        <v>3155</v>
      </c>
      <c r="H166" t="s">
        <v>3156</v>
      </c>
      <c r="I166" t="s">
        <v>102</v>
      </c>
      <c r="J166" t="s">
        <v>27</v>
      </c>
      <c r="K166" t="s">
        <v>566</v>
      </c>
      <c r="L166" t="s">
        <v>238</v>
      </c>
      <c r="M166">
        <v>48066</v>
      </c>
      <c r="N166" t="s">
        <v>105</v>
      </c>
      <c r="O166" t="s">
        <v>1730</v>
      </c>
      <c r="P166" t="s">
        <v>46</v>
      </c>
      <c r="Q166" t="s">
        <v>90</v>
      </c>
      <c r="R166" t="s">
        <v>1731</v>
      </c>
      <c r="S166">
        <v>368.91</v>
      </c>
      <c r="T166">
        <v>9</v>
      </c>
      <c r="U166">
        <v>0</v>
      </c>
      <c r="V166">
        <v>180.76590000000002</v>
      </c>
    </row>
    <row r="167" spans="1:22" x14ac:dyDescent="0.3">
      <c r="A167">
        <v>8225</v>
      </c>
      <c r="B167" t="s">
        <v>9903</v>
      </c>
      <c r="C167">
        <v>2013</v>
      </c>
      <c r="D167" s="35">
        <v>41438</v>
      </c>
      <c r="E167" s="35">
        <v>41442</v>
      </c>
      <c r="F167" t="s">
        <v>50</v>
      </c>
      <c r="G167" t="s">
        <v>895</v>
      </c>
      <c r="H167" t="s">
        <v>896</v>
      </c>
      <c r="I167" t="s">
        <v>41</v>
      </c>
      <c r="J167" t="s">
        <v>27</v>
      </c>
      <c r="K167" t="s">
        <v>602</v>
      </c>
      <c r="L167" t="s">
        <v>43</v>
      </c>
      <c r="M167">
        <v>91104</v>
      </c>
      <c r="N167" t="s">
        <v>44</v>
      </c>
      <c r="O167" t="s">
        <v>5987</v>
      </c>
      <c r="P167" t="s">
        <v>46</v>
      </c>
      <c r="Q167" t="s">
        <v>90</v>
      </c>
      <c r="R167" t="s">
        <v>5988</v>
      </c>
      <c r="S167">
        <v>12.96</v>
      </c>
      <c r="T167">
        <v>2</v>
      </c>
      <c r="U167">
        <v>0</v>
      </c>
      <c r="V167">
        <v>6.2208000000000006</v>
      </c>
    </row>
    <row r="168" spans="1:22" x14ac:dyDescent="0.3">
      <c r="A168">
        <v>8224</v>
      </c>
      <c r="B168" t="s">
        <v>9903</v>
      </c>
      <c r="C168">
        <v>2013</v>
      </c>
      <c r="D168" s="35">
        <v>41438</v>
      </c>
      <c r="E168" s="35">
        <v>41442</v>
      </c>
      <c r="F168" t="s">
        <v>50</v>
      </c>
      <c r="G168" t="s">
        <v>895</v>
      </c>
      <c r="H168" t="s">
        <v>896</v>
      </c>
      <c r="I168" t="s">
        <v>41</v>
      </c>
      <c r="J168" t="s">
        <v>27</v>
      </c>
      <c r="K168" t="s">
        <v>602</v>
      </c>
      <c r="L168" t="s">
        <v>43</v>
      </c>
      <c r="M168">
        <v>91104</v>
      </c>
      <c r="N168" t="s">
        <v>44</v>
      </c>
      <c r="O168" t="s">
        <v>4705</v>
      </c>
      <c r="P168" t="s">
        <v>46</v>
      </c>
      <c r="Q168" t="s">
        <v>90</v>
      </c>
      <c r="R168" t="s">
        <v>4706</v>
      </c>
      <c r="S168">
        <v>185.88</v>
      </c>
      <c r="T168">
        <v>6</v>
      </c>
      <c r="U168">
        <v>0</v>
      </c>
      <c r="V168">
        <v>83.645999999999987</v>
      </c>
    </row>
    <row r="169" spans="1:22" x14ac:dyDescent="0.3">
      <c r="A169">
        <v>8148</v>
      </c>
      <c r="B169" t="s">
        <v>9856</v>
      </c>
      <c r="C169">
        <v>2014</v>
      </c>
      <c r="D169" s="35">
        <v>41800</v>
      </c>
      <c r="E169" s="35">
        <v>41805</v>
      </c>
      <c r="F169" t="s">
        <v>50</v>
      </c>
      <c r="G169" t="s">
        <v>1408</v>
      </c>
      <c r="H169" t="s">
        <v>1409</v>
      </c>
      <c r="I169" t="s">
        <v>26</v>
      </c>
      <c r="J169" t="s">
        <v>27</v>
      </c>
      <c r="K169" t="s">
        <v>1976</v>
      </c>
      <c r="L169" t="s">
        <v>319</v>
      </c>
      <c r="M169">
        <v>24153</v>
      </c>
      <c r="N169" t="s">
        <v>30</v>
      </c>
      <c r="O169" t="s">
        <v>185</v>
      </c>
      <c r="P169" t="s">
        <v>46</v>
      </c>
      <c r="Q169" t="s">
        <v>90</v>
      </c>
      <c r="R169" t="s">
        <v>186</v>
      </c>
      <c r="S169">
        <v>49.12</v>
      </c>
      <c r="T169">
        <v>4</v>
      </c>
      <c r="U169">
        <v>0</v>
      </c>
      <c r="V169">
        <v>23.086399999999998</v>
      </c>
    </row>
    <row r="170" spans="1:22" x14ac:dyDescent="0.3">
      <c r="A170">
        <v>8147</v>
      </c>
      <c r="B170" t="s">
        <v>9855</v>
      </c>
      <c r="C170">
        <v>2011</v>
      </c>
      <c r="D170" s="35">
        <v>40714</v>
      </c>
      <c r="E170" s="35">
        <v>40721</v>
      </c>
      <c r="F170" t="s">
        <v>50</v>
      </c>
      <c r="G170" t="s">
        <v>3998</v>
      </c>
      <c r="H170" t="s">
        <v>3999</v>
      </c>
      <c r="I170" t="s">
        <v>26</v>
      </c>
      <c r="J170" t="s">
        <v>27</v>
      </c>
      <c r="K170" t="s">
        <v>7527</v>
      </c>
      <c r="L170" t="s">
        <v>649</v>
      </c>
      <c r="M170">
        <v>73505</v>
      </c>
      <c r="N170" t="s">
        <v>105</v>
      </c>
      <c r="O170" t="s">
        <v>5170</v>
      </c>
      <c r="P170" t="s">
        <v>46</v>
      </c>
      <c r="Q170" t="s">
        <v>68</v>
      </c>
      <c r="R170" t="s">
        <v>5171</v>
      </c>
      <c r="S170">
        <v>3.52</v>
      </c>
      <c r="T170">
        <v>2</v>
      </c>
      <c r="U170">
        <v>0</v>
      </c>
      <c r="V170">
        <v>1.6896</v>
      </c>
    </row>
    <row r="171" spans="1:22" x14ac:dyDescent="0.3">
      <c r="A171">
        <v>8146</v>
      </c>
      <c r="B171" t="s">
        <v>9855</v>
      </c>
      <c r="C171">
        <v>2011</v>
      </c>
      <c r="D171" s="35">
        <v>40714</v>
      </c>
      <c r="E171" s="35">
        <v>40721</v>
      </c>
      <c r="F171" t="s">
        <v>50</v>
      </c>
      <c r="G171" t="s">
        <v>3998</v>
      </c>
      <c r="H171" t="s">
        <v>3999</v>
      </c>
      <c r="I171" t="s">
        <v>26</v>
      </c>
      <c r="J171" t="s">
        <v>27</v>
      </c>
      <c r="K171" t="s">
        <v>7527</v>
      </c>
      <c r="L171" t="s">
        <v>649</v>
      </c>
      <c r="M171">
        <v>73505</v>
      </c>
      <c r="N171" t="s">
        <v>105</v>
      </c>
      <c r="O171" t="s">
        <v>4613</v>
      </c>
      <c r="P171" t="s">
        <v>46</v>
      </c>
      <c r="Q171" t="s">
        <v>78</v>
      </c>
      <c r="R171" t="s">
        <v>4614</v>
      </c>
      <c r="S171">
        <v>471.90000000000003</v>
      </c>
      <c r="T171">
        <v>6</v>
      </c>
      <c r="U171">
        <v>0</v>
      </c>
      <c r="V171">
        <v>155.72699999999998</v>
      </c>
    </row>
    <row r="172" spans="1:22" x14ac:dyDescent="0.3">
      <c r="A172">
        <v>8079</v>
      </c>
      <c r="B172" t="s">
        <v>9812</v>
      </c>
      <c r="C172">
        <v>2012</v>
      </c>
      <c r="D172" s="35">
        <v>41083</v>
      </c>
      <c r="E172" s="35">
        <v>41089</v>
      </c>
      <c r="F172" t="s">
        <v>50</v>
      </c>
      <c r="G172" t="s">
        <v>5044</v>
      </c>
      <c r="H172" t="s">
        <v>5045</v>
      </c>
      <c r="I172" t="s">
        <v>41</v>
      </c>
      <c r="J172" t="s">
        <v>27</v>
      </c>
      <c r="K172" t="s">
        <v>9813</v>
      </c>
      <c r="L172" t="s">
        <v>1272</v>
      </c>
      <c r="M172">
        <v>30344</v>
      </c>
      <c r="N172" t="s">
        <v>30</v>
      </c>
      <c r="O172" t="s">
        <v>5651</v>
      </c>
      <c r="P172" t="s">
        <v>71</v>
      </c>
      <c r="Q172" t="s">
        <v>161</v>
      </c>
      <c r="R172" t="s">
        <v>5652</v>
      </c>
      <c r="S172">
        <v>75</v>
      </c>
      <c r="T172">
        <v>3</v>
      </c>
      <c r="U172">
        <v>0</v>
      </c>
      <c r="V172">
        <v>18</v>
      </c>
    </row>
    <row r="173" spans="1:22" x14ac:dyDescent="0.3">
      <c r="A173">
        <v>8078</v>
      </c>
      <c r="B173" t="s">
        <v>9812</v>
      </c>
      <c r="C173">
        <v>2012</v>
      </c>
      <c r="D173" s="35">
        <v>41083</v>
      </c>
      <c r="E173" s="35">
        <v>41089</v>
      </c>
      <c r="F173" t="s">
        <v>50</v>
      </c>
      <c r="G173" t="s">
        <v>5044</v>
      </c>
      <c r="H173" t="s">
        <v>5045</v>
      </c>
      <c r="I173" t="s">
        <v>41</v>
      </c>
      <c r="J173" t="s">
        <v>27</v>
      </c>
      <c r="K173" t="s">
        <v>9813</v>
      </c>
      <c r="L173" t="s">
        <v>1272</v>
      </c>
      <c r="M173">
        <v>30344</v>
      </c>
      <c r="N173" t="s">
        <v>30</v>
      </c>
      <c r="O173" t="s">
        <v>3477</v>
      </c>
      <c r="P173" t="s">
        <v>46</v>
      </c>
      <c r="Q173" t="s">
        <v>75</v>
      </c>
      <c r="R173" t="s">
        <v>3478</v>
      </c>
      <c r="S173">
        <v>165.98</v>
      </c>
      <c r="T173">
        <v>1</v>
      </c>
      <c r="U173">
        <v>0</v>
      </c>
      <c r="V173">
        <v>74.690999999999988</v>
      </c>
    </row>
    <row r="174" spans="1:22" x14ac:dyDescent="0.3">
      <c r="A174">
        <v>8077</v>
      </c>
      <c r="B174" t="s">
        <v>9812</v>
      </c>
      <c r="C174">
        <v>2012</v>
      </c>
      <c r="D174" s="35">
        <v>41083</v>
      </c>
      <c r="E174" s="35">
        <v>41089</v>
      </c>
      <c r="F174" t="s">
        <v>50</v>
      </c>
      <c r="G174" t="s">
        <v>5044</v>
      </c>
      <c r="H174" t="s">
        <v>5045</v>
      </c>
      <c r="I174" t="s">
        <v>41</v>
      </c>
      <c r="J174" t="s">
        <v>27</v>
      </c>
      <c r="K174" t="s">
        <v>9813</v>
      </c>
      <c r="L174" t="s">
        <v>1272</v>
      </c>
      <c r="M174">
        <v>30344</v>
      </c>
      <c r="N174" t="s">
        <v>30</v>
      </c>
      <c r="O174" t="s">
        <v>2522</v>
      </c>
      <c r="P174" t="s">
        <v>32</v>
      </c>
      <c r="Q174" t="s">
        <v>65</v>
      </c>
      <c r="R174" t="s">
        <v>2523</v>
      </c>
      <c r="S174">
        <v>27.42</v>
      </c>
      <c r="T174">
        <v>3</v>
      </c>
      <c r="U174">
        <v>0</v>
      </c>
      <c r="V174">
        <v>9.3227999999999991</v>
      </c>
    </row>
    <row r="175" spans="1:22" x14ac:dyDescent="0.3">
      <c r="A175">
        <v>8036</v>
      </c>
      <c r="B175" t="s">
        <v>9791</v>
      </c>
      <c r="C175">
        <v>2012</v>
      </c>
      <c r="D175" s="35">
        <v>41085</v>
      </c>
      <c r="E175" s="35">
        <v>41088</v>
      </c>
      <c r="F175" t="s">
        <v>188</v>
      </c>
      <c r="G175" t="s">
        <v>5248</v>
      </c>
      <c r="H175" t="s">
        <v>5249</v>
      </c>
      <c r="I175" t="s">
        <v>26</v>
      </c>
      <c r="J175" t="s">
        <v>27</v>
      </c>
      <c r="K175" t="s">
        <v>184</v>
      </c>
      <c r="L175" t="s">
        <v>104</v>
      </c>
      <c r="M175">
        <v>77041</v>
      </c>
      <c r="N175" t="s">
        <v>105</v>
      </c>
      <c r="O175" t="s">
        <v>2918</v>
      </c>
      <c r="P175" t="s">
        <v>46</v>
      </c>
      <c r="Q175" t="s">
        <v>47</v>
      </c>
      <c r="R175" t="s">
        <v>2919</v>
      </c>
      <c r="S175">
        <v>4.6079999999999997</v>
      </c>
      <c r="T175">
        <v>2</v>
      </c>
      <c r="U175">
        <v>0.2</v>
      </c>
      <c r="V175">
        <v>1.6704000000000001</v>
      </c>
    </row>
    <row r="176" spans="1:22" x14ac:dyDescent="0.3">
      <c r="A176">
        <v>8035</v>
      </c>
      <c r="B176" t="s">
        <v>9791</v>
      </c>
      <c r="C176">
        <v>2012</v>
      </c>
      <c r="D176" s="35">
        <v>41085</v>
      </c>
      <c r="E176" s="35">
        <v>41088</v>
      </c>
      <c r="F176" t="s">
        <v>188</v>
      </c>
      <c r="G176" t="s">
        <v>5248</v>
      </c>
      <c r="H176" t="s">
        <v>5249</v>
      </c>
      <c r="I176" t="s">
        <v>26</v>
      </c>
      <c r="J176" t="s">
        <v>27</v>
      </c>
      <c r="K176" t="s">
        <v>184</v>
      </c>
      <c r="L176" t="s">
        <v>104</v>
      </c>
      <c r="M176">
        <v>77041</v>
      </c>
      <c r="N176" t="s">
        <v>105</v>
      </c>
      <c r="O176" t="s">
        <v>5684</v>
      </c>
      <c r="P176" t="s">
        <v>32</v>
      </c>
      <c r="Q176" t="s">
        <v>65</v>
      </c>
      <c r="R176" t="s">
        <v>5685</v>
      </c>
      <c r="S176">
        <v>75.384000000000015</v>
      </c>
      <c r="T176">
        <v>9</v>
      </c>
      <c r="U176">
        <v>0.6</v>
      </c>
      <c r="V176">
        <v>-20.730599999999995</v>
      </c>
    </row>
    <row r="177" spans="1:22" x14ac:dyDescent="0.3">
      <c r="A177">
        <v>8034</v>
      </c>
      <c r="B177" t="s">
        <v>9791</v>
      </c>
      <c r="C177">
        <v>2012</v>
      </c>
      <c r="D177" s="35">
        <v>41085</v>
      </c>
      <c r="E177" s="35">
        <v>41088</v>
      </c>
      <c r="F177" t="s">
        <v>188</v>
      </c>
      <c r="G177" t="s">
        <v>5248</v>
      </c>
      <c r="H177" t="s">
        <v>5249</v>
      </c>
      <c r="I177" t="s">
        <v>26</v>
      </c>
      <c r="J177" t="s">
        <v>27</v>
      </c>
      <c r="K177" t="s">
        <v>184</v>
      </c>
      <c r="L177" t="s">
        <v>104</v>
      </c>
      <c r="M177">
        <v>77041</v>
      </c>
      <c r="N177" t="s">
        <v>105</v>
      </c>
      <c r="O177" t="s">
        <v>7771</v>
      </c>
      <c r="P177" t="s">
        <v>46</v>
      </c>
      <c r="Q177" t="s">
        <v>75</v>
      </c>
      <c r="R177" t="s">
        <v>7772</v>
      </c>
      <c r="S177">
        <v>0.98399999999999976</v>
      </c>
      <c r="T177">
        <v>2</v>
      </c>
      <c r="U177">
        <v>0.8</v>
      </c>
      <c r="V177">
        <v>-1.476</v>
      </c>
    </row>
    <row r="178" spans="1:22" x14ac:dyDescent="0.3">
      <c r="A178">
        <v>8033</v>
      </c>
      <c r="B178" t="s">
        <v>9791</v>
      </c>
      <c r="C178">
        <v>2012</v>
      </c>
      <c r="D178" s="35">
        <v>41085</v>
      </c>
      <c r="E178" s="35">
        <v>41088</v>
      </c>
      <c r="F178" t="s">
        <v>188</v>
      </c>
      <c r="G178" t="s">
        <v>5248</v>
      </c>
      <c r="H178" t="s">
        <v>5249</v>
      </c>
      <c r="I178" t="s">
        <v>26</v>
      </c>
      <c r="J178" t="s">
        <v>27</v>
      </c>
      <c r="K178" t="s">
        <v>184</v>
      </c>
      <c r="L178" t="s">
        <v>104</v>
      </c>
      <c r="M178">
        <v>77041</v>
      </c>
      <c r="N178" t="s">
        <v>105</v>
      </c>
      <c r="O178" t="s">
        <v>2650</v>
      </c>
      <c r="P178" t="s">
        <v>46</v>
      </c>
      <c r="Q178" t="s">
        <v>90</v>
      </c>
      <c r="R178" t="s">
        <v>2651</v>
      </c>
      <c r="S178">
        <v>47.952000000000005</v>
      </c>
      <c r="T178">
        <v>3</v>
      </c>
      <c r="U178">
        <v>0.2</v>
      </c>
      <c r="V178">
        <v>16.183799999999998</v>
      </c>
    </row>
    <row r="179" spans="1:22" x14ac:dyDescent="0.3">
      <c r="A179">
        <v>8012</v>
      </c>
      <c r="B179" t="s">
        <v>9782</v>
      </c>
      <c r="C179">
        <v>2012</v>
      </c>
      <c r="D179" s="35">
        <v>41080</v>
      </c>
      <c r="E179" s="35">
        <v>41083</v>
      </c>
      <c r="F179" t="s">
        <v>188</v>
      </c>
      <c r="G179" t="s">
        <v>5224</v>
      </c>
      <c r="H179" t="s">
        <v>5225</v>
      </c>
      <c r="I179" t="s">
        <v>26</v>
      </c>
      <c r="J179" t="s">
        <v>27</v>
      </c>
      <c r="K179" t="s">
        <v>456</v>
      </c>
      <c r="L179" t="s">
        <v>457</v>
      </c>
      <c r="M179">
        <v>80013</v>
      </c>
      <c r="N179" t="s">
        <v>44</v>
      </c>
      <c r="O179" t="s">
        <v>9183</v>
      </c>
      <c r="P179" t="s">
        <v>71</v>
      </c>
      <c r="Q179" t="s">
        <v>72</v>
      </c>
      <c r="R179" t="s">
        <v>9184</v>
      </c>
      <c r="S179">
        <v>125.944</v>
      </c>
      <c r="T179">
        <v>7</v>
      </c>
      <c r="U179">
        <v>0.2</v>
      </c>
      <c r="V179">
        <v>15.742999999999984</v>
      </c>
    </row>
    <row r="180" spans="1:22" x14ac:dyDescent="0.3">
      <c r="A180">
        <v>7993</v>
      </c>
      <c r="B180" t="s">
        <v>9772</v>
      </c>
      <c r="C180">
        <v>2013</v>
      </c>
      <c r="D180" s="35">
        <v>41440</v>
      </c>
      <c r="E180" s="35">
        <v>41443</v>
      </c>
      <c r="F180" t="s">
        <v>188</v>
      </c>
      <c r="G180" t="s">
        <v>6893</v>
      </c>
      <c r="H180" t="s">
        <v>6894</v>
      </c>
      <c r="I180" t="s">
        <v>26</v>
      </c>
      <c r="J180" t="s">
        <v>27</v>
      </c>
      <c r="K180" t="s">
        <v>2917</v>
      </c>
      <c r="L180" t="s">
        <v>54</v>
      </c>
      <c r="M180">
        <v>33433</v>
      </c>
      <c r="N180" t="s">
        <v>30</v>
      </c>
      <c r="O180" t="s">
        <v>6872</v>
      </c>
      <c r="P180" t="s">
        <v>71</v>
      </c>
      <c r="Q180" t="s">
        <v>161</v>
      </c>
      <c r="R180" t="s">
        <v>6873</v>
      </c>
      <c r="S180">
        <v>18.463999999999999</v>
      </c>
      <c r="T180">
        <v>2</v>
      </c>
      <c r="U180">
        <v>0.2</v>
      </c>
      <c r="V180">
        <v>2.3079999999999998</v>
      </c>
    </row>
    <row r="181" spans="1:22" x14ac:dyDescent="0.3">
      <c r="A181">
        <v>7992</v>
      </c>
      <c r="B181" t="s">
        <v>9772</v>
      </c>
      <c r="C181">
        <v>2013</v>
      </c>
      <c r="D181" s="35">
        <v>41440</v>
      </c>
      <c r="E181" s="35">
        <v>41443</v>
      </c>
      <c r="F181" t="s">
        <v>188</v>
      </c>
      <c r="G181" t="s">
        <v>6893</v>
      </c>
      <c r="H181" t="s">
        <v>6894</v>
      </c>
      <c r="I181" t="s">
        <v>26</v>
      </c>
      <c r="J181" t="s">
        <v>27</v>
      </c>
      <c r="K181" t="s">
        <v>2917</v>
      </c>
      <c r="L181" t="s">
        <v>54</v>
      </c>
      <c r="M181">
        <v>33433</v>
      </c>
      <c r="N181" t="s">
        <v>30</v>
      </c>
      <c r="O181" t="s">
        <v>4801</v>
      </c>
      <c r="P181" t="s">
        <v>46</v>
      </c>
      <c r="Q181" t="s">
        <v>75</v>
      </c>
      <c r="R181" t="s">
        <v>4802</v>
      </c>
      <c r="S181">
        <v>39.936000000000007</v>
      </c>
      <c r="T181">
        <v>4</v>
      </c>
      <c r="U181">
        <v>0.7</v>
      </c>
      <c r="V181">
        <v>-26.623999999999995</v>
      </c>
    </row>
    <row r="182" spans="1:22" x14ac:dyDescent="0.3">
      <c r="A182">
        <v>7916</v>
      </c>
      <c r="B182" t="s">
        <v>9735</v>
      </c>
      <c r="C182">
        <v>2014</v>
      </c>
      <c r="D182" s="35">
        <v>41808</v>
      </c>
      <c r="E182" s="35">
        <v>41812</v>
      </c>
      <c r="F182" t="s">
        <v>50</v>
      </c>
      <c r="G182" t="s">
        <v>2146</v>
      </c>
      <c r="H182" t="s">
        <v>2147</v>
      </c>
      <c r="I182" t="s">
        <v>102</v>
      </c>
      <c r="J182" t="s">
        <v>27</v>
      </c>
      <c r="K182" t="s">
        <v>266</v>
      </c>
      <c r="L182" t="s">
        <v>267</v>
      </c>
      <c r="M182">
        <v>10024</v>
      </c>
      <c r="N182" t="s">
        <v>148</v>
      </c>
      <c r="O182" t="s">
        <v>8210</v>
      </c>
      <c r="P182" t="s">
        <v>71</v>
      </c>
      <c r="Q182" t="s">
        <v>161</v>
      </c>
      <c r="R182" t="s">
        <v>8211</v>
      </c>
      <c r="S182">
        <v>101.34</v>
      </c>
      <c r="T182">
        <v>3</v>
      </c>
      <c r="U182">
        <v>0</v>
      </c>
      <c r="V182">
        <v>8.1071999999999917</v>
      </c>
    </row>
    <row r="183" spans="1:22" x14ac:dyDescent="0.3">
      <c r="A183">
        <v>7915</v>
      </c>
      <c r="B183" t="s">
        <v>9735</v>
      </c>
      <c r="C183">
        <v>2014</v>
      </c>
      <c r="D183" s="35">
        <v>41808</v>
      </c>
      <c r="E183" s="35">
        <v>41812</v>
      </c>
      <c r="F183" t="s">
        <v>50</v>
      </c>
      <c r="G183" t="s">
        <v>2146</v>
      </c>
      <c r="H183" t="s">
        <v>2147</v>
      </c>
      <c r="I183" t="s">
        <v>102</v>
      </c>
      <c r="J183" t="s">
        <v>27</v>
      </c>
      <c r="K183" t="s">
        <v>266</v>
      </c>
      <c r="L183" t="s">
        <v>267</v>
      </c>
      <c r="M183">
        <v>10024</v>
      </c>
      <c r="N183" t="s">
        <v>148</v>
      </c>
      <c r="O183" t="s">
        <v>9736</v>
      </c>
      <c r="P183" t="s">
        <v>71</v>
      </c>
      <c r="Q183" t="s">
        <v>682</v>
      </c>
      <c r="R183" t="s">
        <v>9737</v>
      </c>
      <c r="S183">
        <v>3404.5</v>
      </c>
      <c r="T183">
        <v>5</v>
      </c>
      <c r="U183">
        <v>0</v>
      </c>
      <c r="V183">
        <v>1668.2049999999999</v>
      </c>
    </row>
    <row r="184" spans="1:22" x14ac:dyDescent="0.3">
      <c r="A184">
        <v>7897</v>
      </c>
      <c r="B184" t="s">
        <v>9725</v>
      </c>
      <c r="C184">
        <v>2014</v>
      </c>
      <c r="D184" s="35">
        <v>41812</v>
      </c>
      <c r="E184" s="35">
        <v>41816</v>
      </c>
      <c r="F184" t="s">
        <v>50</v>
      </c>
      <c r="G184" t="s">
        <v>2161</v>
      </c>
      <c r="H184" t="s">
        <v>2162</v>
      </c>
      <c r="I184" t="s">
        <v>102</v>
      </c>
      <c r="J184" t="s">
        <v>27</v>
      </c>
      <c r="K184" t="s">
        <v>5697</v>
      </c>
      <c r="L184" t="s">
        <v>9726</v>
      </c>
      <c r="M184">
        <v>26003</v>
      </c>
      <c r="N184" t="s">
        <v>148</v>
      </c>
      <c r="O184" t="s">
        <v>1251</v>
      </c>
      <c r="P184" t="s">
        <v>46</v>
      </c>
      <c r="Q184" t="s">
        <v>90</v>
      </c>
      <c r="R184" t="s">
        <v>1442</v>
      </c>
      <c r="S184">
        <v>447.84</v>
      </c>
      <c r="T184">
        <v>8</v>
      </c>
      <c r="U184">
        <v>0</v>
      </c>
      <c r="V184">
        <v>219.44159999999999</v>
      </c>
    </row>
    <row r="185" spans="1:22" x14ac:dyDescent="0.3">
      <c r="A185">
        <v>7896</v>
      </c>
      <c r="B185" t="s">
        <v>9725</v>
      </c>
      <c r="C185">
        <v>2014</v>
      </c>
      <c r="D185" s="35">
        <v>41812</v>
      </c>
      <c r="E185" s="35">
        <v>41816</v>
      </c>
      <c r="F185" t="s">
        <v>50</v>
      </c>
      <c r="G185" t="s">
        <v>2161</v>
      </c>
      <c r="H185" t="s">
        <v>2162</v>
      </c>
      <c r="I185" t="s">
        <v>102</v>
      </c>
      <c r="J185" t="s">
        <v>27</v>
      </c>
      <c r="K185" t="s">
        <v>5697</v>
      </c>
      <c r="L185" t="s">
        <v>9726</v>
      </c>
      <c r="M185">
        <v>26003</v>
      </c>
      <c r="N185" t="s">
        <v>148</v>
      </c>
      <c r="O185" t="s">
        <v>2913</v>
      </c>
      <c r="P185" t="s">
        <v>46</v>
      </c>
      <c r="Q185" t="s">
        <v>75</v>
      </c>
      <c r="R185" t="s">
        <v>2914</v>
      </c>
      <c r="S185">
        <v>6.24</v>
      </c>
      <c r="T185">
        <v>2</v>
      </c>
      <c r="U185">
        <v>0</v>
      </c>
      <c r="V185">
        <v>3.0575999999999999</v>
      </c>
    </row>
    <row r="186" spans="1:22" x14ac:dyDescent="0.3">
      <c r="A186">
        <v>7895</v>
      </c>
      <c r="B186" t="s">
        <v>9725</v>
      </c>
      <c r="C186">
        <v>2014</v>
      </c>
      <c r="D186" s="35">
        <v>41812</v>
      </c>
      <c r="E186" s="35">
        <v>41816</v>
      </c>
      <c r="F186" t="s">
        <v>50</v>
      </c>
      <c r="G186" t="s">
        <v>2161</v>
      </c>
      <c r="H186" t="s">
        <v>2162</v>
      </c>
      <c r="I186" t="s">
        <v>102</v>
      </c>
      <c r="J186" t="s">
        <v>27</v>
      </c>
      <c r="K186" t="s">
        <v>5697</v>
      </c>
      <c r="L186" t="s">
        <v>9726</v>
      </c>
      <c r="M186">
        <v>26003</v>
      </c>
      <c r="N186" t="s">
        <v>148</v>
      </c>
      <c r="O186" t="s">
        <v>414</v>
      </c>
      <c r="P186" t="s">
        <v>46</v>
      </c>
      <c r="Q186" t="s">
        <v>75</v>
      </c>
      <c r="R186" t="s">
        <v>415</v>
      </c>
      <c r="S186">
        <v>82.4</v>
      </c>
      <c r="T186">
        <v>5</v>
      </c>
      <c r="U186">
        <v>0</v>
      </c>
      <c r="V186">
        <v>40.376000000000005</v>
      </c>
    </row>
    <row r="187" spans="1:22" x14ac:dyDescent="0.3">
      <c r="A187">
        <v>7880</v>
      </c>
      <c r="B187" t="s">
        <v>9719</v>
      </c>
      <c r="C187">
        <v>2013</v>
      </c>
      <c r="D187" s="35">
        <v>41440</v>
      </c>
      <c r="E187" s="35">
        <v>41447</v>
      </c>
      <c r="F187" t="s">
        <v>50</v>
      </c>
      <c r="G187" t="s">
        <v>400</v>
      </c>
      <c r="H187" t="s">
        <v>401</v>
      </c>
      <c r="I187" t="s">
        <v>41</v>
      </c>
      <c r="J187" t="s">
        <v>27</v>
      </c>
      <c r="K187" t="s">
        <v>146</v>
      </c>
      <c r="L187" t="s">
        <v>147</v>
      </c>
      <c r="M187">
        <v>19140</v>
      </c>
      <c r="N187" t="s">
        <v>148</v>
      </c>
      <c r="O187" t="s">
        <v>7497</v>
      </c>
      <c r="P187" t="s">
        <v>32</v>
      </c>
      <c r="Q187" t="s">
        <v>56</v>
      </c>
      <c r="R187" t="s">
        <v>7498</v>
      </c>
      <c r="S187">
        <v>337.17599999999999</v>
      </c>
      <c r="T187">
        <v>2</v>
      </c>
      <c r="U187">
        <v>0.4</v>
      </c>
      <c r="V187">
        <v>-118.01160000000002</v>
      </c>
    </row>
    <row r="188" spans="1:22" x14ac:dyDescent="0.3">
      <c r="A188">
        <v>7816</v>
      </c>
      <c r="B188" t="s">
        <v>9681</v>
      </c>
      <c r="C188">
        <v>2014</v>
      </c>
      <c r="D188" s="35">
        <v>41799</v>
      </c>
      <c r="E188" s="35">
        <v>41801</v>
      </c>
      <c r="F188" t="s">
        <v>188</v>
      </c>
      <c r="G188" t="s">
        <v>604</v>
      </c>
      <c r="H188" t="s">
        <v>605</v>
      </c>
      <c r="I188" t="s">
        <v>102</v>
      </c>
      <c r="J188" t="s">
        <v>27</v>
      </c>
      <c r="K188" t="s">
        <v>42</v>
      </c>
      <c r="L188" t="s">
        <v>43</v>
      </c>
      <c r="M188">
        <v>90049</v>
      </c>
      <c r="N188" t="s">
        <v>44</v>
      </c>
      <c r="O188" t="s">
        <v>3310</v>
      </c>
      <c r="P188" t="s">
        <v>71</v>
      </c>
      <c r="Q188" t="s">
        <v>72</v>
      </c>
      <c r="R188" t="s">
        <v>3311</v>
      </c>
      <c r="S188">
        <v>17.52</v>
      </c>
      <c r="T188">
        <v>2</v>
      </c>
      <c r="U188">
        <v>0.2</v>
      </c>
      <c r="V188">
        <v>-3.5040000000000022</v>
      </c>
    </row>
    <row r="189" spans="1:22" x14ac:dyDescent="0.3">
      <c r="A189">
        <v>7815</v>
      </c>
      <c r="B189" t="s">
        <v>9681</v>
      </c>
      <c r="C189">
        <v>2014</v>
      </c>
      <c r="D189" s="35">
        <v>41799</v>
      </c>
      <c r="E189" s="35">
        <v>41801</v>
      </c>
      <c r="F189" t="s">
        <v>188</v>
      </c>
      <c r="G189" t="s">
        <v>604</v>
      </c>
      <c r="H189" t="s">
        <v>605</v>
      </c>
      <c r="I189" t="s">
        <v>102</v>
      </c>
      <c r="J189" t="s">
        <v>27</v>
      </c>
      <c r="K189" t="s">
        <v>42</v>
      </c>
      <c r="L189" t="s">
        <v>43</v>
      </c>
      <c r="M189">
        <v>90049</v>
      </c>
      <c r="N189" t="s">
        <v>44</v>
      </c>
      <c r="O189" t="s">
        <v>166</v>
      </c>
      <c r="P189" t="s">
        <v>32</v>
      </c>
      <c r="Q189" t="s">
        <v>33</v>
      </c>
      <c r="R189" t="s">
        <v>167</v>
      </c>
      <c r="S189">
        <v>1497.6659999999999</v>
      </c>
      <c r="T189">
        <v>2</v>
      </c>
      <c r="U189">
        <v>0.15</v>
      </c>
      <c r="V189">
        <v>140.95680000000004</v>
      </c>
    </row>
    <row r="190" spans="1:22" x14ac:dyDescent="0.3">
      <c r="A190">
        <v>7801</v>
      </c>
      <c r="B190" t="s">
        <v>9676</v>
      </c>
      <c r="C190">
        <v>2014</v>
      </c>
      <c r="D190" s="35">
        <v>41792</v>
      </c>
      <c r="E190" s="35">
        <v>41797</v>
      </c>
      <c r="F190" t="s">
        <v>50</v>
      </c>
      <c r="G190" t="s">
        <v>8464</v>
      </c>
      <c r="H190" t="s">
        <v>8465</v>
      </c>
      <c r="I190" t="s">
        <v>26</v>
      </c>
      <c r="J190" t="s">
        <v>27</v>
      </c>
      <c r="K190" t="s">
        <v>146</v>
      </c>
      <c r="L190" t="s">
        <v>147</v>
      </c>
      <c r="M190">
        <v>19120</v>
      </c>
      <c r="N190" t="s">
        <v>148</v>
      </c>
      <c r="O190" t="s">
        <v>1096</v>
      </c>
      <c r="P190" t="s">
        <v>46</v>
      </c>
      <c r="Q190" t="s">
        <v>59</v>
      </c>
      <c r="R190" t="s">
        <v>1097</v>
      </c>
      <c r="S190">
        <v>324.74400000000003</v>
      </c>
      <c r="T190">
        <v>3</v>
      </c>
      <c r="U190">
        <v>0.2</v>
      </c>
      <c r="V190">
        <v>-77.126699999999971</v>
      </c>
    </row>
    <row r="191" spans="1:22" x14ac:dyDescent="0.3">
      <c r="A191">
        <v>7753</v>
      </c>
      <c r="B191" t="s">
        <v>9643</v>
      </c>
      <c r="C191">
        <v>2012</v>
      </c>
      <c r="D191" s="35">
        <v>41078</v>
      </c>
      <c r="E191" s="35">
        <v>41084</v>
      </c>
      <c r="F191" t="s">
        <v>50</v>
      </c>
      <c r="G191" t="s">
        <v>1430</v>
      </c>
      <c r="H191" t="s">
        <v>1431</v>
      </c>
      <c r="I191" t="s">
        <v>26</v>
      </c>
      <c r="J191" t="s">
        <v>27</v>
      </c>
      <c r="K191" t="s">
        <v>1127</v>
      </c>
      <c r="L191" t="s">
        <v>319</v>
      </c>
      <c r="M191">
        <v>22204</v>
      </c>
      <c r="N191" t="s">
        <v>30</v>
      </c>
      <c r="O191" t="s">
        <v>2848</v>
      </c>
      <c r="P191" t="s">
        <v>46</v>
      </c>
      <c r="Q191" t="s">
        <v>75</v>
      </c>
      <c r="R191" t="s">
        <v>2849</v>
      </c>
      <c r="S191">
        <v>33.020000000000003</v>
      </c>
      <c r="T191">
        <v>2</v>
      </c>
      <c r="U191">
        <v>0</v>
      </c>
      <c r="V191">
        <v>15.849600000000002</v>
      </c>
    </row>
    <row r="192" spans="1:22" x14ac:dyDescent="0.3">
      <c r="A192">
        <v>7752</v>
      </c>
      <c r="B192" t="s">
        <v>9643</v>
      </c>
      <c r="C192">
        <v>2012</v>
      </c>
      <c r="D192" s="35">
        <v>41078</v>
      </c>
      <c r="E192" s="35">
        <v>41084</v>
      </c>
      <c r="F192" t="s">
        <v>50</v>
      </c>
      <c r="G192" t="s">
        <v>1430</v>
      </c>
      <c r="H192" t="s">
        <v>1431</v>
      </c>
      <c r="I192" t="s">
        <v>26</v>
      </c>
      <c r="J192" t="s">
        <v>27</v>
      </c>
      <c r="K192" t="s">
        <v>1127</v>
      </c>
      <c r="L192" t="s">
        <v>319</v>
      </c>
      <c r="M192">
        <v>22204</v>
      </c>
      <c r="N192" t="s">
        <v>30</v>
      </c>
      <c r="O192" t="s">
        <v>1920</v>
      </c>
      <c r="P192" t="s">
        <v>71</v>
      </c>
      <c r="Q192" t="s">
        <v>72</v>
      </c>
      <c r="R192" t="s">
        <v>1921</v>
      </c>
      <c r="S192">
        <v>467.97</v>
      </c>
      <c r="T192">
        <v>3</v>
      </c>
      <c r="U192">
        <v>0</v>
      </c>
      <c r="V192">
        <v>140.39099999999999</v>
      </c>
    </row>
    <row r="193" spans="1:22" x14ac:dyDescent="0.3">
      <c r="A193">
        <v>7751</v>
      </c>
      <c r="B193" t="s">
        <v>9643</v>
      </c>
      <c r="C193">
        <v>2012</v>
      </c>
      <c r="D193" s="35">
        <v>41078</v>
      </c>
      <c r="E193" s="35">
        <v>41084</v>
      </c>
      <c r="F193" t="s">
        <v>50</v>
      </c>
      <c r="G193" t="s">
        <v>1430</v>
      </c>
      <c r="H193" t="s">
        <v>1431</v>
      </c>
      <c r="I193" t="s">
        <v>26</v>
      </c>
      <c r="J193" t="s">
        <v>27</v>
      </c>
      <c r="K193" t="s">
        <v>1127</v>
      </c>
      <c r="L193" t="s">
        <v>319</v>
      </c>
      <c r="M193">
        <v>22204</v>
      </c>
      <c r="N193" t="s">
        <v>30</v>
      </c>
      <c r="O193" t="s">
        <v>673</v>
      </c>
      <c r="P193" t="s">
        <v>46</v>
      </c>
      <c r="Q193" t="s">
        <v>75</v>
      </c>
      <c r="R193" t="s">
        <v>674</v>
      </c>
      <c r="S193">
        <v>34.6</v>
      </c>
      <c r="T193">
        <v>2</v>
      </c>
      <c r="U193">
        <v>0</v>
      </c>
      <c r="V193">
        <v>16.608000000000001</v>
      </c>
    </row>
    <row r="194" spans="1:22" x14ac:dyDescent="0.3">
      <c r="A194">
        <v>7750</v>
      </c>
      <c r="B194" t="s">
        <v>9643</v>
      </c>
      <c r="C194">
        <v>2012</v>
      </c>
      <c r="D194" s="35">
        <v>41078</v>
      </c>
      <c r="E194" s="35">
        <v>41084</v>
      </c>
      <c r="F194" t="s">
        <v>50</v>
      </c>
      <c r="G194" t="s">
        <v>1430</v>
      </c>
      <c r="H194" t="s">
        <v>1431</v>
      </c>
      <c r="I194" t="s">
        <v>26</v>
      </c>
      <c r="J194" t="s">
        <v>27</v>
      </c>
      <c r="K194" t="s">
        <v>1127</v>
      </c>
      <c r="L194" t="s">
        <v>319</v>
      </c>
      <c r="M194">
        <v>22204</v>
      </c>
      <c r="N194" t="s">
        <v>30</v>
      </c>
      <c r="O194" t="s">
        <v>3510</v>
      </c>
      <c r="P194" t="s">
        <v>46</v>
      </c>
      <c r="Q194" t="s">
        <v>59</v>
      </c>
      <c r="R194" t="s">
        <v>3511</v>
      </c>
      <c r="S194">
        <v>450.04</v>
      </c>
      <c r="T194">
        <v>2</v>
      </c>
      <c r="U194">
        <v>0</v>
      </c>
      <c r="V194">
        <v>58.505200000000002</v>
      </c>
    </row>
    <row r="195" spans="1:22" x14ac:dyDescent="0.3">
      <c r="A195">
        <v>7749</v>
      </c>
      <c r="B195" t="s">
        <v>9643</v>
      </c>
      <c r="C195">
        <v>2012</v>
      </c>
      <c r="D195" s="35">
        <v>41078</v>
      </c>
      <c r="E195" s="35">
        <v>41084</v>
      </c>
      <c r="F195" t="s">
        <v>50</v>
      </c>
      <c r="G195" t="s">
        <v>1430</v>
      </c>
      <c r="H195" t="s">
        <v>1431</v>
      </c>
      <c r="I195" t="s">
        <v>26</v>
      </c>
      <c r="J195" t="s">
        <v>27</v>
      </c>
      <c r="K195" t="s">
        <v>1127</v>
      </c>
      <c r="L195" t="s">
        <v>319</v>
      </c>
      <c r="M195">
        <v>22204</v>
      </c>
      <c r="N195" t="s">
        <v>30</v>
      </c>
      <c r="O195" t="s">
        <v>6332</v>
      </c>
      <c r="P195" t="s">
        <v>32</v>
      </c>
      <c r="Q195" t="s">
        <v>65</v>
      </c>
      <c r="R195" t="s">
        <v>6333</v>
      </c>
      <c r="S195">
        <v>60.84</v>
      </c>
      <c r="T195">
        <v>3</v>
      </c>
      <c r="U195">
        <v>0</v>
      </c>
      <c r="V195">
        <v>19.468799999999998</v>
      </c>
    </row>
    <row r="196" spans="1:22" x14ac:dyDescent="0.3">
      <c r="A196">
        <v>7746</v>
      </c>
      <c r="B196" t="s">
        <v>9640</v>
      </c>
      <c r="C196">
        <v>2013</v>
      </c>
      <c r="D196" s="35">
        <v>41443</v>
      </c>
      <c r="E196" s="35">
        <v>41448</v>
      </c>
      <c r="F196" t="s">
        <v>50</v>
      </c>
      <c r="G196" t="s">
        <v>2407</v>
      </c>
      <c r="H196" t="s">
        <v>2408</v>
      </c>
      <c r="I196" t="s">
        <v>41</v>
      </c>
      <c r="J196" t="s">
        <v>27</v>
      </c>
      <c r="K196" t="s">
        <v>7706</v>
      </c>
      <c r="L196" t="s">
        <v>747</v>
      </c>
      <c r="M196">
        <v>6708</v>
      </c>
      <c r="N196" t="s">
        <v>148</v>
      </c>
      <c r="O196" t="s">
        <v>3716</v>
      </c>
      <c r="P196" t="s">
        <v>46</v>
      </c>
      <c r="Q196" t="s">
        <v>68</v>
      </c>
      <c r="R196" t="s">
        <v>3717</v>
      </c>
      <c r="S196">
        <v>9.84</v>
      </c>
      <c r="T196">
        <v>3</v>
      </c>
      <c r="U196">
        <v>0</v>
      </c>
      <c r="V196">
        <v>2.8535999999999988</v>
      </c>
    </row>
    <row r="197" spans="1:22" x14ac:dyDescent="0.3">
      <c r="A197">
        <v>7745</v>
      </c>
      <c r="B197" t="s">
        <v>9640</v>
      </c>
      <c r="C197">
        <v>2013</v>
      </c>
      <c r="D197" s="35">
        <v>41443</v>
      </c>
      <c r="E197" s="35">
        <v>41448</v>
      </c>
      <c r="F197" t="s">
        <v>50</v>
      </c>
      <c r="G197" t="s">
        <v>2407</v>
      </c>
      <c r="H197" t="s">
        <v>2408</v>
      </c>
      <c r="I197" t="s">
        <v>41</v>
      </c>
      <c r="J197" t="s">
        <v>27</v>
      </c>
      <c r="K197" t="s">
        <v>7706</v>
      </c>
      <c r="L197" t="s">
        <v>747</v>
      </c>
      <c r="M197">
        <v>6708</v>
      </c>
      <c r="N197" t="s">
        <v>148</v>
      </c>
      <c r="O197" t="s">
        <v>3381</v>
      </c>
      <c r="P197" t="s">
        <v>71</v>
      </c>
      <c r="Q197" t="s">
        <v>72</v>
      </c>
      <c r="R197" t="s">
        <v>3382</v>
      </c>
      <c r="S197">
        <v>566.97</v>
      </c>
      <c r="T197">
        <v>3</v>
      </c>
      <c r="U197">
        <v>0</v>
      </c>
      <c r="V197">
        <v>153.08189999999999</v>
      </c>
    </row>
    <row r="198" spans="1:22" x14ac:dyDescent="0.3">
      <c r="A198">
        <v>7744</v>
      </c>
      <c r="B198" t="s">
        <v>9640</v>
      </c>
      <c r="C198">
        <v>2013</v>
      </c>
      <c r="D198" s="35">
        <v>41443</v>
      </c>
      <c r="E198" s="35">
        <v>41448</v>
      </c>
      <c r="F198" t="s">
        <v>50</v>
      </c>
      <c r="G198" t="s">
        <v>2407</v>
      </c>
      <c r="H198" t="s">
        <v>2408</v>
      </c>
      <c r="I198" t="s">
        <v>41</v>
      </c>
      <c r="J198" t="s">
        <v>27</v>
      </c>
      <c r="K198" t="s">
        <v>7706</v>
      </c>
      <c r="L198" t="s">
        <v>747</v>
      </c>
      <c r="M198">
        <v>6708</v>
      </c>
      <c r="N198" t="s">
        <v>148</v>
      </c>
      <c r="O198" t="s">
        <v>5822</v>
      </c>
      <c r="P198" t="s">
        <v>46</v>
      </c>
      <c r="Q198" t="s">
        <v>75</v>
      </c>
      <c r="R198" t="s">
        <v>5823</v>
      </c>
      <c r="S198">
        <v>7.96</v>
      </c>
      <c r="T198">
        <v>2</v>
      </c>
      <c r="U198">
        <v>0</v>
      </c>
      <c r="V198">
        <v>3.7412000000000001</v>
      </c>
    </row>
    <row r="199" spans="1:22" x14ac:dyDescent="0.3">
      <c r="A199">
        <v>7733</v>
      </c>
      <c r="B199" t="s">
        <v>9630</v>
      </c>
      <c r="C199">
        <v>2014</v>
      </c>
      <c r="D199" s="35">
        <v>41793</v>
      </c>
      <c r="E199" s="35">
        <v>41799</v>
      </c>
      <c r="F199" t="s">
        <v>50</v>
      </c>
      <c r="G199" t="s">
        <v>4011</v>
      </c>
      <c r="H199" t="s">
        <v>4012</v>
      </c>
      <c r="I199" t="s">
        <v>26</v>
      </c>
      <c r="J199" t="s">
        <v>27</v>
      </c>
      <c r="K199" t="s">
        <v>184</v>
      </c>
      <c r="L199" t="s">
        <v>104</v>
      </c>
      <c r="M199">
        <v>77070</v>
      </c>
      <c r="N199" t="s">
        <v>105</v>
      </c>
      <c r="O199" t="s">
        <v>2247</v>
      </c>
      <c r="P199" t="s">
        <v>46</v>
      </c>
      <c r="Q199" t="s">
        <v>90</v>
      </c>
      <c r="R199" t="s">
        <v>2248</v>
      </c>
      <c r="S199">
        <v>10.688000000000001</v>
      </c>
      <c r="T199">
        <v>2</v>
      </c>
      <c r="U199">
        <v>0.2</v>
      </c>
      <c r="V199">
        <v>3.7407999999999997</v>
      </c>
    </row>
    <row r="200" spans="1:22" x14ac:dyDescent="0.3">
      <c r="A200">
        <v>7731</v>
      </c>
      <c r="B200" t="s">
        <v>9628</v>
      </c>
      <c r="C200">
        <v>2014</v>
      </c>
      <c r="D200" s="35">
        <v>41804</v>
      </c>
      <c r="E200" s="35">
        <v>41810</v>
      </c>
      <c r="F200" t="s">
        <v>50</v>
      </c>
      <c r="G200" t="s">
        <v>620</v>
      </c>
      <c r="H200" t="s">
        <v>621</v>
      </c>
      <c r="I200" t="s">
        <v>102</v>
      </c>
      <c r="J200" t="s">
        <v>27</v>
      </c>
      <c r="K200" t="s">
        <v>95</v>
      </c>
      <c r="L200" t="s">
        <v>96</v>
      </c>
      <c r="M200">
        <v>98103</v>
      </c>
      <c r="N200" t="s">
        <v>44</v>
      </c>
      <c r="O200" t="s">
        <v>4839</v>
      </c>
      <c r="P200" t="s">
        <v>32</v>
      </c>
      <c r="Q200" t="s">
        <v>36</v>
      </c>
      <c r="R200" t="s">
        <v>4840</v>
      </c>
      <c r="S200">
        <v>291.13600000000002</v>
      </c>
      <c r="T200">
        <v>4</v>
      </c>
      <c r="U200">
        <v>0.2</v>
      </c>
      <c r="V200">
        <v>-25.474400000000017</v>
      </c>
    </row>
    <row r="201" spans="1:22" x14ac:dyDescent="0.3">
      <c r="A201">
        <v>7660</v>
      </c>
      <c r="B201" t="s">
        <v>9588</v>
      </c>
      <c r="C201">
        <v>2014</v>
      </c>
      <c r="D201" s="35">
        <v>41792</v>
      </c>
      <c r="E201" s="35">
        <v>41796</v>
      </c>
      <c r="F201" t="s">
        <v>50</v>
      </c>
      <c r="G201" t="s">
        <v>481</v>
      </c>
      <c r="H201" t="s">
        <v>482</v>
      </c>
      <c r="I201" t="s">
        <v>41</v>
      </c>
      <c r="J201" t="s">
        <v>27</v>
      </c>
      <c r="K201" t="s">
        <v>137</v>
      </c>
      <c r="L201" t="s">
        <v>138</v>
      </c>
      <c r="M201">
        <v>68025</v>
      </c>
      <c r="N201" t="s">
        <v>105</v>
      </c>
      <c r="O201" t="s">
        <v>3242</v>
      </c>
      <c r="P201" t="s">
        <v>46</v>
      </c>
      <c r="Q201" t="s">
        <v>75</v>
      </c>
      <c r="R201" t="s">
        <v>3243</v>
      </c>
      <c r="S201">
        <v>53.9</v>
      </c>
      <c r="T201">
        <v>5</v>
      </c>
      <c r="U201">
        <v>0</v>
      </c>
      <c r="V201">
        <v>25.871999999999996</v>
      </c>
    </row>
    <row r="202" spans="1:22" x14ac:dyDescent="0.3">
      <c r="A202">
        <v>7597</v>
      </c>
      <c r="B202" t="s">
        <v>9553</v>
      </c>
      <c r="C202">
        <v>2012</v>
      </c>
      <c r="D202" s="35">
        <v>41075</v>
      </c>
      <c r="E202" s="35">
        <v>41079</v>
      </c>
      <c r="F202" t="s">
        <v>50</v>
      </c>
      <c r="G202" t="s">
        <v>1177</v>
      </c>
      <c r="H202" t="s">
        <v>1178</v>
      </c>
      <c r="I202" t="s">
        <v>41</v>
      </c>
      <c r="J202" t="s">
        <v>27</v>
      </c>
      <c r="K202" t="s">
        <v>42</v>
      </c>
      <c r="L202" t="s">
        <v>43</v>
      </c>
      <c r="M202">
        <v>90004</v>
      </c>
      <c r="N202" t="s">
        <v>44</v>
      </c>
      <c r="O202" t="s">
        <v>2086</v>
      </c>
      <c r="P202" t="s">
        <v>71</v>
      </c>
      <c r="Q202" t="s">
        <v>72</v>
      </c>
      <c r="R202" t="s">
        <v>2087</v>
      </c>
      <c r="S202">
        <v>225.57599999999996</v>
      </c>
      <c r="T202">
        <v>3</v>
      </c>
      <c r="U202">
        <v>0.2</v>
      </c>
      <c r="V202">
        <v>22.557600000000008</v>
      </c>
    </row>
    <row r="203" spans="1:22" x14ac:dyDescent="0.3">
      <c r="A203">
        <v>7533</v>
      </c>
      <c r="B203" t="s">
        <v>9520</v>
      </c>
      <c r="C203">
        <v>2013</v>
      </c>
      <c r="D203" s="35">
        <v>41443</v>
      </c>
      <c r="E203" s="35">
        <v>41445</v>
      </c>
      <c r="F203" t="s">
        <v>188</v>
      </c>
      <c r="G203" t="s">
        <v>564</v>
      </c>
      <c r="H203" t="s">
        <v>565</v>
      </c>
      <c r="I203" t="s">
        <v>26</v>
      </c>
      <c r="J203" t="s">
        <v>27</v>
      </c>
      <c r="K203" t="s">
        <v>9521</v>
      </c>
      <c r="L203" t="s">
        <v>457</v>
      </c>
      <c r="M203">
        <v>80501</v>
      </c>
      <c r="N203" t="s">
        <v>44</v>
      </c>
      <c r="O203" t="s">
        <v>2060</v>
      </c>
      <c r="P203" t="s">
        <v>32</v>
      </c>
      <c r="Q203" t="s">
        <v>36</v>
      </c>
      <c r="R203" t="s">
        <v>2061</v>
      </c>
      <c r="S203">
        <v>483.13599999999997</v>
      </c>
      <c r="T203">
        <v>4</v>
      </c>
      <c r="U203">
        <v>0.2</v>
      </c>
      <c r="V203">
        <v>54.352799999999945</v>
      </c>
    </row>
    <row r="204" spans="1:22" x14ac:dyDescent="0.3">
      <c r="A204">
        <v>201</v>
      </c>
      <c r="B204" t="s">
        <v>798</v>
      </c>
      <c r="C204">
        <v>2014</v>
      </c>
      <c r="D204" s="35">
        <v>41815</v>
      </c>
      <c r="E204" s="35">
        <v>41820</v>
      </c>
      <c r="F204" t="s">
        <v>50</v>
      </c>
      <c r="G204" t="s">
        <v>799</v>
      </c>
      <c r="H204" t="s">
        <v>800</v>
      </c>
      <c r="I204" t="s">
        <v>26</v>
      </c>
      <c r="J204" t="s">
        <v>27</v>
      </c>
      <c r="K204" t="s">
        <v>801</v>
      </c>
      <c r="L204" t="s">
        <v>498</v>
      </c>
      <c r="M204">
        <v>44312</v>
      </c>
      <c r="N204" t="s">
        <v>148</v>
      </c>
      <c r="O204" t="s">
        <v>802</v>
      </c>
      <c r="P204" t="s">
        <v>46</v>
      </c>
      <c r="Q204" t="s">
        <v>90</v>
      </c>
      <c r="R204" t="s">
        <v>803</v>
      </c>
      <c r="S204">
        <v>21.744000000000003</v>
      </c>
      <c r="T204">
        <v>3</v>
      </c>
      <c r="U204">
        <v>0.2</v>
      </c>
      <c r="V204">
        <v>6.794999999999999</v>
      </c>
    </row>
    <row r="205" spans="1:22" x14ac:dyDescent="0.3">
      <c r="A205">
        <v>7532</v>
      </c>
      <c r="B205" t="s">
        <v>9520</v>
      </c>
      <c r="C205">
        <v>2013</v>
      </c>
      <c r="D205" s="35">
        <v>41443</v>
      </c>
      <c r="E205" s="35">
        <v>41445</v>
      </c>
      <c r="F205" t="s">
        <v>188</v>
      </c>
      <c r="G205" t="s">
        <v>564</v>
      </c>
      <c r="H205" t="s">
        <v>565</v>
      </c>
      <c r="I205" t="s">
        <v>26</v>
      </c>
      <c r="J205" t="s">
        <v>27</v>
      </c>
      <c r="K205" t="s">
        <v>9521</v>
      </c>
      <c r="L205" t="s">
        <v>457</v>
      </c>
      <c r="M205">
        <v>80501</v>
      </c>
      <c r="N205" t="s">
        <v>44</v>
      </c>
      <c r="O205" t="s">
        <v>5400</v>
      </c>
      <c r="P205" t="s">
        <v>32</v>
      </c>
      <c r="Q205" t="s">
        <v>65</v>
      </c>
      <c r="R205" t="s">
        <v>5401</v>
      </c>
      <c r="S205">
        <v>266.35200000000003</v>
      </c>
      <c r="T205">
        <v>3</v>
      </c>
      <c r="U205">
        <v>0.2</v>
      </c>
      <c r="V205">
        <v>-13.317600000000013</v>
      </c>
    </row>
    <row r="206" spans="1:22" x14ac:dyDescent="0.3">
      <c r="A206">
        <v>7506</v>
      </c>
      <c r="B206" t="s">
        <v>9513</v>
      </c>
      <c r="C206">
        <v>2014</v>
      </c>
      <c r="D206" s="35">
        <v>41799</v>
      </c>
      <c r="E206" s="35">
        <v>41804</v>
      </c>
      <c r="F206" t="s">
        <v>50</v>
      </c>
      <c r="G206" t="s">
        <v>5008</v>
      </c>
      <c r="H206" t="s">
        <v>5009</v>
      </c>
      <c r="I206" t="s">
        <v>26</v>
      </c>
      <c r="J206" t="s">
        <v>27</v>
      </c>
      <c r="K206" t="s">
        <v>4289</v>
      </c>
      <c r="L206" t="s">
        <v>211</v>
      </c>
      <c r="M206">
        <v>60076</v>
      </c>
      <c r="N206" t="s">
        <v>105</v>
      </c>
      <c r="O206" t="s">
        <v>1335</v>
      </c>
      <c r="P206" t="s">
        <v>46</v>
      </c>
      <c r="Q206" t="s">
        <v>75</v>
      </c>
      <c r="R206" t="s">
        <v>1336</v>
      </c>
      <c r="S206">
        <v>12.175999999999998</v>
      </c>
      <c r="T206">
        <v>4</v>
      </c>
      <c r="U206">
        <v>0.8</v>
      </c>
      <c r="V206">
        <v>-18.872800000000009</v>
      </c>
    </row>
    <row r="207" spans="1:22" x14ac:dyDescent="0.3">
      <c r="A207">
        <v>7454</v>
      </c>
      <c r="B207" t="s">
        <v>9486</v>
      </c>
      <c r="C207">
        <v>2014</v>
      </c>
      <c r="D207" s="35">
        <v>41816</v>
      </c>
      <c r="E207" s="35">
        <v>41822</v>
      </c>
      <c r="F207" t="s">
        <v>50</v>
      </c>
      <c r="G207" t="s">
        <v>2080</v>
      </c>
      <c r="H207" t="s">
        <v>2081</v>
      </c>
      <c r="I207" t="s">
        <v>26</v>
      </c>
      <c r="J207" t="s">
        <v>27</v>
      </c>
      <c r="K207" t="s">
        <v>6307</v>
      </c>
      <c r="L207" t="s">
        <v>211</v>
      </c>
      <c r="M207">
        <v>60440</v>
      </c>
      <c r="N207" t="s">
        <v>105</v>
      </c>
      <c r="O207" t="s">
        <v>3562</v>
      </c>
      <c r="P207" t="s">
        <v>71</v>
      </c>
      <c r="Q207" t="s">
        <v>72</v>
      </c>
      <c r="R207" t="s">
        <v>3563</v>
      </c>
      <c r="S207">
        <v>148.47999999999999</v>
      </c>
      <c r="T207">
        <v>2</v>
      </c>
      <c r="U207">
        <v>0.2</v>
      </c>
      <c r="V207">
        <v>16.703999999999986</v>
      </c>
    </row>
    <row r="208" spans="1:22" x14ac:dyDescent="0.3">
      <c r="A208">
        <v>205</v>
      </c>
      <c r="B208" t="s">
        <v>818</v>
      </c>
      <c r="C208">
        <v>2014</v>
      </c>
      <c r="D208" s="35">
        <v>41794</v>
      </c>
      <c r="E208" s="35">
        <v>41798</v>
      </c>
      <c r="F208" t="s">
        <v>50</v>
      </c>
      <c r="G208" t="s">
        <v>819</v>
      </c>
      <c r="H208" t="s">
        <v>820</v>
      </c>
      <c r="I208" t="s">
        <v>41</v>
      </c>
      <c r="J208" t="s">
        <v>27</v>
      </c>
      <c r="K208" t="s">
        <v>612</v>
      </c>
      <c r="L208" t="s">
        <v>335</v>
      </c>
      <c r="M208">
        <v>37064</v>
      </c>
      <c r="N208" t="s">
        <v>30</v>
      </c>
      <c r="O208" t="s">
        <v>821</v>
      </c>
      <c r="P208" t="s">
        <v>32</v>
      </c>
      <c r="Q208" t="s">
        <v>65</v>
      </c>
      <c r="R208" t="s">
        <v>822</v>
      </c>
      <c r="S208">
        <v>35.168000000000006</v>
      </c>
      <c r="T208">
        <v>7</v>
      </c>
      <c r="U208">
        <v>0.2</v>
      </c>
      <c r="V208">
        <v>9.6712000000000025</v>
      </c>
    </row>
    <row r="209" spans="1:22" x14ac:dyDescent="0.3">
      <c r="A209">
        <v>7427</v>
      </c>
      <c r="B209" t="s">
        <v>9474</v>
      </c>
      <c r="C209">
        <v>2013</v>
      </c>
      <c r="D209" s="35">
        <v>41451</v>
      </c>
      <c r="E209" s="35">
        <v>41453</v>
      </c>
      <c r="F209" t="s">
        <v>23</v>
      </c>
      <c r="G209" t="s">
        <v>813</v>
      </c>
      <c r="H209" t="s">
        <v>814</v>
      </c>
      <c r="I209" t="s">
        <v>26</v>
      </c>
      <c r="J209" t="s">
        <v>27</v>
      </c>
      <c r="K209" t="s">
        <v>184</v>
      </c>
      <c r="L209" t="s">
        <v>104</v>
      </c>
      <c r="M209">
        <v>77070</v>
      </c>
      <c r="N209" t="s">
        <v>105</v>
      </c>
      <c r="O209" t="s">
        <v>6609</v>
      </c>
      <c r="P209" t="s">
        <v>32</v>
      </c>
      <c r="Q209" t="s">
        <v>65</v>
      </c>
      <c r="R209" t="s">
        <v>6610</v>
      </c>
      <c r="S209">
        <v>32.712000000000003</v>
      </c>
      <c r="T209">
        <v>2</v>
      </c>
      <c r="U209">
        <v>0.6</v>
      </c>
      <c r="V209">
        <v>-26.169599999999996</v>
      </c>
    </row>
    <row r="210" spans="1:22" x14ac:dyDescent="0.3">
      <c r="A210">
        <v>7426</v>
      </c>
      <c r="B210" t="s">
        <v>9474</v>
      </c>
      <c r="C210">
        <v>2013</v>
      </c>
      <c r="D210" s="35">
        <v>41451</v>
      </c>
      <c r="E210" s="35">
        <v>41453</v>
      </c>
      <c r="F210" t="s">
        <v>23</v>
      </c>
      <c r="G210" t="s">
        <v>813</v>
      </c>
      <c r="H210" t="s">
        <v>814</v>
      </c>
      <c r="I210" t="s">
        <v>26</v>
      </c>
      <c r="J210" t="s">
        <v>27</v>
      </c>
      <c r="K210" t="s">
        <v>184</v>
      </c>
      <c r="L210" t="s">
        <v>104</v>
      </c>
      <c r="M210">
        <v>77070</v>
      </c>
      <c r="N210" t="s">
        <v>105</v>
      </c>
      <c r="O210" t="s">
        <v>304</v>
      </c>
      <c r="P210" t="s">
        <v>32</v>
      </c>
      <c r="Q210" t="s">
        <v>36</v>
      </c>
      <c r="R210" t="s">
        <v>305</v>
      </c>
      <c r="S210">
        <v>85.245999999999995</v>
      </c>
      <c r="T210">
        <v>2</v>
      </c>
      <c r="U210">
        <v>0.3</v>
      </c>
      <c r="V210">
        <v>-6.0890000000000057</v>
      </c>
    </row>
    <row r="211" spans="1:22" x14ac:dyDescent="0.3">
      <c r="A211">
        <v>7310</v>
      </c>
      <c r="B211" t="s">
        <v>9410</v>
      </c>
      <c r="C211">
        <v>2014</v>
      </c>
      <c r="D211" s="35">
        <v>41801</v>
      </c>
      <c r="E211" s="35">
        <v>41805</v>
      </c>
      <c r="F211" t="s">
        <v>23</v>
      </c>
      <c r="G211" t="s">
        <v>1318</v>
      </c>
      <c r="H211" t="s">
        <v>1319</v>
      </c>
      <c r="I211" t="s">
        <v>41</v>
      </c>
      <c r="J211" t="s">
        <v>27</v>
      </c>
      <c r="K211" t="s">
        <v>266</v>
      </c>
      <c r="L211" t="s">
        <v>267</v>
      </c>
      <c r="M211">
        <v>10024</v>
      </c>
      <c r="N211" t="s">
        <v>148</v>
      </c>
      <c r="O211" t="s">
        <v>4866</v>
      </c>
      <c r="P211" t="s">
        <v>46</v>
      </c>
      <c r="Q211" t="s">
        <v>269</v>
      </c>
      <c r="R211" t="s">
        <v>4867</v>
      </c>
      <c r="S211">
        <v>14.129999999999999</v>
      </c>
      <c r="T211">
        <v>3</v>
      </c>
      <c r="U211">
        <v>0</v>
      </c>
      <c r="V211">
        <v>0.70650000000000013</v>
      </c>
    </row>
    <row r="212" spans="1:22" x14ac:dyDescent="0.3">
      <c r="A212">
        <v>7288</v>
      </c>
      <c r="B212" t="s">
        <v>9397</v>
      </c>
      <c r="C212">
        <v>2013</v>
      </c>
      <c r="D212" s="35">
        <v>41446</v>
      </c>
      <c r="E212" s="35">
        <v>41451</v>
      </c>
      <c r="F212" t="s">
        <v>50</v>
      </c>
      <c r="G212" t="s">
        <v>7354</v>
      </c>
      <c r="H212" t="s">
        <v>7355</v>
      </c>
      <c r="I212" t="s">
        <v>41</v>
      </c>
      <c r="J212" t="s">
        <v>27</v>
      </c>
      <c r="K212" t="s">
        <v>4847</v>
      </c>
      <c r="L212" t="s">
        <v>649</v>
      </c>
      <c r="M212">
        <v>73120</v>
      </c>
      <c r="N212" t="s">
        <v>105</v>
      </c>
      <c r="O212" t="s">
        <v>3956</v>
      </c>
      <c r="P212" t="s">
        <v>32</v>
      </c>
      <c r="Q212" t="s">
        <v>65</v>
      </c>
      <c r="R212" t="s">
        <v>5770</v>
      </c>
      <c r="S212">
        <v>57.69</v>
      </c>
      <c r="T212">
        <v>3</v>
      </c>
      <c r="U212">
        <v>0</v>
      </c>
      <c r="V212">
        <v>23.652900000000002</v>
      </c>
    </row>
    <row r="213" spans="1:22" x14ac:dyDescent="0.3">
      <c r="A213">
        <v>7287</v>
      </c>
      <c r="B213" t="s">
        <v>9397</v>
      </c>
      <c r="C213">
        <v>2013</v>
      </c>
      <c r="D213" s="35">
        <v>41446</v>
      </c>
      <c r="E213" s="35">
        <v>41451</v>
      </c>
      <c r="F213" t="s">
        <v>50</v>
      </c>
      <c r="G213" t="s">
        <v>7354</v>
      </c>
      <c r="H213" t="s">
        <v>7355</v>
      </c>
      <c r="I213" t="s">
        <v>41</v>
      </c>
      <c r="J213" t="s">
        <v>27</v>
      </c>
      <c r="K213" t="s">
        <v>4847</v>
      </c>
      <c r="L213" t="s">
        <v>649</v>
      </c>
      <c r="M213">
        <v>73120</v>
      </c>
      <c r="N213" t="s">
        <v>105</v>
      </c>
      <c r="O213" t="s">
        <v>7692</v>
      </c>
      <c r="P213" t="s">
        <v>71</v>
      </c>
      <c r="Q213" t="s">
        <v>161</v>
      </c>
      <c r="R213" t="s">
        <v>7693</v>
      </c>
      <c r="S213">
        <v>6.9</v>
      </c>
      <c r="T213">
        <v>1</v>
      </c>
      <c r="U213">
        <v>0</v>
      </c>
      <c r="V213">
        <v>0.5519999999999996</v>
      </c>
    </row>
    <row r="214" spans="1:22" x14ac:dyDescent="0.3">
      <c r="A214">
        <v>7283</v>
      </c>
      <c r="B214" t="s">
        <v>9394</v>
      </c>
      <c r="C214">
        <v>2014</v>
      </c>
      <c r="D214" s="35">
        <v>41813</v>
      </c>
      <c r="E214" s="35">
        <v>41820</v>
      </c>
      <c r="F214" t="s">
        <v>50</v>
      </c>
      <c r="G214" t="s">
        <v>2484</v>
      </c>
      <c r="H214" t="s">
        <v>2485</v>
      </c>
      <c r="I214" t="s">
        <v>26</v>
      </c>
      <c r="J214" t="s">
        <v>27</v>
      </c>
      <c r="K214" t="s">
        <v>303</v>
      </c>
      <c r="L214" t="s">
        <v>211</v>
      </c>
      <c r="M214">
        <v>60653</v>
      </c>
      <c r="N214" t="s">
        <v>105</v>
      </c>
      <c r="O214" t="s">
        <v>3429</v>
      </c>
      <c r="P214" t="s">
        <v>46</v>
      </c>
      <c r="Q214" t="s">
        <v>75</v>
      </c>
      <c r="R214" t="s">
        <v>3430</v>
      </c>
      <c r="S214">
        <v>3.0359999999999996</v>
      </c>
      <c r="T214">
        <v>3</v>
      </c>
      <c r="U214">
        <v>0.8</v>
      </c>
      <c r="V214">
        <v>-5.0094000000000012</v>
      </c>
    </row>
    <row r="215" spans="1:22" x14ac:dyDescent="0.3">
      <c r="A215">
        <v>7265</v>
      </c>
      <c r="B215" t="s">
        <v>9380</v>
      </c>
      <c r="C215">
        <v>2014</v>
      </c>
      <c r="D215" s="35">
        <v>41804</v>
      </c>
      <c r="E215" s="35">
        <v>41808</v>
      </c>
      <c r="F215" t="s">
        <v>50</v>
      </c>
      <c r="G215" t="s">
        <v>387</v>
      </c>
      <c r="H215" t="s">
        <v>388</v>
      </c>
      <c r="I215" t="s">
        <v>26</v>
      </c>
      <c r="J215" t="s">
        <v>27</v>
      </c>
      <c r="K215" t="s">
        <v>318</v>
      </c>
      <c r="L215" t="s">
        <v>319</v>
      </c>
      <c r="M215">
        <v>22153</v>
      </c>
      <c r="N215" t="s">
        <v>30</v>
      </c>
      <c r="O215" t="s">
        <v>6389</v>
      </c>
      <c r="P215" t="s">
        <v>46</v>
      </c>
      <c r="Q215" t="s">
        <v>68</v>
      </c>
      <c r="R215" t="s">
        <v>6390</v>
      </c>
      <c r="S215">
        <v>181.86</v>
      </c>
      <c r="T215">
        <v>7</v>
      </c>
      <c r="U215">
        <v>0</v>
      </c>
      <c r="V215">
        <v>50.9208</v>
      </c>
    </row>
    <row r="216" spans="1:22" x14ac:dyDescent="0.3">
      <c r="A216">
        <v>7262</v>
      </c>
      <c r="B216" t="s">
        <v>9378</v>
      </c>
      <c r="C216">
        <v>2014</v>
      </c>
      <c r="D216" s="35">
        <v>41801</v>
      </c>
      <c r="E216" s="35">
        <v>41804</v>
      </c>
      <c r="F216" t="s">
        <v>23</v>
      </c>
      <c r="G216" t="s">
        <v>3658</v>
      </c>
      <c r="H216" t="s">
        <v>3659</v>
      </c>
      <c r="I216" t="s">
        <v>41</v>
      </c>
      <c r="J216" t="s">
        <v>27</v>
      </c>
      <c r="K216" t="s">
        <v>5413</v>
      </c>
      <c r="L216" t="s">
        <v>43</v>
      </c>
      <c r="M216">
        <v>91360</v>
      </c>
      <c r="N216" t="s">
        <v>44</v>
      </c>
      <c r="O216" t="s">
        <v>7845</v>
      </c>
      <c r="P216" t="s">
        <v>46</v>
      </c>
      <c r="Q216" t="s">
        <v>68</v>
      </c>
      <c r="R216" t="s">
        <v>7846</v>
      </c>
      <c r="S216">
        <v>14.700000000000001</v>
      </c>
      <c r="T216">
        <v>7</v>
      </c>
      <c r="U216">
        <v>0</v>
      </c>
      <c r="V216">
        <v>4.1160000000000005</v>
      </c>
    </row>
    <row r="217" spans="1:22" x14ac:dyDescent="0.3">
      <c r="A217">
        <v>7251</v>
      </c>
      <c r="B217" t="s">
        <v>9372</v>
      </c>
      <c r="C217">
        <v>2012</v>
      </c>
      <c r="D217" s="35">
        <v>41064</v>
      </c>
      <c r="E217" s="35">
        <v>41069</v>
      </c>
      <c r="F217" t="s">
        <v>23</v>
      </c>
      <c r="G217" t="s">
        <v>6119</v>
      </c>
      <c r="H217" t="s">
        <v>6120</v>
      </c>
      <c r="I217" t="s">
        <v>26</v>
      </c>
      <c r="J217" t="s">
        <v>27</v>
      </c>
      <c r="K217" t="s">
        <v>42</v>
      </c>
      <c r="L217" t="s">
        <v>43</v>
      </c>
      <c r="M217">
        <v>90008</v>
      </c>
      <c r="N217" t="s">
        <v>44</v>
      </c>
      <c r="O217" t="s">
        <v>8225</v>
      </c>
      <c r="P217" t="s">
        <v>71</v>
      </c>
      <c r="Q217" t="s">
        <v>161</v>
      </c>
      <c r="R217" t="s">
        <v>8226</v>
      </c>
      <c r="S217">
        <v>989.97</v>
      </c>
      <c r="T217">
        <v>3</v>
      </c>
      <c r="U217">
        <v>0</v>
      </c>
      <c r="V217">
        <v>395.98800000000006</v>
      </c>
    </row>
    <row r="218" spans="1:22" x14ac:dyDescent="0.3">
      <c r="A218">
        <v>7250</v>
      </c>
      <c r="B218" t="s">
        <v>9372</v>
      </c>
      <c r="C218">
        <v>2012</v>
      </c>
      <c r="D218" s="35">
        <v>41064</v>
      </c>
      <c r="E218" s="35">
        <v>41069</v>
      </c>
      <c r="F218" t="s">
        <v>23</v>
      </c>
      <c r="G218" t="s">
        <v>6119</v>
      </c>
      <c r="H218" t="s">
        <v>6120</v>
      </c>
      <c r="I218" t="s">
        <v>26</v>
      </c>
      <c r="J218" t="s">
        <v>27</v>
      </c>
      <c r="K218" t="s">
        <v>42</v>
      </c>
      <c r="L218" t="s">
        <v>43</v>
      </c>
      <c r="M218">
        <v>90008</v>
      </c>
      <c r="N218" t="s">
        <v>44</v>
      </c>
      <c r="O218" t="s">
        <v>6920</v>
      </c>
      <c r="P218" t="s">
        <v>71</v>
      </c>
      <c r="Q218" t="s">
        <v>161</v>
      </c>
      <c r="R218" t="s">
        <v>6921</v>
      </c>
      <c r="S218">
        <v>119.98</v>
      </c>
      <c r="T218">
        <v>2</v>
      </c>
      <c r="U218">
        <v>0</v>
      </c>
      <c r="V218">
        <v>35.994</v>
      </c>
    </row>
    <row r="219" spans="1:22" x14ac:dyDescent="0.3">
      <c r="A219">
        <v>7213</v>
      </c>
      <c r="B219" t="s">
        <v>9349</v>
      </c>
      <c r="C219">
        <v>2013</v>
      </c>
      <c r="D219" s="35">
        <v>41428</v>
      </c>
      <c r="E219" s="35">
        <v>41432</v>
      </c>
      <c r="F219" t="s">
        <v>50</v>
      </c>
      <c r="G219" t="s">
        <v>4764</v>
      </c>
      <c r="H219" t="s">
        <v>4765</v>
      </c>
      <c r="I219" t="s">
        <v>41</v>
      </c>
      <c r="J219" t="s">
        <v>27</v>
      </c>
      <c r="K219" t="s">
        <v>95</v>
      </c>
      <c r="L219" t="s">
        <v>96</v>
      </c>
      <c r="M219">
        <v>98115</v>
      </c>
      <c r="N219" t="s">
        <v>44</v>
      </c>
      <c r="O219" t="s">
        <v>2357</v>
      </c>
      <c r="P219" t="s">
        <v>46</v>
      </c>
      <c r="Q219" t="s">
        <v>75</v>
      </c>
      <c r="R219" t="s">
        <v>2358</v>
      </c>
      <c r="S219">
        <v>11.231999999999999</v>
      </c>
      <c r="T219">
        <v>3</v>
      </c>
      <c r="U219">
        <v>0.2</v>
      </c>
      <c r="V219">
        <v>3.9312000000000005</v>
      </c>
    </row>
    <row r="220" spans="1:22" x14ac:dyDescent="0.3">
      <c r="A220">
        <v>7212</v>
      </c>
      <c r="B220" t="s">
        <v>9349</v>
      </c>
      <c r="C220">
        <v>2013</v>
      </c>
      <c r="D220" s="35">
        <v>41428</v>
      </c>
      <c r="E220" s="35">
        <v>41432</v>
      </c>
      <c r="F220" t="s">
        <v>50</v>
      </c>
      <c r="G220" t="s">
        <v>4764</v>
      </c>
      <c r="H220" t="s">
        <v>4765</v>
      </c>
      <c r="I220" t="s">
        <v>41</v>
      </c>
      <c r="J220" t="s">
        <v>27</v>
      </c>
      <c r="K220" t="s">
        <v>95</v>
      </c>
      <c r="L220" t="s">
        <v>96</v>
      </c>
      <c r="M220">
        <v>98115</v>
      </c>
      <c r="N220" t="s">
        <v>44</v>
      </c>
      <c r="O220" t="s">
        <v>294</v>
      </c>
      <c r="P220" t="s">
        <v>46</v>
      </c>
      <c r="Q220" t="s">
        <v>75</v>
      </c>
      <c r="R220" t="s">
        <v>295</v>
      </c>
      <c r="S220">
        <v>51.648000000000003</v>
      </c>
      <c r="T220">
        <v>12</v>
      </c>
      <c r="U220">
        <v>0.2</v>
      </c>
      <c r="V220">
        <v>18.7224</v>
      </c>
    </row>
    <row r="221" spans="1:22" x14ac:dyDescent="0.3">
      <c r="A221">
        <v>7211</v>
      </c>
      <c r="B221" t="s">
        <v>9349</v>
      </c>
      <c r="C221">
        <v>2013</v>
      </c>
      <c r="D221" s="35">
        <v>41428</v>
      </c>
      <c r="E221" s="35">
        <v>41432</v>
      </c>
      <c r="F221" t="s">
        <v>50</v>
      </c>
      <c r="G221" t="s">
        <v>4764</v>
      </c>
      <c r="H221" t="s">
        <v>4765</v>
      </c>
      <c r="I221" t="s">
        <v>41</v>
      </c>
      <c r="J221" t="s">
        <v>27</v>
      </c>
      <c r="K221" t="s">
        <v>95</v>
      </c>
      <c r="L221" t="s">
        <v>96</v>
      </c>
      <c r="M221">
        <v>98115</v>
      </c>
      <c r="N221" t="s">
        <v>44</v>
      </c>
      <c r="O221" t="s">
        <v>7059</v>
      </c>
      <c r="P221" t="s">
        <v>46</v>
      </c>
      <c r="Q221" t="s">
        <v>90</v>
      </c>
      <c r="R221" t="s">
        <v>7060</v>
      </c>
      <c r="S221">
        <v>30.18</v>
      </c>
      <c r="T221">
        <v>3</v>
      </c>
      <c r="U221">
        <v>0</v>
      </c>
      <c r="V221">
        <v>13.8828</v>
      </c>
    </row>
    <row r="222" spans="1:22" x14ac:dyDescent="0.3">
      <c r="A222">
        <v>7150</v>
      </c>
      <c r="B222" t="s">
        <v>9310</v>
      </c>
      <c r="C222">
        <v>2012</v>
      </c>
      <c r="D222" s="35">
        <v>41086</v>
      </c>
      <c r="E222" s="35">
        <v>41090</v>
      </c>
      <c r="F222" t="s">
        <v>50</v>
      </c>
      <c r="G222" t="s">
        <v>888</v>
      </c>
      <c r="H222" t="s">
        <v>889</v>
      </c>
      <c r="I222" t="s">
        <v>26</v>
      </c>
      <c r="J222" t="s">
        <v>27</v>
      </c>
      <c r="K222" t="s">
        <v>184</v>
      </c>
      <c r="L222" t="s">
        <v>104</v>
      </c>
      <c r="M222">
        <v>77070</v>
      </c>
      <c r="N222" t="s">
        <v>105</v>
      </c>
      <c r="O222" t="s">
        <v>5015</v>
      </c>
      <c r="P222" t="s">
        <v>71</v>
      </c>
      <c r="Q222" t="s">
        <v>72</v>
      </c>
      <c r="R222" t="s">
        <v>5016</v>
      </c>
      <c r="S222">
        <v>971.88000000000011</v>
      </c>
      <c r="T222">
        <v>3</v>
      </c>
      <c r="U222">
        <v>0.2</v>
      </c>
      <c r="V222">
        <v>109.33649999999994</v>
      </c>
    </row>
    <row r="223" spans="1:22" x14ac:dyDescent="0.3">
      <c r="A223">
        <v>7149</v>
      </c>
      <c r="B223" t="s">
        <v>9309</v>
      </c>
      <c r="C223">
        <v>2013</v>
      </c>
      <c r="D223" s="35">
        <v>41438</v>
      </c>
      <c r="E223" s="35">
        <v>41443</v>
      </c>
      <c r="F223" t="s">
        <v>50</v>
      </c>
      <c r="G223" t="s">
        <v>4852</v>
      </c>
      <c r="H223" t="s">
        <v>4853</v>
      </c>
      <c r="I223" t="s">
        <v>26</v>
      </c>
      <c r="J223" t="s">
        <v>27</v>
      </c>
      <c r="K223" t="s">
        <v>1173</v>
      </c>
      <c r="L223" t="s">
        <v>267</v>
      </c>
      <c r="M223">
        <v>11561</v>
      </c>
      <c r="N223" t="s">
        <v>148</v>
      </c>
      <c r="O223" t="s">
        <v>5293</v>
      </c>
      <c r="P223" t="s">
        <v>46</v>
      </c>
      <c r="Q223" t="s">
        <v>78</v>
      </c>
      <c r="R223" t="s">
        <v>5294</v>
      </c>
      <c r="S223">
        <v>52.56</v>
      </c>
      <c r="T223">
        <v>3</v>
      </c>
      <c r="U223">
        <v>0</v>
      </c>
      <c r="V223">
        <v>18.396000000000001</v>
      </c>
    </row>
    <row r="224" spans="1:22" x14ac:dyDescent="0.3">
      <c r="A224">
        <v>7148</v>
      </c>
      <c r="B224" t="s">
        <v>9309</v>
      </c>
      <c r="C224">
        <v>2013</v>
      </c>
      <c r="D224" s="35">
        <v>41438</v>
      </c>
      <c r="E224" s="35">
        <v>41443</v>
      </c>
      <c r="F224" t="s">
        <v>50</v>
      </c>
      <c r="G224" t="s">
        <v>4852</v>
      </c>
      <c r="H224" t="s">
        <v>4853</v>
      </c>
      <c r="I224" t="s">
        <v>26</v>
      </c>
      <c r="J224" t="s">
        <v>27</v>
      </c>
      <c r="K224" t="s">
        <v>1173</v>
      </c>
      <c r="L224" t="s">
        <v>267</v>
      </c>
      <c r="M224">
        <v>11561</v>
      </c>
      <c r="N224" t="s">
        <v>148</v>
      </c>
      <c r="O224" t="s">
        <v>4705</v>
      </c>
      <c r="P224" t="s">
        <v>46</v>
      </c>
      <c r="Q224" t="s">
        <v>90</v>
      </c>
      <c r="R224" t="s">
        <v>4706</v>
      </c>
      <c r="S224">
        <v>92.94</v>
      </c>
      <c r="T224">
        <v>3</v>
      </c>
      <c r="U224">
        <v>0</v>
      </c>
      <c r="V224">
        <v>41.822999999999993</v>
      </c>
    </row>
    <row r="225" spans="1:22" x14ac:dyDescent="0.3">
      <c r="A225">
        <v>7107</v>
      </c>
      <c r="B225" t="s">
        <v>9291</v>
      </c>
      <c r="C225">
        <v>2014</v>
      </c>
      <c r="D225" s="35">
        <v>41810</v>
      </c>
      <c r="E225" s="35">
        <v>41812</v>
      </c>
      <c r="F225" t="s">
        <v>23</v>
      </c>
      <c r="G225" t="s">
        <v>4616</v>
      </c>
      <c r="H225" t="s">
        <v>4617</v>
      </c>
      <c r="I225" t="s">
        <v>41</v>
      </c>
      <c r="J225" t="s">
        <v>27</v>
      </c>
      <c r="K225" t="s">
        <v>606</v>
      </c>
      <c r="L225" t="s">
        <v>498</v>
      </c>
      <c r="M225">
        <v>43055</v>
      </c>
      <c r="N225" t="s">
        <v>148</v>
      </c>
      <c r="O225" t="s">
        <v>7145</v>
      </c>
      <c r="P225" t="s">
        <v>71</v>
      </c>
      <c r="Q225" t="s">
        <v>161</v>
      </c>
      <c r="R225" t="s">
        <v>7146</v>
      </c>
      <c r="S225">
        <v>122.32799999999999</v>
      </c>
      <c r="T225">
        <v>9</v>
      </c>
      <c r="U225">
        <v>0.2</v>
      </c>
      <c r="V225">
        <v>1.5291000000000032</v>
      </c>
    </row>
    <row r="226" spans="1:22" x14ac:dyDescent="0.3">
      <c r="A226">
        <v>7106</v>
      </c>
      <c r="B226" t="s">
        <v>9291</v>
      </c>
      <c r="C226">
        <v>2014</v>
      </c>
      <c r="D226" s="35">
        <v>41810</v>
      </c>
      <c r="E226" s="35">
        <v>41812</v>
      </c>
      <c r="F226" t="s">
        <v>23</v>
      </c>
      <c r="G226" t="s">
        <v>4616</v>
      </c>
      <c r="H226" t="s">
        <v>4617</v>
      </c>
      <c r="I226" t="s">
        <v>41</v>
      </c>
      <c r="J226" t="s">
        <v>27</v>
      </c>
      <c r="K226" t="s">
        <v>606</v>
      </c>
      <c r="L226" t="s">
        <v>498</v>
      </c>
      <c r="M226">
        <v>43055</v>
      </c>
      <c r="N226" t="s">
        <v>148</v>
      </c>
      <c r="O226" t="s">
        <v>5654</v>
      </c>
      <c r="P226" t="s">
        <v>32</v>
      </c>
      <c r="Q226" t="s">
        <v>65</v>
      </c>
      <c r="R226" t="s">
        <v>5655</v>
      </c>
      <c r="S226">
        <v>38.784000000000006</v>
      </c>
      <c r="T226">
        <v>3</v>
      </c>
      <c r="U226">
        <v>0.2</v>
      </c>
      <c r="V226">
        <v>7.2719999999999949</v>
      </c>
    </row>
    <row r="227" spans="1:22" x14ac:dyDescent="0.3">
      <c r="A227">
        <v>7105</v>
      </c>
      <c r="B227" t="s">
        <v>9291</v>
      </c>
      <c r="C227">
        <v>2014</v>
      </c>
      <c r="D227" s="35">
        <v>41810</v>
      </c>
      <c r="E227" s="35">
        <v>41812</v>
      </c>
      <c r="F227" t="s">
        <v>23</v>
      </c>
      <c r="G227" t="s">
        <v>4616</v>
      </c>
      <c r="H227" t="s">
        <v>4617</v>
      </c>
      <c r="I227" t="s">
        <v>41</v>
      </c>
      <c r="J227" t="s">
        <v>27</v>
      </c>
      <c r="K227" t="s">
        <v>606</v>
      </c>
      <c r="L227" t="s">
        <v>498</v>
      </c>
      <c r="M227">
        <v>43055</v>
      </c>
      <c r="N227" t="s">
        <v>148</v>
      </c>
      <c r="O227" t="s">
        <v>1280</v>
      </c>
      <c r="P227" t="s">
        <v>32</v>
      </c>
      <c r="Q227" t="s">
        <v>36</v>
      </c>
      <c r="R227" t="s">
        <v>1281</v>
      </c>
      <c r="S227">
        <v>760.11599999999987</v>
      </c>
      <c r="T227">
        <v>6</v>
      </c>
      <c r="U227">
        <v>0.3</v>
      </c>
      <c r="V227">
        <v>-43.435200000000009</v>
      </c>
    </row>
    <row r="228" spans="1:22" x14ac:dyDescent="0.3">
      <c r="A228">
        <v>7090</v>
      </c>
      <c r="B228" t="s">
        <v>9281</v>
      </c>
      <c r="C228">
        <v>2014</v>
      </c>
      <c r="D228" s="35">
        <v>41806</v>
      </c>
      <c r="E228" s="35">
        <v>41810</v>
      </c>
      <c r="F228" t="s">
        <v>23</v>
      </c>
      <c r="G228" t="s">
        <v>1013</v>
      </c>
      <c r="H228" t="s">
        <v>1014</v>
      </c>
      <c r="I228" t="s">
        <v>41</v>
      </c>
      <c r="J228" t="s">
        <v>27</v>
      </c>
      <c r="K228" t="s">
        <v>42</v>
      </c>
      <c r="L228" t="s">
        <v>43</v>
      </c>
      <c r="M228">
        <v>90032</v>
      </c>
      <c r="N228" t="s">
        <v>44</v>
      </c>
      <c r="O228" t="s">
        <v>4761</v>
      </c>
      <c r="P228" t="s">
        <v>71</v>
      </c>
      <c r="Q228" t="s">
        <v>72</v>
      </c>
      <c r="R228" t="s">
        <v>4762</v>
      </c>
      <c r="S228">
        <v>119.96</v>
      </c>
      <c r="T228">
        <v>1</v>
      </c>
      <c r="U228">
        <v>0.2</v>
      </c>
      <c r="V228">
        <v>7.4974999999999987</v>
      </c>
    </row>
    <row r="229" spans="1:22" x14ac:dyDescent="0.3">
      <c r="A229">
        <v>7019</v>
      </c>
      <c r="B229" t="s">
        <v>9243</v>
      </c>
      <c r="C229">
        <v>2013</v>
      </c>
      <c r="D229" s="35">
        <v>41449</v>
      </c>
      <c r="E229" s="35">
        <v>41453</v>
      </c>
      <c r="F229" t="s">
        <v>23</v>
      </c>
      <c r="G229" t="s">
        <v>2698</v>
      </c>
      <c r="H229" t="s">
        <v>2699</v>
      </c>
      <c r="I229" t="s">
        <v>26</v>
      </c>
      <c r="J229" t="s">
        <v>27</v>
      </c>
      <c r="K229" t="s">
        <v>266</v>
      </c>
      <c r="L229" t="s">
        <v>267</v>
      </c>
      <c r="M229">
        <v>10035</v>
      </c>
      <c r="N229" t="s">
        <v>148</v>
      </c>
      <c r="O229" t="s">
        <v>7382</v>
      </c>
      <c r="P229" t="s">
        <v>46</v>
      </c>
      <c r="Q229" t="s">
        <v>47</v>
      </c>
      <c r="R229" t="s">
        <v>7383</v>
      </c>
      <c r="S229">
        <v>25.83</v>
      </c>
      <c r="T229">
        <v>7</v>
      </c>
      <c r="U229">
        <v>0</v>
      </c>
      <c r="V229">
        <v>12.1401</v>
      </c>
    </row>
    <row r="230" spans="1:22" x14ac:dyDescent="0.3">
      <c r="A230">
        <v>6977</v>
      </c>
      <c r="B230" t="s">
        <v>9217</v>
      </c>
      <c r="C230">
        <v>2012</v>
      </c>
      <c r="D230" s="35">
        <v>41088</v>
      </c>
      <c r="E230" s="35">
        <v>41092</v>
      </c>
      <c r="F230" t="s">
        <v>50</v>
      </c>
      <c r="G230" t="s">
        <v>3197</v>
      </c>
      <c r="H230" t="s">
        <v>3198</v>
      </c>
      <c r="I230" t="s">
        <v>41</v>
      </c>
      <c r="J230" t="s">
        <v>27</v>
      </c>
      <c r="K230" t="s">
        <v>309</v>
      </c>
      <c r="L230" t="s">
        <v>310</v>
      </c>
      <c r="M230">
        <v>85234</v>
      </c>
      <c r="N230" t="s">
        <v>44</v>
      </c>
      <c r="O230" t="s">
        <v>2433</v>
      </c>
      <c r="P230" t="s">
        <v>32</v>
      </c>
      <c r="Q230" t="s">
        <v>65</v>
      </c>
      <c r="R230" t="s">
        <v>2434</v>
      </c>
      <c r="S230">
        <v>621.7600000000001</v>
      </c>
      <c r="T230">
        <v>4</v>
      </c>
      <c r="U230">
        <v>0.2</v>
      </c>
      <c r="V230">
        <v>46.631999999999977</v>
      </c>
    </row>
    <row r="231" spans="1:22" x14ac:dyDescent="0.3">
      <c r="A231">
        <v>6976</v>
      </c>
      <c r="B231" t="s">
        <v>9217</v>
      </c>
      <c r="C231">
        <v>2012</v>
      </c>
      <c r="D231" s="35">
        <v>41088</v>
      </c>
      <c r="E231" s="35">
        <v>41092</v>
      </c>
      <c r="F231" t="s">
        <v>50</v>
      </c>
      <c r="G231" t="s">
        <v>3197</v>
      </c>
      <c r="H231" t="s">
        <v>3198</v>
      </c>
      <c r="I231" t="s">
        <v>41</v>
      </c>
      <c r="J231" t="s">
        <v>27</v>
      </c>
      <c r="K231" t="s">
        <v>309</v>
      </c>
      <c r="L231" t="s">
        <v>310</v>
      </c>
      <c r="M231">
        <v>85234</v>
      </c>
      <c r="N231" t="s">
        <v>44</v>
      </c>
      <c r="O231" t="s">
        <v>4562</v>
      </c>
      <c r="P231" t="s">
        <v>46</v>
      </c>
      <c r="Q231" t="s">
        <v>47</v>
      </c>
      <c r="R231" t="s">
        <v>4563</v>
      </c>
      <c r="S231">
        <v>5.9039999999999999</v>
      </c>
      <c r="T231">
        <v>2</v>
      </c>
      <c r="U231">
        <v>0.2</v>
      </c>
      <c r="V231">
        <v>1.9925999999999999</v>
      </c>
    </row>
    <row r="232" spans="1:22" x14ac:dyDescent="0.3">
      <c r="A232">
        <v>6943</v>
      </c>
      <c r="B232" t="s">
        <v>9193</v>
      </c>
      <c r="C232">
        <v>2014</v>
      </c>
      <c r="D232" s="35">
        <v>41817</v>
      </c>
      <c r="E232" s="35">
        <v>41821</v>
      </c>
      <c r="F232" t="s">
        <v>50</v>
      </c>
      <c r="G232" t="s">
        <v>5377</v>
      </c>
      <c r="H232" t="s">
        <v>5378</v>
      </c>
      <c r="I232" t="s">
        <v>41</v>
      </c>
      <c r="J232" t="s">
        <v>27</v>
      </c>
      <c r="K232" t="s">
        <v>266</v>
      </c>
      <c r="L232" t="s">
        <v>267</v>
      </c>
      <c r="M232">
        <v>10009</v>
      </c>
      <c r="N232" t="s">
        <v>148</v>
      </c>
      <c r="O232" t="s">
        <v>5180</v>
      </c>
      <c r="P232" t="s">
        <v>46</v>
      </c>
      <c r="Q232" t="s">
        <v>90</v>
      </c>
      <c r="R232" t="s">
        <v>5181</v>
      </c>
      <c r="S232">
        <v>68.52</v>
      </c>
      <c r="T232">
        <v>3</v>
      </c>
      <c r="U232">
        <v>0</v>
      </c>
      <c r="V232">
        <v>31.519199999999998</v>
      </c>
    </row>
    <row r="233" spans="1:22" x14ac:dyDescent="0.3">
      <c r="A233">
        <v>6942</v>
      </c>
      <c r="B233" t="s">
        <v>9193</v>
      </c>
      <c r="C233">
        <v>2014</v>
      </c>
      <c r="D233" s="35">
        <v>41817</v>
      </c>
      <c r="E233" s="35">
        <v>41821</v>
      </c>
      <c r="F233" t="s">
        <v>50</v>
      </c>
      <c r="G233" t="s">
        <v>5377</v>
      </c>
      <c r="H233" t="s">
        <v>5378</v>
      </c>
      <c r="I233" t="s">
        <v>41</v>
      </c>
      <c r="J233" t="s">
        <v>27</v>
      </c>
      <c r="K233" t="s">
        <v>266</v>
      </c>
      <c r="L233" t="s">
        <v>267</v>
      </c>
      <c r="M233">
        <v>10009</v>
      </c>
      <c r="N233" t="s">
        <v>148</v>
      </c>
      <c r="O233" t="s">
        <v>2011</v>
      </c>
      <c r="P233" t="s">
        <v>46</v>
      </c>
      <c r="Q233" t="s">
        <v>59</v>
      </c>
      <c r="R233" t="s">
        <v>2012</v>
      </c>
      <c r="S233">
        <v>713.88</v>
      </c>
      <c r="T233">
        <v>4</v>
      </c>
      <c r="U233">
        <v>0</v>
      </c>
      <c r="V233">
        <v>214.16399999999993</v>
      </c>
    </row>
    <row r="234" spans="1:22" x14ac:dyDescent="0.3">
      <c r="A234">
        <v>6941</v>
      </c>
      <c r="B234" t="s">
        <v>9193</v>
      </c>
      <c r="C234">
        <v>2014</v>
      </c>
      <c r="D234" s="35">
        <v>41817</v>
      </c>
      <c r="E234" s="35">
        <v>41821</v>
      </c>
      <c r="F234" t="s">
        <v>50</v>
      </c>
      <c r="G234" t="s">
        <v>5377</v>
      </c>
      <c r="H234" t="s">
        <v>5378</v>
      </c>
      <c r="I234" t="s">
        <v>41</v>
      </c>
      <c r="J234" t="s">
        <v>27</v>
      </c>
      <c r="K234" t="s">
        <v>266</v>
      </c>
      <c r="L234" t="s">
        <v>267</v>
      </c>
      <c r="M234">
        <v>10009</v>
      </c>
      <c r="N234" t="s">
        <v>148</v>
      </c>
      <c r="O234" t="s">
        <v>2618</v>
      </c>
      <c r="P234" t="s">
        <v>46</v>
      </c>
      <c r="Q234" t="s">
        <v>578</v>
      </c>
      <c r="R234" t="s">
        <v>2619</v>
      </c>
      <c r="S234">
        <v>28.4</v>
      </c>
      <c r="T234">
        <v>5</v>
      </c>
      <c r="U234">
        <v>0</v>
      </c>
      <c r="V234">
        <v>8.2359999999999989</v>
      </c>
    </row>
    <row r="235" spans="1:22" x14ac:dyDescent="0.3">
      <c r="A235">
        <v>6940</v>
      </c>
      <c r="B235" t="s">
        <v>9193</v>
      </c>
      <c r="C235">
        <v>2014</v>
      </c>
      <c r="D235" s="35">
        <v>41817</v>
      </c>
      <c r="E235" s="35">
        <v>41821</v>
      </c>
      <c r="F235" t="s">
        <v>50</v>
      </c>
      <c r="G235" t="s">
        <v>5377</v>
      </c>
      <c r="H235" t="s">
        <v>5378</v>
      </c>
      <c r="I235" t="s">
        <v>41</v>
      </c>
      <c r="J235" t="s">
        <v>27</v>
      </c>
      <c r="K235" t="s">
        <v>266</v>
      </c>
      <c r="L235" t="s">
        <v>267</v>
      </c>
      <c r="M235">
        <v>10009</v>
      </c>
      <c r="N235" t="s">
        <v>148</v>
      </c>
      <c r="O235" t="s">
        <v>2596</v>
      </c>
      <c r="P235" t="s">
        <v>46</v>
      </c>
      <c r="Q235" t="s">
        <v>75</v>
      </c>
      <c r="R235" t="s">
        <v>2597</v>
      </c>
      <c r="S235">
        <v>102.36799999999999</v>
      </c>
      <c r="T235">
        <v>2</v>
      </c>
      <c r="U235">
        <v>0.2</v>
      </c>
      <c r="V235">
        <v>37.108400000000003</v>
      </c>
    </row>
    <row r="236" spans="1:22" x14ac:dyDescent="0.3">
      <c r="A236">
        <v>6938</v>
      </c>
      <c r="B236" t="s">
        <v>9189</v>
      </c>
      <c r="C236">
        <v>2011</v>
      </c>
      <c r="D236" s="35">
        <v>40709</v>
      </c>
      <c r="E236" s="35">
        <v>40709</v>
      </c>
      <c r="F236" t="s">
        <v>1290</v>
      </c>
      <c r="G236" t="s">
        <v>4361</v>
      </c>
      <c r="H236" t="s">
        <v>4362</v>
      </c>
      <c r="I236" t="s">
        <v>26</v>
      </c>
      <c r="J236" t="s">
        <v>27</v>
      </c>
      <c r="K236" t="s">
        <v>4172</v>
      </c>
      <c r="L236" t="s">
        <v>104</v>
      </c>
      <c r="M236">
        <v>79907</v>
      </c>
      <c r="N236" t="s">
        <v>105</v>
      </c>
      <c r="O236" t="s">
        <v>8558</v>
      </c>
      <c r="P236" t="s">
        <v>46</v>
      </c>
      <c r="Q236" t="s">
        <v>90</v>
      </c>
      <c r="R236" t="s">
        <v>8559</v>
      </c>
      <c r="S236">
        <v>36.544000000000004</v>
      </c>
      <c r="T236">
        <v>2</v>
      </c>
      <c r="U236">
        <v>0.2</v>
      </c>
      <c r="V236">
        <v>11.876799999999998</v>
      </c>
    </row>
    <row r="237" spans="1:22" x14ac:dyDescent="0.3">
      <c r="A237">
        <v>6931</v>
      </c>
      <c r="B237" t="s">
        <v>9181</v>
      </c>
      <c r="C237">
        <v>2013</v>
      </c>
      <c r="D237" s="35">
        <v>41449</v>
      </c>
      <c r="E237" s="35">
        <v>41451</v>
      </c>
      <c r="F237" t="s">
        <v>23</v>
      </c>
      <c r="G237" t="s">
        <v>665</v>
      </c>
      <c r="H237" t="s">
        <v>666</v>
      </c>
      <c r="I237" t="s">
        <v>26</v>
      </c>
      <c r="J237" t="s">
        <v>27</v>
      </c>
      <c r="K237" t="s">
        <v>127</v>
      </c>
      <c r="L237" t="s">
        <v>43</v>
      </c>
      <c r="M237">
        <v>94109</v>
      </c>
      <c r="N237" t="s">
        <v>44</v>
      </c>
      <c r="O237" t="s">
        <v>2650</v>
      </c>
      <c r="P237" t="s">
        <v>46</v>
      </c>
      <c r="Q237" t="s">
        <v>90</v>
      </c>
      <c r="R237" t="s">
        <v>2651</v>
      </c>
      <c r="S237">
        <v>19.98</v>
      </c>
      <c r="T237">
        <v>1</v>
      </c>
      <c r="U237">
        <v>0</v>
      </c>
      <c r="V237">
        <v>9.3905999999999992</v>
      </c>
    </row>
    <row r="238" spans="1:22" x14ac:dyDescent="0.3">
      <c r="A238">
        <v>6930</v>
      </c>
      <c r="B238" t="s">
        <v>9181</v>
      </c>
      <c r="C238">
        <v>2013</v>
      </c>
      <c r="D238" s="35">
        <v>41449</v>
      </c>
      <c r="E238" s="35">
        <v>41451</v>
      </c>
      <c r="F238" t="s">
        <v>23</v>
      </c>
      <c r="G238" t="s">
        <v>665</v>
      </c>
      <c r="H238" t="s">
        <v>666</v>
      </c>
      <c r="I238" t="s">
        <v>26</v>
      </c>
      <c r="J238" t="s">
        <v>27</v>
      </c>
      <c r="K238" t="s">
        <v>127</v>
      </c>
      <c r="L238" t="s">
        <v>43</v>
      </c>
      <c r="M238">
        <v>94109</v>
      </c>
      <c r="N238" t="s">
        <v>44</v>
      </c>
      <c r="O238" t="s">
        <v>1378</v>
      </c>
      <c r="P238" t="s">
        <v>71</v>
      </c>
      <c r="Q238" t="s">
        <v>72</v>
      </c>
      <c r="R238" t="s">
        <v>1379</v>
      </c>
      <c r="S238">
        <v>862.34400000000005</v>
      </c>
      <c r="T238">
        <v>7</v>
      </c>
      <c r="U238">
        <v>0.2</v>
      </c>
      <c r="V238">
        <v>97.013699999999858</v>
      </c>
    </row>
    <row r="239" spans="1:22" x14ac:dyDescent="0.3">
      <c r="A239">
        <v>6929</v>
      </c>
      <c r="B239" t="s">
        <v>9181</v>
      </c>
      <c r="C239">
        <v>2013</v>
      </c>
      <c r="D239" s="35">
        <v>41449</v>
      </c>
      <c r="E239" s="35">
        <v>41451</v>
      </c>
      <c r="F239" t="s">
        <v>23</v>
      </c>
      <c r="G239" t="s">
        <v>665</v>
      </c>
      <c r="H239" t="s">
        <v>666</v>
      </c>
      <c r="I239" t="s">
        <v>26</v>
      </c>
      <c r="J239" t="s">
        <v>27</v>
      </c>
      <c r="K239" t="s">
        <v>127</v>
      </c>
      <c r="L239" t="s">
        <v>43</v>
      </c>
      <c r="M239">
        <v>94109</v>
      </c>
      <c r="N239" t="s">
        <v>44</v>
      </c>
      <c r="O239" t="s">
        <v>2227</v>
      </c>
      <c r="P239" t="s">
        <v>46</v>
      </c>
      <c r="Q239" t="s">
        <v>47</v>
      </c>
      <c r="R239" t="s">
        <v>2228</v>
      </c>
      <c r="S239">
        <v>21.93</v>
      </c>
      <c r="T239">
        <v>3</v>
      </c>
      <c r="U239">
        <v>0</v>
      </c>
      <c r="V239">
        <v>10.307099999999998</v>
      </c>
    </row>
    <row r="240" spans="1:22" x14ac:dyDescent="0.3">
      <c r="A240">
        <v>6928</v>
      </c>
      <c r="B240" t="s">
        <v>9181</v>
      </c>
      <c r="C240">
        <v>2013</v>
      </c>
      <c r="D240" s="35">
        <v>41449</v>
      </c>
      <c r="E240" s="35">
        <v>41451</v>
      </c>
      <c r="F240" t="s">
        <v>23</v>
      </c>
      <c r="G240" t="s">
        <v>665</v>
      </c>
      <c r="H240" t="s">
        <v>666</v>
      </c>
      <c r="I240" t="s">
        <v>26</v>
      </c>
      <c r="J240" t="s">
        <v>27</v>
      </c>
      <c r="K240" t="s">
        <v>127</v>
      </c>
      <c r="L240" t="s">
        <v>43</v>
      </c>
      <c r="M240">
        <v>94109</v>
      </c>
      <c r="N240" t="s">
        <v>44</v>
      </c>
      <c r="O240" t="s">
        <v>5017</v>
      </c>
      <c r="P240" t="s">
        <v>46</v>
      </c>
      <c r="Q240" t="s">
        <v>59</v>
      </c>
      <c r="R240" t="s">
        <v>5018</v>
      </c>
      <c r="S240">
        <v>93.68</v>
      </c>
      <c r="T240">
        <v>4</v>
      </c>
      <c r="U240">
        <v>0</v>
      </c>
      <c r="V240">
        <v>25.293599999999998</v>
      </c>
    </row>
    <row r="241" spans="1:22" x14ac:dyDescent="0.3">
      <c r="A241">
        <v>238</v>
      </c>
      <c r="B241" t="s">
        <v>915</v>
      </c>
      <c r="C241">
        <v>2013</v>
      </c>
      <c r="D241" s="35">
        <v>41430</v>
      </c>
      <c r="E241" s="35">
        <v>41435</v>
      </c>
      <c r="F241" t="s">
        <v>23</v>
      </c>
      <c r="G241" t="s">
        <v>916</v>
      </c>
      <c r="H241" t="s">
        <v>917</v>
      </c>
      <c r="I241" t="s">
        <v>26</v>
      </c>
      <c r="J241" t="s">
        <v>27</v>
      </c>
      <c r="K241" t="s">
        <v>303</v>
      </c>
      <c r="L241" t="s">
        <v>211</v>
      </c>
      <c r="M241">
        <v>60610</v>
      </c>
      <c r="N241" t="s">
        <v>105</v>
      </c>
      <c r="O241" t="s">
        <v>918</v>
      </c>
      <c r="P241" t="s">
        <v>46</v>
      </c>
      <c r="Q241" t="s">
        <v>90</v>
      </c>
      <c r="R241" t="s">
        <v>919</v>
      </c>
      <c r="S241">
        <v>25.920000000000005</v>
      </c>
      <c r="T241">
        <v>5</v>
      </c>
      <c r="U241">
        <v>0.2</v>
      </c>
      <c r="V241">
        <v>9.3960000000000008</v>
      </c>
    </row>
    <row r="242" spans="1:22" x14ac:dyDescent="0.3">
      <c r="A242">
        <v>239</v>
      </c>
      <c r="B242" t="s">
        <v>915</v>
      </c>
      <c r="C242">
        <v>2013</v>
      </c>
      <c r="D242" s="35">
        <v>41430</v>
      </c>
      <c r="E242" s="35">
        <v>41435</v>
      </c>
      <c r="F242" t="s">
        <v>23</v>
      </c>
      <c r="G242" t="s">
        <v>916</v>
      </c>
      <c r="H242" t="s">
        <v>917</v>
      </c>
      <c r="I242" t="s">
        <v>26</v>
      </c>
      <c r="J242" t="s">
        <v>27</v>
      </c>
      <c r="K242" t="s">
        <v>303</v>
      </c>
      <c r="L242" t="s">
        <v>211</v>
      </c>
      <c r="M242">
        <v>60610</v>
      </c>
      <c r="N242" t="s">
        <v>105</v>
      </c>
      <c r="O242" t="s">
        <v>920</v>
      </c>
      <c r="P242" t="s">
        <v>32</v>
      </c>
      <c r="Q242" t="s">
        <v>65</v>
      </c>
      <c r="R242" t="s">
        <v>921</v>
      </c>
      <c r="S242">
        <v>419.68000000000006</v>
      </c>
      <c r="T242">
        <v>5</v>
      </c>
      <c r="U242">
        <v>0.6</v>
      </c>
      <c r="V242">
        <v>-356.72799999999995</v>
      </c>
    </row>
    <row r="243" spans="1:22" x14ac:dyDescent="0.3">
      <c r="A243">
        <v>240</v>
      </c>
      <c r="B243" t="s">
        <v>915</v>
      </c>
      <c r="C243">
        <v>2013</v>
      </c>
      <c r="D243" s="35">
        <v>41430</v>
      </c>
      <c r="E243" s="35">
        <v>41435</v>
      </c>
      <c r="F243" t="s">
        <v>23</v>
      </c>
      <c r="G243" t="s">
        <v>916</v>
      </c>
      <c r="H243" t="s">
        <v>917</v>
      </c>
      <c r="I243" t="s">
        <v>26</v>
      </c>
      <c r="J243" t="s">
        <v>27</v>
      </c>
      <c r="K243" t="s">
        <v>303</v>
      </c>
      <c r="L243" t="s">
        <v>211</v>
      </c>
      <c r="M243">
        <v>60610</v>
      </c>
      <c r="N243" t="s">
        <v>105</v>
      </c>
      <c r="O243" t="s">
        <v>922</v>
      </c>
      <c r="P243" t="s">
        <v>32</v>
      </c>
      <c r="Q243" t="s">
        <v>65</v>
      </c>
      <c r="R243" t="s">
        <v>186</v>
      </c>
      <c r="S243">
        <v>11.688000000000001</v>
      </c>
      <c r="T243">
        <v>3</v>
      </c>
      <c r="U243">
        <v>0.6</v>
      </c>
      <c r="V243">
        <v>-4.6751999999999985</v>
      </c>
    </row>
    <row r="244" spans="1:22" x14ac:dyDescent="0.3">
      <c r="A244">
        <v>241</v>
      </c>
      <c r="B244" t="s">
        <v>915</v>
      </c>
      <c r="C244">
        <v>2013</v>
      </c>
      <c r="D244" s="35">
        <v>41430</v>
      </c>
      <c r="E244" s="35">
        <v>41435</v>
      </c>
      <c r="F244" t="s">
        <v>23</v>
      </c>
      <c r="G244" t="s">
        <v>916</v>
      </c>
      <c r="H244" t="s">
        <v>917</v>
      </c>
      <c r="I244" t="s">
        <v>26</v>
      </c>
      <c r="J244" t="s">
        <v>27</v>
      </c>
      <c r="K244" t="s">
        <v>303</v>
      </c>
      <c r="L244" t="s">
        <v>211</v>
      </c>
      <c r="M244">
        <v>60610</v>
      </c>
      <c r="N244" t="s">
        <v>105</v>
      </c>
      <c r="O244" t="s">
        <v>923</v>
      </c>
      <c r="P244" t="s">
        <v>71</v>
      </c>
      <c r="Q244" t="s">
        <v>72</v>
      </c>
      <c r="R244" t="s">
        <v>924</v>
      </c>
      <c r="S244">
        <v>31.983999999999998</v>
      </c>
      <c r="T244">
        <v>2</v>
      </c>
      <c r="U244">
        <v>0.2</v>
      </c>
      <c r="V244">
        <v>11.194399999999998</v>
      </c>
    </row>
    <row r="245" spans="1:22" x14ac:dyDescent="0.3">
      <c r="A245">
        <v>242</v>
      </c>
      <c r="B245" t="s">
        <v>915</v>
      </c>
      <c r="C245">
        <v>2013</v>
      </c>
      <c r="D245" s="35">
        <v>41430</v>
      </c>
      <c r="E245" s="35">
        <v>41435</v>
      </c>
      <c r="F245" t="s">
        <v>23</v>
      </c>
      <c r="G245" t="s">
        <v>916</v>
      </c>
      <c r="H245" t="s">
        <v>917</v>
      </c>
      <c r="I245" t="s">
        <v>26</v>
      </c>
      <c r="J245" t="s">
        <v>27</v>
      </c>
      <c r="K245" t="s">
        <v>303</v>
      </c>
      <c r="L245" t="s">
        <v>211</v>
      </c>
      <c r="M245">
        <v>60610</v>
      </c>
      <c r="N245" t="s">
        <v>105</v>
      </c>
      <c r="O245" t="s">
        <v>925</v>
      </c>
      <c r="P245" t="s">
        <v>32</v>
      </c>
      <c r="Q245" t="s">
        <v>56</v>
      </c>
      <c r="R245" t="s">
        <v>926</v>
      </c>
      <c r="S245">
        <v>177.22499999999999</v>
      </c>
      <c r="T245">
        <v>5</v>
      </c>
      <c r="U245">
        <v>0.5</v>
      </c>
      <c r="V245">
        <v>-120.51299999999998</v>
      </c>
    </row>
    <row r="246" spans="1:22" x14ac:dyDescent="0.3">
      <c r="A246">
        <v>243</v>
      </c>
      <c r="B246" t="s">
        <v>915</v>
      </c>
      <c r="C246">
        <v>2013</v>
      </c>
      <c r="D246" s="35">
        <v>41430</v>
      </c>
      <c r="E246" s="35">
        <v>41435</v>
      </c>
      <c r="F246" t="s">
        <v>23</v>
      </c>
      <c r="G246" t="s">
        <v>916</v>
      </c>
      <c r="H246" t="s">
        <v>917</v>
      </c>
      <c r="I246" t="s">
        <v>26</v>
      </c>
      <c r="J246" t="s">
        <v>27</v>
      </c>
      <c r="K246" t="s">
        <v>303</v>
      </c>
      <c r="L246" t="s">
        <v>211</v>
      </c>
      <c r="M246">
        <v>60610</v>
      </c>
      <c r="N246" t="s">
        <v>105</v>
      </c>
      <c r="O246" t="s">
        <v>927</v>
      </c>
      <c r="P246" t="s">
        <v>32</v>
      </c>
      <c r="Q246" t="s">
        <v>65</v>
      </c>
      <c r="R246" t="s">
        <v>928</v>
      </c>
      <c r="S246">
        <v>4.0440000000000005</v>
      </c>
      <c r="T246">
        <v>3</v>
      </c>
      <c r="U246">
        <v>0.6</v>
      </c>
      <c r="V246">
        <v>-2.8307999999999995</v>
      </c>
    </row>
    <row r="247" spans="1:22" x14ac:dyDescent="0.3">
      <c r="A247">
        <v>244</v>
      </c>
      <c r="B247" t="s">
        <v>915</v>
      </c>
      <c r="C247">
        <v>2013</v>
      </c>
      <c r="D247" s="35">
        <v>41430</v>
      </c>
      <c r="E247" s="35">
        <v>41435</v>
      </c>
      <c r="F247" t="s">
        <v>23</v>
      </c>
      <c r="G247" t="s">
        <v>916</v>
      </c>
      <c r="H247" t="s">
        <v>917</v>
      </c>
      <c r="I247" t="s">
        <v>26</v>
      </c>
      <c r="J247" t="s">
        <v>27</v>
      </c>
      <c r="K247" t="s">
        <v>303</v>
      </c>
      <c r="L247" t="s">
        <v>211</v>
      </c>
      <c r="M247">
        <v>60610</v>
      </c>
      <c r="N247" t="s">
        <v>105</v>
      </c>
      <c r="O247" t="s">
        <v>780</v>
      </c>
      <c r="P247" t="s">
        <v>46</v>
      </c>
      <c r="Q247" t="s">
        <v>68</v>
      </c>
      <c r="R247" t="s">
        <v>781</v>
      </c>
      <c r="S247">
        <v>7.4080000000000004</v>
      </c>
      <c r="T247">
        <v>2</v>
      </c>
      <c r="U247">
        <v>0.2</v>
      </c>
      <c r="V247">
        <v>1.2037999999999995</v>
      </c>
    </row>
    <row r="248" spans="1:22" x14ac:dyDescent="0.3">
      <c r="A248">
        <v>245</v>
      </c>
      <c r="B248" t="s">
        <v>929</v>
      </c>
      <c r="C248">
        <v>2011</v>
      </c>
      <c r="D248" s="35">
        <v>40695</v>
      </c>
      <c r="E248" s="35">
        <v>40700</v>
      </c>
      <c r="F248" t="s">
        <v>23</v>
      </c>
      <c r="G248" t="s">
        <v>930</v>
      </c>
      <c r="H248" t="s">
        <v>931</v>
      </c>
      <c r="I248" t="s">
        <v>102</v>
      </c>
      <c r="J248" t="s">
        <v>27</v>
      </c>
      <c r="K248" t="s">
        <v>932</v>
      </c>
      <c r="L248" t="s">
        <v>229</v>
      </c>
      <c r="M248">
        <v>55044</v>
      </c>
      <c r="N248" t="s">
        <v>105</v>
      </c>
      <c r="O248" t="s">
        <v>533</v>
      </c>
      <c r="P248" t="s">
        <v>32</v>
      </c>
      <c r="Q248" t="s">
        <v>36</v>
      </c>
      <c r="R248" t="s">
        <v>534</v>
      </c>
      <c r="S248">
        <v>2001.8600000000001</v>
      </c>
      <c r="T248">
        <v>7</v>
      </c>
      <c r="U248">
        <v>0</v>
      </c>
      <c r="V248">
        <v>580.53939999999989</v>
      </c>
    </row>
    <row r="249" spans="1:22" x14ac:dyDescent="0.3">
      <c r="A249">
        <v>246</v>
      </c>
      <c r="B249" t="s">
        <v>929</v>
      </c>
      <c r="C249">
        <v>2011</v>
      </c>
      <c r="D249" s="35">
        <v>40695</v>
      </c>
      <c r="E249" s="35">
        <v>40700</v>
      </c>
      <c r="F249" t="s">
        <v>23</v>
      </c>
      <c r="G249" t="s">
        <v>930</v>
      </c>
      <c r="H249" t="s">
        <v>931</v>
      </c>
      <c r="I249" t="s">
        <v>102</v>
      </c>
      <c r="J249" t="s">
        <v>27</v>
      </c>
      <c r="K249" t="s">
        <v>932</v>
      </c>
      <c r="L249" t="s">
        <v>229</v>
      </c>
      <c r="M249">
        <v>55044</v>
      </c>
      <c r="N249" t="s">
        <v>105</v>
      </c>
      <c r="O249" t="s">
        <v>933</v>
      </c>
      <c r="P249" t="s">
        <v>46</v>
      </c>
      <c r="Q249" t="s">
        <v>59</v>
      </c>
      <c r="R249" t="s">
        <v>934</v>
      </c>
      <c r="S249">
        <v>166.72</v>
      </c>
      <c r="T249">
        <v>2</v>
      </c>
      <c r="U249">
        <v>0</v>
      </c>
      <c r="V249">
        <v>41.680000000000007</v>
      </c>
    </row>
    <row r="250" spans="1:22" x14ac:dyDescent="0.3">
      <c r="A250">
        <v>247</v>
      </c>
      <c r="B250" t="s">
        <v>929</v>
      </c>
      <c r="C250">
        <v>2011</v>
      </c>
      <c r="D250" s="35">
        <v>40695</v>
      </c>
      <c r="E250" s="35">
        <v>40700</v>
      </c>
      <c r="F250" t="s">
        <v>23</v>
      </c>
      <c r="G250" t="s">
        <v>930</v>
      </c>
      <c r="H250" t="s">
        <v>931</v>
      </c>
      <c r="I250" t="s">
        <v>102</v>
      </c>
      <c r="J250" t="s">
        <v>27</v>
      </c>
      <c r="K250" t="s">
        <v>932</v>
      </c>
      <c r="L250" t="s">
        <v>229</v>
      </c>
      <c r="M250">
        <v>55044</v>
      </c>
      <c r="N250" t="s">
        <v>105</v>
      </c>
      <c r="O250" t="s">
        <v>935</v>
      </c>
      <c r="P250" t="s">
        <v>46</v>
      </c>
      <c r="Q250" t="s">
        <v>90</v>
      </c>
      <c r="R250" t="s">
        <v>936</v>
      </c>
      <c r="S250">
        <v>47.88</v>
      </c>
      <c r="T250">
        <v>6</v>
      </c>
      <c r="U250">
        <v>0</v>
      </c>
      <c r="V250">
        <v>23.94</v>
      </c>
    </row>
    <row r="251" spans="1:22" x14ac:dyDescent="0.3">
      <c r="A251">
        <v>248</v>
      </c>
      <c r="B251" t="s">
        <v>929</v>
      </c>
      <c r="C251">
        <v>2011</v>
      </c>
      <c r="D251" s="35">
        <v>40695</v>
      </c>
      <c r="E251" s="35">
        <v>40700</v>
      </c>
      <c r="F251" t="s">
        <v>23</v>
      </c>
      <c r="G251" t="s">
        <v>930</v>
      </c>
      <c r="H251" t="s">
        <v>931</v>
      </c>
      <c r="I251" t="s">
        <v>102</v>
      </c>
      <c r="J251" t="s">
        <v>27</v>
      </c>
      <c r="K251" t="s">
        <v>932</v>
      </c>
      <c r="L251" t="s">
        <v>229</v>
      </c>
      <c r="M251">
        <v>55044</v>
      </c>
      <c r="N251" t="s">
        <v>105</v>
      </c>
      <c r="O251" t="s">
        <v>937</v>
      </c>
      <c r="P251" t="s">
        <v>46</v>
      </c>
      <c r="Q251" t="s">
        <v>78</v>
      </c>
      <c r="R251" t="s">
        <v>938</v>
      </c>
      <c r="S251">
        <v>1503.25</v>
      </c>
      <c r="T251">
        <v>5</v>
      </c>
      <c r="U251">
        <v>0</v>
      </c>
      <c r="V251">
        <v>496.07249999999993</v>
      </c>
    </row>
    <row r="252" spans="1:22" x14ac:dyDescent="0.3">
      <c r="A252">
        <v>249</v>
      </c>
      <c r="B252" t="s">
        <v>929</v>
      </c>
      <c r="C252">
        <v>2011</v>
      </c>
      <c r="D252" s="35">
        <v>40695</v>
      </c>
      <c r="E252" s="35">
        <v>40700</v>
      </c>
      <c r="F252" t="s">
        <v>23</v>
      </c>
      <c r="G252" t="s">
        <v>930</v>
      </c>
      <c r="H252" t="s">
        <v>931</v>
      </c>
      <c r="I252" t="s">
        <v>102</v>
      </c>
      <c r="J252" t="s">
        <v>27</v>
      </c>
      <c r="K252" t="s">
        <v>932</v>
      </c>
      <c r="L252" t="s">
        <v>229</v>
      </c>
      <c r="M252">
        <v>55044</v>
      </c>
      <c r="N252" t="s">
        <v>105</v>
      </c>
      <c r="O252" t="s">
        <v>768</v>
      </c>
      <c r="P252" t="s">
        <v>46</v>
      </c>
      <c r="Q252" t="s">
        <v>90</v>
      </c>
      <c r="R252" t="s">
        <v>769</v>
      </c>
      <c r="S252">
        <v>25.92</v>
      </c>
      <c r="T252">
        <v>4</v>
      </c>
      <c r="U252">
        <v>0</v>
      </c>
      <c r="V252">
        <v>12.441600000000001</v>
      </c>
    </row>
    <row r="253" spans="1:22" x14ac:dyDescent="0.3">
      <c r="A253">
        <v>6914</v>
      </c>
      <c r="B253" t="s">
        <v>9170</v>
      </c>
      <c r="C253">
        <v>2012</v>
      </c>
      <c r="D253" s="35">
        <v>41072</v>
      </c>
      <c r="E253" s="35">
        <v>41076</v>
      </c>
      <c r="F253" t="s">
        <v>50</v>
      </c>
      <c r="G253" t="s">
        <v>859</v>
      </c>
      <c r="H253" t="s">
        <v>860</v>
      </c>
      <c r="I253" t="s">
        <v>26</v>
      </c>
      <c r="J253" t="s">
        <v>27</v>
      </c>
      <c r="K253" t="s">
        <v>9171</v>
      </c>
      <c r="L253" t="s">
        <v>54</v>
      </c>
      <c r="M253">
        <v>33407</v>
      </c>
      <c r="N253" t="s">
        <v>30</v>
      </c>
      <c r="O253" t="s">
        <v>470</v>
      </c>
      <c r="P253" t="s">
        <v>71</v>
      </c>
      <c r="Q253" t="s">
        <v>72</v>
      </c>
      <c r="R253" t="s">
        <v>471</v>
      </c>
      <c r="S253">
        <v>55.984000000000009</v>
      </c>
      <c r="T253">
        <v>2</v>
      </c>
      <c r="U253">
        <v>0.2</v>
      </c>
      <c r="V253">
        <v>4.1987999999999985</v>
      </c>
    </row>
    <row r="254" spans="1:22" x14ac:dyDescent="0.3">
      <c r="A254">
        <v>6849</v>
      </c>
      <c r="B254" t="s">
        <v>9137</v>
      </c>
      <c r="C254">
        <v>2013</v>
      </c>
      <c r="D254" s="35">
        <v>41444</v>
      </c>
      <c r="E254" s="35">
        <v>41447</v>
      </c>
      <c r="F254" t="s">
        <v>188</v>
      </c>
      <c r="G254" t="s">
        <v>5183</v>
      </c>
      <c r="H254" t="s">
        <v>5184</v>
      </c>
      <c r="I254" t="s">
        <v>26</v>
      </c>
      <c r="J254" t="s">
        <v>27</v>
      </c>
      <c r="K254" t="s">
        <v>8091</v>
      </c>
      <c r="L254" t="s">
        <v>211</v>
      </c>
      <c r="M254">
        <v>60423</v>
      </c>
      <c r="N254" t="s">
        <v>105</v>
      </c>
      <c r="O254" t="s">
        <v>7640</v>
      </c>
      <c r="P254" t="s">
        <v>46</v>
      </c>
      <c r="Q254" t="s">
        <v>90</v>
      </c>
      <c r="R254" t="s">
        <v>7641</v>
      </c>
      <c r="S254">
        <v>76.864000000000004</v>
      </c>
      <c r="T254">
        <v>2</v>
      </c>
      <c r="U254">
        <v>0.2</v>
      </c>
      <c r="V254">
        <v>26.902399999999993</v>
      </c>
    </row>
    <row r="255" spans="1:22" x14ac:dyDescent="0.3">
      <c r="A255">
        <v>6818</v>
      </c>
      <c r="B255" t="s">
        <v>9115</v>
      </c>
      <c r="C255">
        <v>2011</v>
      </c>
      <c r="D255" s="35">
        <v>40711</v>
      </c>
      <c r="E255" s="35">
        <v>40715</v>
      </c>
      <c r="F255" t="s">
        <v>50</v>
      </c>
      <c r="G255" t="s">
        <v>4056</v>
      </c>
      <c r="H255" t="s">
        <v>4057</v>
      </c>
      <c r="I255" t="s">
        <v>26</v>
      </c>
      <c r="J255" t="s">
        <v>27</v>
      </c>
      <c r="K255" t="s">
        <v>95</v>
      </c>
      <c r="L255" t="s">
        <v>96</v>
      </c>
      <c r="M255">
        <v>98105</v>
      </c>
      <c r="N255" t="s">
        <v>44</v>
      </c>
      <c r="O255" t="s">
        <v>1255</v>
      </c>
      <c r="P255" t="s">
        <v>46</v>
      </c>
      <c r="Q255" t="s">
        <v>75</v>
      </c>
      <c r="R255" t="s">
        <v>1256</v>
      </c>
      <c r="S255">
        <v>3266.3760000000002</v>
      </c>
      <c r="T255">
        <v>3</v>
      </c>
      <c r="U255">
        <v>0.2</v>
      </c>
      <c r="V255">
        <v>1061.5721999999998</v>
      </c>
    </row>
    <row r="256" spans="1:22" x14ac:dyDescent="0.3">
      <c r="A256">
        <v>6817</v>
      </c>
      <c r="B256" t="s">
        <v>9115</v>
      </c>
      <c r="C256">
        <v>2011</v>
      </c>
      <c r="D256" s="35">
        <v>40711</v>
      </c>
      <c r="E256" s="35">
        <v>40715</v>
      </c>
      <c r="F256" t="s">
        <v>50</v>
      </c>
      <c r="G256" t="s">
        <v>4056</v>
      </c>
      <c r="H256" t="s">
        <v>4057</v>
      </c>
      <c r="I256" t="s">
        <v>26</v>
      </c>
      <c r="J256" t="s">
        <v>27</v>
      </c>
      <c r="K256" t="s">
        <v>95</v>
      </c>
      <c r="L256" t="s">
        <v>96</v>
      </c>
      <c r="M256">
        <v>98105</v>
      </c>
      <c r="N256" t="s">
        <v>44</v>
      </c>
      <c r="O256" t="s">
        <v>1174</v>
      </c>
      <c r="P256" t="s">
        <v>46</v>
      </c>
      <c r="Q256" t="s">
        <v>269</v>
      </c>
      <c r="R256" t="s">
        <v>1175</v>
      </c>
      <c r="S256">
        <v>17.899999999999999</v>
      </c>
      <c r="T256">
        <v>5</v>
      </c>
      <c r="U256">
        <v>0</v>
      </c>
      <c r="V256">
        <v>8.9499999999999993</v>
      </c>
    </row>
    <row r="257" spans="1:22" x14ac:dyDescent="0.3">
      <c r="A257">
        <v>6816</v>
      </c>
      <c r="B257" t="s">
        <v>9115</v>
      </c>
      <c r="C257">
        <v>2011</v>
      </c>
      <c r="D257" s="35">
        <v>40711</v>
      </c>
      <c r="E257" s="35">
        <v>40715</v>
      </c>
      <c r="F257" t="s">
        <v>50</v>
      </c>
      <c r="G257" t="s">
        <v>4056</v>
      </c>
      <c r="H257" t="s">
        <v>4057</v>
      </c>
      <c r="I257" t="s">
        <v>26</v>
      </c>
      <c r="J257" t="s">
        <v>27</v>
      </c>
      <c r="K257" t="s">
        <v>95</v>
      </c>
      <c r="L257" t="s">
        <v>96</v>
      </c>
      <c r="M257">
        <v>98105</v>
      </c>
      <c r="N257" t="s">
        <v>44</v>
      </c>
      <c r="O257" t="s">
        <v>4098</v>
      </c>
      <c r="P257" t="s">
        <v>32</v>
      </c>
      <c r="Q257" t="s">
        <v>65</v>
      </c>
      <c r="R257" t="s">
        <v>1285</v>
      </c>
      <c r="S257">
        <v>6.24</v>
      </c>
      <c r="T257">
        <v>3</v>
      </c>
      <c r="U257">
        <v>0</v>
      </c>
      <c r="V257">
        <v>2.6208000000000005</v>
      </c>
    </row>
    <row r="258" spans="1:22" x14ac:dyDescent="0.3">
      <c r="A258">
        <v>6761</v>
      </c>
      <c r="B258" t="s">
        <v>9077</v>
      </c>
      <c r="C258">
        <v>2014</v>
      </c>
      <c r="D258" s="35">
        <v>41817</v>
      </c>
      <c r="E258" s="35">
        <v>41821</v>
      </c>
      <c r="F258" t="s">
        <v>50</v>
      </c>
      <c r="G258" t="s">
        <v>1350</v>
      </c>
      <c r="H258" t="s">
        <v>1351</v>
      </c>
      <c r="I258" t="s">
        <v>26</v>
      </c>
      <c r="J258" t="s">
        <v>27</v>
      </c>
      <c r="K258" t="s">
        <v>266</v>
      </c>
      <c r="L258" t="s">
        <v>267</v>
      </c>
      <c r="M258">
        <v>10035</v>
      </c>
      <c r="N258" t="s">
        <v>148</v>
      </c>
      <c r="O258" t="s">
        <v>340</v>
      </c>
      <c r="P258" t="s">
        <v>46</v>
      </c>
      <c r="Q258" t="s">
        <v>59</v>
      </c>
      <c r="R258" t="s">
        <v>341</v>
      </c>
      <c r="S258">
        <v>272.94</v>
      </c>
      <c r="T258">
        <v>3</v>
      </c>
      <c r="U258">
        <v>0</v>
      </c>
      <c r="V258">
        <v>0</v>
      </c>
    </row>
    <row r="259" spans="1:22" x14ac:dyDescent="0.3">
      <c r="A259">
        <v>6755</v>
      </c>
      <c r="B259" t="s">
        <v>9072</v>
      </c>
      <c r="C259">
        <v>2013</v>
      </c>
      <c r="D259" s="35">
        <v>41454</v>
      </c>
      <c r="E259" s="35">
        <v>41456</v>
      </c>
      <c r="F259" t="s">
        <v>23</v>
      </c>
      <c r="G259" t="s">
        <v>6119</v>
      </c>
      <c r="H259" t="s">
        <v>6120</v>
      </c>
      <c r="I259" t="s">
        <v>26</v>
      </c>
      <c r="J259" t="s">
        <v>27</v>
      </c>
      <c r="K259" t="s">
        <v>4824</v>
      </c>
      <c r="L259" t="s">
        <v>788</v>
      </c>
      <c r="M259">
        <v>7501</v>
      </c>
      <c r="N259" t="s">
        <v>148</v>
      </c>
      <c r="O259" t="s">
        <v>106</v>
      </c>
      <c r="P259" t="s">
        <v>46</v>
      </c>
      <c r="Q259" t="s">
        <v>78</v>
      </c>
      <c r="R259" t="s">
        <v>107</v>
      </c>
      <c r="S259">
        <v>275.24</v>
      </c>
      <c r="T259">
        <v>4</v>
      </c>
      <c r="U259">
        <v>0</v>
      </c>
      <c r="V259">
        <v>121.10560000000001</v>
      </c>
    </row>
    <row r="260" spans="1:22" x14ac:dyDescent="0.3">
      <c r="A260">
        <v>6754</v>
      </c>
      <c r="B260" t="s">
        <v>9072</v>
      </c>
      <c r="C260">
        <v>2013</v>
      </c>
      <c r="D260" s="35">
        <v>41454</v>
      </c>
      <c r="E260" s="35">
        <v>41456</v>
      </c>
      <c r="F260" t="s">
        <v>23</v>
      </c>
      <c r="G260" t="s">
        <v>6119</v>
      </c>
      <c r="H260" t="s">
        <v>6120</v>
      </c>
      <c r="I260" t="s">
        <v>26</v>
      </c>
      <c r="J260" t="s">
        <v>27</v>
      </c>
      <c r="K260" t="s">
        <v>4824</v>
      </c>
      <c r="L260" t="s">
        <v>788</v>
      </c>
      <c r="M260">
        <v>7501</v>
      </c>
      <c r="N260" t="s">
        <v>148</v>
      </c>
      <c r="O260" t="s">
        <v>5822</v>
      </c>
      <c r="P260" t="s">
        <v>46</v>
      </c>
      <c r="Q260" t="s">
        <v>75</v>
      </c>
      <c r="R260" t="s">
        <v>5823</v>
      </c>
      <c r="S260">
        <v>7.96</v>
      </c>
      <c r="T260">
        <v>2</v>
      </c>
      <c r="U260">
        <v>0</v>
      </c>
      <c r="V260">
        <v>3.7412000000000001</v>
      </c>
    </row>
    <row r="261" spans="1:22" x14ac:dyDescent="0.3">
      <c r="A261">
        <v>6753</v>
      </c>
      <c r="B261" t="s">
        <v>9072</v>
      </c>
      <c r="C261">
        <v>2013</v>
      </c>
      <c r="D261" s="35">
        <v>41454</v>
      </c>
      <c r="E261" s="35">
        <v>41456</v>
      </c>
      <c r="F261" t="s">
        <v>23</v>
      </c>
      <c r="G261" t="s">
        <v>6119</v>
      </c>
      <c r="H261" t="s">
        <v>6120</v>
      </c>
      <c r="I261" t="s">
        <v>26</v>
      </c>
      <c r="J261" t="s">
        <v>27</v>
      </c>
      <c r="K261" t="s">
        <v>4824</v>
      </c>
      <c r="L261" t="s">
        <v>788</v>
      </c>
      <c r="M261">
        <v>7501</v>
      </c>
      <c r="N261" t="s">
        <v>148</v>
      </c>
      <c r="O261" t="s">
        <v>1321</v>
      </c>
      <c r="P261" t="s">
        <v>46</v>
      </c>
      <c r="Q261" t="s">
        <v>90</v>
      </c>
      <c r="R261" t="s">
        <v>1322</v>
      </c>
      <c r="S261">
        <v>61.96</v>
      </c>
      <c r="T261">
        <v>2</v>
      </c>
      <c r="U261">
        <v>0</v>
      </c>
      <c r="V261">
        <v>27.881999999999998</v>
      </c>
    </row>
    <row r="262" spans="1:22" x14ac:dyDescent="0.3">
      <c r="A262">
        <v>6752</v>
      </c>
      <c r="B262" t="s">
        <v>9072</v>
      </c>
      <c r="C262">
        <v>2013</v>
      </c>
      <c r="D262" s="35">
        <v>41454</v>
      </c>
      <c r="E262" s="35">
        <v>41456</v>
      </c>
      <c r="F262" t="s">
        <v>23</v>
      </c>
      <c r="G262" t="s">
        <v>6119</v>
      </c>
      <c r="H262" t="s">
        <v>6120</v>
      </c>
      <c r="I262" t="s">
        <v>26</v>
      </c>
      <c r="J262" t="s">
        <v>27</v>
      </c>
      <c r="K262" t="s">
        <v>4824</v>
      </c>
      <c r="L262" t="s">
        <v>788</v>
      </c>
      <c r="M262">
        <v>7501</v>
      </c>
      <c r="N262" t="s">
        <v>148</v>
      </c>
      <c r="O262" t="s">
        <v>6506</v>
      </c>
      <c r="P262" t="s">
        <v>46</v>
      </c>
      <c r="Q262" t="s">
        <v>78</v>
      </c>
      <c r="R262" t="s">
        <v>6507</v>
      </c>
      <c r="S262">
        <v>8.74</v>
      </c>
      <c r="T262">
        <v>2</v>
      </c>
      <c r="U262">
        <v>0</v>
      </c>
      <c r="V262">
        <v>2.2724000000000002</v>
      </c>
    </row>
    <row r="263" spans="1:22" x14ac:dyDescent="0.3">
      <c r="A263">
        <v>6751</v>
      </c>
      <c r="B263" t="s">
        <v>9072</v>
      </c>
      <c r="C263">
        <v>2013</v>
      </c>
      <c r="D263" s="35">
        <v>41454</v>
      </c>
      <c r="E263" s="35">
        <v>41456</v>
      </c>
      <c r="F263" t="s">
        <v>23</v>
      </c>
      <c r="G263" t="s">
        <v>6119</v>
      </c>
      <c r="H263" t="s">
        <v>6120</v>
      </c>
      <c r="I263" t="s">
        <v>26</v>
      </c>
      <c r="J263" t="s">
        <v>27</v>
      </c>
      <c r="K263" t="s">
        <v>4824</v>
      </c>
      <c r="L263" t="s">
        <v>788</v>
      </c>
      <c r="M263">
        <v>7501</v>
      </c>
      <c r="N263" t="s">
        <v>148</v>
      </c>
      <c r="O263" t="s">
        <v>6595</v>
      </c>
      <c r="P263" t="s">
        <v>32</v>
      </c>
      <c r="Q263" t="s">
        <v>36</v>
      </c>
      <c r="R263" t="s">
        <v>6596</v>
      </c>
      <c r="S263">
        <v>121.96</v>
      </c>
      <c r="T263">
        <v>2</v>
      </c>
      <c r="U263">
        <v>0</v>
      </c>
      <c r="V263">
        <v>20.733199999999997</v>
      </c>
    </row>
    <row r="264" spans="1:22" x14ac:dyDescent="0.3">
      <c r="A264">
        <v>6746</v>
      </c>
      <c r="B264" t="s">
        <v>9069</v>
      </c>
      <c r="C264">
        <v>2014</v>
      </c>
      <c r="D264" s="35">
        <v>41807</v>
      </c>
      <c r="E264" s="35">
        <v>41809</v>
      </c>
      <c r="F264" t="s">
        <v>23</v>
      </c>
      <c r="G264" t="s">
        <v>3259</v>
      </c>
      <c r="H264" t="s">
        <v>3260</v>
      </c>
      <c r="I264" t="s">
        <v>26</v>
      </c>
      <c r="J264" t="s">
        <v>27</v>
      </c>
      <c r="K264" t="s">
        <v>866</v>
      </c>
      <c r="L264" t="s">
        <v>498</v>
      </c>
      <c r="M264">
        <v>43017</v>
      </c>
      <c r="N264" t="s">
        <v>148</v>
      </c>
      <c r="O264" t="s">
        <v>1030</v>
      </c>
      <c r="P264" t="s">
        <v>46</v>
      </c>
      <c r="Q264" t="s">
        <v>68</v>
      </c>
      <c r="R264" t="s">
        <v>1031</v>
      </c>
      <c r="S264">
        <v>23.92</v>
      </c>
      <c r="T264">
        <v>5</v>
      </c>
      <c r="U264">
        <v>0.2</v>
      </c>
      <c r="V264">
        <v>1.7940000000000005</v>
      </c>
    </row>
    <row r="265" spans="1:22" x14ac:dyDescent="0.3">
      <c r="A265">
        <v>262</v>
      </c>
      <c r="B265" t="s">
        <v>973</v>
      </c>
      <c r="C265">
        <v>2014</v>
      </c>
      <c r="D265" s="35">
        <v>41799</v>
      </c>
      <c r="E265" s="35">
        <v>41803</v>
      </c>
      <c r="F265" t="s">
        <v>50</v>
      </c>
      <c r="G265" t="s">
        <v>974</v>
      </c>
      <c r="H265" t="s">
        <v>975</v>
      </c>
      <c r="I265" t="s">
        <v>41</v>
      </c>
      <c r="J265" t="s">
        <v>27</v>
      </c>
      <c r="K265" t="s">
        <v>602</v>
      </c>
      <c r="L265" t="s">
        <v>104</v>
      </c>
      <c r="M265">
        <v>77506</v>
      </c>
      <c r="N265" t="s">
        <v>105</v>
      </c>
      <c r="O265" t="s">
        <v>976</v>
      </c>
      <c r="P265" t="s">
        <v>46</v>
      </c>
      <c r="Q265" t="s">
        <v>78</v>
      </c>
      <c r="R265" t="s">
        <v>977</v>
      </c>
      <c r="S265">
        <v>1.6239999999999994</v>
      </c>
      <c r="T265">
        <v>2</v>
      </c>
      <c r="U265">
        <v>0.8</v>
      </c>
      <c r="V265">
        <v>-4.4660000000000002</v>
      </c>
    </row>
    <row r="266" spans="1:22" x14ac:dyDescent="0.3">
      <c r="A266">
        <v>6745</v>
      </c>
      <c r="B266" t="s">
        <v>9069</v>
      </c>
      <c r="C266">
        <v>2014</v>
      </c>
      <c r="D266" s="35">
        <v>41807</v>
      </c>
      <c r="E266" s="35">
        <v>41809</v>
      </c>
      <c r="F266" t="s">
        <v>23</v>
      </c>
      <c r="G266" t="s">
        <v>3259</v>
      </c>
      <c r="H266" t="s">
        <v>3260</v>
      </c>
      <c r="I266" t="s">
        <v>26</v>
      </c>
      <c r="J266" t="s">
        <v>27</v>
      </c>
      <c r="K266" t="s">
        <v>866</v>
      </c>
      <c r="L266" t="s">
        <v>498</v>
      </c>
      <c r="M266">
        <v>43017</v>
      </c>
      <c r="N266" t="s">
        <v>148</v>
      </c>
      <c r="O266" t="s">
        <v>2298</v>
      </c>
      <c r="P266" t="s">
        <v>71</v>
      </c>
      <c r="Q266" t="s">
        <v>161</v>
      </c>
      <c r="R266" t="s">
        <v>2299</v>
      </c>
      <c r="S266">
        <v>479.952</v>
      </c>
      <c r="T266">
        <v>6</v>
      </c>
      <c r="U266">
        <v>0.2</v>
      </c>
      <c r="V266">
        <v>107.98920000000001</v>
      </c>
    </row>
    <row r="267" spans="1:22" x14ac:dyDescent="0.3">
      <c r="A267">
        <v>6732</v>
      </c>
      <c r="B267" t="s">
        <v>9062</v>
      </c>
      <c r="C267">
        <v>2012</v>
      </c>
      <c r="D267" s="35">
        <v>41078</v>
      </c>
      <c r="E267" s="35">
        <v>41080</v>
      </c>
      <c r="F267" t="s">
        <v>188</v>
      </c>
      <c r="G267" t="s">
        <v>2439</v>
      </c>
      <c r="H267" t="s">
        <v>2440</v>
      </c>
      <c r="I267" t="s">
        <v>41</v>
      </c>
      <c r="J267" t="s">
        <v>27</v>
      </c>
      <c r="K267" t="s">
        <v>3792</v>
      </c>
      <c r="L267" t="s">
        <v>335</v>
      </c>
      <c r="M267">
        <v>37167</v>
      </c>
      <c r="N267" t="s">
        <v>30</v>
      </c>
      <c r="O267" t="s">
        <v>1154</v>
      </c>
      <c r="P267" t="s">
        <v>46</v>
      </c>
      <c r="Q267" t="s">
        <v>90</v>
      </c>
      <c r="R267" t="s">
        <v>1155</v>
      </c>
      <c r="S267">
        <v>20.736000000000004</v>
      </c>
      <c r="T267">
        <v>4</v>
      </c>
      <c r="U267">
        <v>0.2</v>
      </c>
      <c r="V267">
        <v>7.2576000000000001</v>
      </c>
    </row>
    <row r="268" spans="1:22" x14ac:dyDescent="0.3">
      <c r="A268">
        <v>265</v>
      </c>
      <c r="B268" t="s">
        <v>983</v>
      </c>
      <c r="C268">
        <v>2013</v>
      </c>
      <c r="D268" s="35">
        <v>41432</v>
      </c>
      <c r="E268" s="35">
        <v>41439</v>
      </c>
      <c r="F268" t="s">
        <v>50</v>
      </c>
      <c r="G268" t="s">
        <v>984</v>
      </c>
      <c r="H268" t="s">
        <v>985</v>
      </c>
      <c r="I268" t="s">
        <v>26</v>
      </c>
      <c r="J268" t="s">
        <v>27</v>
      </c>
      <c r="K268" t="s">
        <v>303</v>
      </c>
      <c r="L268" t="s">
        <v>211</v>
      </c>
      <c r="M268">
        <v>60610</v>
      </c>
      <c r="N268" t="s">
        <v>105</v>
      </c>
      <c r="O268" t="s">
        <v>986</v>
      </c>
      <c r="P268" t="s">
        <v>71</v>
      </c>
      <c r="Q268" t="s">
        <v>72</v>
      </c>
      <c r="R268" t="s">
        <v>987</v>
      </c>
      <c r="S268">
        <v>328.22399999999999</v>
      </c>
      <c r="T268">
        <v>4</v>
      </c>
      <c r="U268">
        <v>0.2</v>
      </c>
      <c r="V268">
        <v>28.7196</v>
      </c>
    </row>
    <row r="269" spans="1:22" x14ac:dyDescent="0.3">
      <c r="A269">
        <v>6731</v>
      </c>
      <c r="B269" t="s">
        <v>9062</v>
      </c>
      <c r="C269">
        <v>2012</v>
      </c>
      <c r="D269" s="35">
        <v>41078</v>
      </c>
      <c r="E269" s="35">
        <v>41080</v>
      </c>
      <c r="F269" t="s">
        <v>188</v>
      </c>
      <c r="G269" t="s">
        <v>2439</v>
      </c>
      <c r="H269" t="s">
        <v>2440</v>
      </c>
      <c r="I269" t="s">
        <v>41</v>
      </c>
      <c r="J269" t="s">
        <v>27</v>
      </c>
      <c r="K269" t="s">
        <v>3792</v>
      </c>
      <c r="L269" t="s">
        <v>335</v>
      </c>
      <c r="M269">
        <v>37167</v>
      </c>
      <c r="N269" t="s">
        <v>30</v>
      </c>
      <c r="O269" t="s">
        <v>942</v>
      </c>
      <c r="P269" t="s">
        <v>32</v>
      </c>
      <c r="Q269" t="s">
        <v>36</v>
      </c>
      <c r="R269" t="s">
        <v>943</v>
      </c>
      <c r="S269">
        <v>643.13599999999997</v>
      </c>
      <c r="T269">
        <v>4</v>
      </c>
      <c r="U269">
        <v>0.2</v>
      </c>
      <c r="V269">
        <v>56.274400000000014</v>
      </c>
    </row>
    <row r="270" spans="1:22" x14ac:dyDescent="0.3">
      <c r="A270">
        <v>267</v>
      </c>
      <c r="B270" t="s">
        <v>994</v>
      </c>
      <c r="C270">
        <v>2014</v>
      </c>
      <c r="D270" s="35">
        <v>41807</v>
      </c>
      <c r="E270" s="35">
        <v>41811</v>
      </c>
      <c r="F270" t="s">
        <v>50</v>
      </c>
      <c r="G270" t="s">
        <v>995</v>
      </c>
      <c r="H270" t="s">
        <v>996</v>
      </c>
      <c r="I270" t="s">
        <v>41</v>
      </c>
      <c r="J270" t="s">
        <v>27</v>
      </c>
      <c r="K270" t="s">
        <v>997</v>
      </c>
      <c r="L270" t="s">
        <v>88</v>
      </c>
      <c r="M270">
        <v>27514</v>
      </c>
      <c r="N270" t="s">
        <v>30</v>
      </c>
      <c r="O270" t="s">
        <v>998</v>
      </c>
      <c r="P270" t="s">
        <v>46</v>
      </c>
      <c r="Q270" t="s">
        <v>68</v>
      </c>
      <c r="R270" t="s">
        <v>999</v>
      </c>
      <c r="S270">
        <v>14.015999999999998</v>
      </c>
      <c r="T270">
        <v>3</v>
      </c>
      <c r="U270">
        <v>0.2</v>
      </c>
      <c r="V270">
        <v>4.7303999999999995</v>
      </c>
    </row>
    <row r="271" spans="1:22" x14ac:dyDescent="0.3">
      <c r="A271">
        <v>6730</v>
      </c>
      <c r="B271" t="s">
        <v>9062</v>
      </c>
      <c r="C271">
        <v>2012</v>
      </c>
      <c r="D271" s="35">
        <v>41078</v>
      </c>
      <c r="E271" s="35">
        <v>41080</v>
      </c>
      <c r="F271" t="s">
        <v>188</v>
      </c>
      <c r="G271" t="s">
        <v>2439</v>
      </c>
      <c r="H271" t="s">
        <v>2440</v>
      </c>
      <c r="I271" t="s">
        <v>41</v>
      </c>
      <c r="J271" t="s">
        <v>27</v>
      </c>
      <c r="K271" t="s">
        <v>3792</v>
      </c>
      <c r="L271" t="s">
        <v>335</v>
      </c>
      <c r="M271">
        <v>37167</v>
      </c>
      <c r="N271" t="s">
        <v>30</v>
      </c>
      <c r="O271" t="s">
        <v>5217</v>
      </c>
      <c r="P271" t="s">
        <v>46</v>
      </c>
      <c r="Q271" t="s">
        <v>75</v>
      </c>
      <c r="R271" t="s">
        <v>5218</v>
      </c>
      <c r="S271">
        <v>6.1290000000000004</v>
      </c>
      <c r="T271">
        <v>3</v>
      </c>
      <c r="U271">
        <v>0.7</v>
      </c>
      <c r="V271">
        <v>-4.4945999999999984</v>
      </c>
    </row>
    <row r="272" spans="1:22" x14ac:dyDescent="0.3">
      <c r="A272">
        <v>6706</v>
      </c>
      <c r="B272" t="s">
        <v>9044</v>
      </c>
      <c r="C272">
        <v>2012</v>
      </c>
      <c r="D272" s="35">
        <v>41083</v>
      </c>
      <c r="E272" s="35">
        <v>41088</v>
      </c>
      <c r="F272" t="s">
        <v>50</v>
      </c>
      <c r="G272" t="s">
        <v>3259</v>
      </c>
      <c r="H272" t="s">
        <v>3260</v>
      </c>
      <c r="I272" t="s">
        <v>26</v>
      </c>
      <c r="J272" t="s">
        <v>27</v>
      </c>
      <c r="K272" t="s">
        <v>1173</v>
      </c>
      <c r="L272" t="s">
        <v>43</v>
      </c>
      <c r="M272">
        <v>90805</v>
      </c>
      <c r="N272" t="s">
        <v>44</v>
      </c>
      <c r="O272" t="s">
        <v>692</v>
      </c>
      <c r="P272" t="s">
        <v>71</v>
      </c>
      <c r="Q272" t="s">
        <v>72</v>
      </c>
      <c r="R272" t="s">
        <v>693</v>
      </c>
      <c r="S272">
        <v>143.976</v>
      </c>
      <c r="T272">
        <v>3</v>
      </c>
      <c r="U272">
        <v>0.2</v>
      </c>
      <c r="V272">
        <v>8.998500000000007</v>
      </c>
    </row>
    <row r="273" spans="1:22" x14ac:dyDescent="0.3">
      <c r="A273">
        <v>6705</v>
      </c>
      <c r="B273" t="s">
        <v>9044</v>
      </c>
      <c r="C273">
        <v>2012</v>
      </c>
      <c r="D273" s="35">
        <v>41083</v>
      </c>
      <c r="E273" s="35">
        <v>41088</v>
      </c>
      <c r="F273" t="s">
        <v>50</v>
      </c>
      <c r="G273" t="s">
        <v>3259</v>
      </c>
      <c r="H273" t="s">
        <v>3260</v>
      </c>
      <c r="I273" t="s">
        <v>26</v>
      </c>
      <c r="J273" t="s">
        <v>27</v>
      </c>
      <c r="K273" t="s">
        <v>1173</v>
      </c>
      <c r="L273" t="s">
        <v>43</v>
      </c>
      <c r="M273">
        <v>90805</v>
      </c>
      <c r="N273" t="s">
        <v>44</v>
      </c>
      <c r="O273" t="s">
        <v>3142</v>
      </c>
      <c r="P273" t="s">
        <v>46</v>
      </c>
      <c r="Q273" t="s">
        <v>269</v>
      </c>
      <c r="R273" t="s">
        <v>3143</v>
      </c>
      <c r="S273">
        <v>5.43</v>
      </c>
      <c r="T273">
        <v>3</v>
      </c>
      <c r="U273">
        <v>0</v>
      </c>
      <c r="V273">
        <v>1.7918999999999998</v>
      </c>
    </row>
    <row r="274" spans="1:22" x14ac:dyDescent="0.3">
      <c r="A274">
        <v>6704</v>
      </c>
      <c r="B274" t="s">
        <v>9044</v>
      </c>
      <c r="C274">
        <v>2012</v>
      </c>
      <c r="D274" s="35">
        <v>41083</v>
      </c>
      <c r="E274" s="35">
        <v>41088</v>
      </c>
      <c r="F274" t="s">
        <v>50</v>
      </c>
      <c r="G274" t="s">
        <v>3259</v>
      </c>
      <c r="H274" t="s">
        <v>3260</v>
      </c>
      <c r="I274" t="s">
        <v>26</v>
      </c>
      <c r="J274" t="s">
        <v>27</v>
      </c>
      <c r="K274" t="s">
        <v>1173</v>
      </c>
      <c r="L274" t="s">
        <v>43</v>
      </c>
      <c r="M274">
        <v>90805</v>
      </c>
      <c r="N274" t="s">
        <v>44</v>
      </c>
      <c r="O274" t="s">
        <v>4964</v>
      </c>
      <c r="P274" t="s">
        <v>71</v>
      </c>
      <c r="Q274" t="s">
        <v>72</v>
      </c>
      <c r="R274" t="s">
        <v>4965</v>
      </c>
      <c r="S274">
        <v>217.58400000000003</v>
      </c>
      <c r="T274">
        <v>2</v>
      </c>
      <c r="U274">
        <v>0.2</v>
      </c>
      <c r="V274">
        <v>19.03860000000001</v>
      </c>
    </row>
    <row r="275" spans="1:22" x14ac:dyDescent="0.3">
      <c r="A275">
        <v>6618</v>
      </c>
      <c r="B275" t="s">
        <v>8991</v>
      </c>
      <c r="C275">
        <v>2013</v>
      </c>
      <c r="D275" s="35">
        <v>41443</v>
      </c>
      <c r="E275" s="35">
        <v>41445</v>
      </c>
      <c r="F275" t="s">
        <v>188</v>
      </c>
      <c r="G275" t="s">
        <v>1370</v>
      </c>
      <c r="H275" t="s">
        <v>1371</v>
      </c>
      <c r="I275" t="s">
        <v>26</v>
      </c>
      <c r="J275" t="s">
        <v>27</v>
      </c>
      <c r="K275" t="s">
        <v>42</v>
      </c>
      <c r="L275" t="s">
        <v>43</v>
      </c>
      <c r="M275">
        <v>90045</v>
      </c>
      <c r="N275" t="s">
        <v>44</v>
      </c>
      <c r="O275" t="s">
        <v>8536</v>
      </c>
      <c r="P275" t="s">
        <v>46</v>
      </c>
      <c r="Q275" t="s">
        <v>90</v>
      </c>
      <c r="R275" t="s">
        <v>8537</v>
      </c>
      <c r="S275">
        <v>219.84</v>
      </c>
      <c r="T275">
        <v>4</v>
      </c>
      <c r="U275">
        <v>0</v>
      </c>
      <c r="V275">
        <v>107.7216</v>
      </c>
    </row>
    <row r="276" spans="1:22" x14ac:dyDescent="0.3">
      <c r="A276">
        <v>6617</v>
      </c>
      <c r="B276" t="s">
        <v>8991</v>
      </c>
      <c r="C276">
        <v>2013</v>
      </c>
      <c r="D276" s="35">
        <v>41443</v>
      </c>
      <c r="E276" s="35">
        <v>41445</v>
      </c>
      <c r="F276" t="s">
        <v>188</v>
      </c>
      <c r="G276" t="s">
        <v>1370</v>
      </c>
      <c r="H276" t="s">
        <v>1371</v>
      </c>
      <c r="I276" t="s">
        <v>26</v>
      </c>
      <c r="J276" t="s">
        <v>27</v>
      </c>
      <c r="K276" t="s">
        <v>42</v>
      </c>
      <c r="L276" t="s">
        <v>43</v>
      </c>
      <c r="M276">
        <v>90045</v>
      </c>
      <c r="N276" t="s">
        <v>44</v>
      </c>
      <c r="O276" t="s">
        <v>5519</v>
      </c>
      <c r="P276" t="s">
        <v>46</v>
      </c>
      <c r="Q276" t="s">
        <v>47</v>
      </c>
      <c r="R276" t="s">
        <v>5520</v>
      </c>
      <c r="S276">
        <v>22.5</v>
      </c>
      <c r="T276">
        <v>6</v>
      </c>
      <c r="U276">
        <v>0</v>
      </c>
      <c r="V276">
        <v>10.799999999999999</v>
      </c>
    </row>
    <row r="277" spans="1:22" x14ac:dyDescent="0.3">
      <c r="A277">
        <v>6616</v>
      </c>
      <c r="B277" t="s">
        <v>8991</v>
      </c>
      <c r="C277">
        <v>2013</v>
      </c>
      <c r="D277" s="35">
        <v>41443</v>
      </c>
      <c r="E277" s="35">
        <v>41445</v>
      </c>
      <c r="F277" t="s">
        <v>188</v>
      </c>
      <c r="G277" t="s">
        <v>1370</v>
      </c>
      <c r="H277" t="s">
        <v>1371</v>
      </c>
      <c r="I277" t="s">
        <v>26</v>
      </c>
      <c r="J277" t="s">
        <v>27</v>
      </c>
      <c r="K277" t="s">
        <v>42</v>
      </c>
      <c r="L277" t="s">
        <v>43</v>
      </c>
      <c r="M277">
        <v>90045</v>
      </c>
      <c r="N277" t="s">
        <v>44</v>
      </c>
      <c r="O277" t="s">
        <v>7052</v>
      </c>
      <c r="P277" t="s">
        <v>32</v>
      </c>
      <c r="Q277" t="s">
        <v>33</v>
      </c>
      <c r="R277" t="s">
        <v>7053</v>
      </c>
      <c r="S277">
        <v>239.66599999999997</v>
      </c>
      <c r="T277">
        <v>2</v>
      </c>
      <c r="U277">
        <v>0.15</v>
      </c>
      <c r="V277">
        <v>14.097999999999999</v>
      </c>
    </row>
    <row r="278" spans="1:22" x14ac:dyDescent="0.3">
      <c r="A278">
        <v>6604</v>
      </c>
      <c r="B278" t="s">
        <v>8985</v>
      </c>
      <c r="C278">
        <v>2014</v>
      </c>
      <c r="D278" s="35">
        <v>41808</v>
      </c>
      <c r="E278" s="35">
        <v>41811</v>
      </c>
      <c r="F278" t="s">
        <v>188</v>
      </c>
      <c r="G278" t="s">
        <v>2996</v>
      </c>
      <c r="H278" t="s">
        <v>2997</v>
      </c>
      <c r="I278" t="s">
        <v>26</v>
      </c>
      <c r="J278" t="s">
        <v>27</v>
      </c>
      <c r="K278" t="s">
        <v>8986</v>
      </c>
      <c r="L278" t="s">
        <v>457</v>
      </c>
      <c r="M278">
        <v>80022</v>
      </c>
      <c r="N278" t="s">
        <v>44</v>
      </c>
      <c r="O278" t="s">
        <v>3442</v>
      </c>
      <c r="P278" t="s">
        <v>46</v>
      </c>
      <c r="Q278" t="s">
        <v>59</v>
      </c>
      <c r="R278" t="s">
        <v>3443</v>
      </c>
      <c r="S278">
        <v>146.352</v>
      </c>
      <c r="T278">
        <v>3</v>
      </c>
      <c r="U278">
        <v>0.2</v>
      </c>
      <c r="V278">
        <v>-32.929200000000002</v>
      </c>
    </row>
    <row r="279" spans="1:22" x14ac:dyDescent="0.3">
      <c r="A279">
        <v>6599</v>
      </c>
      <c r="B279" t="s">
        <v>8983</v>
      </c>
      <c r="C279">
        <v>2011</v>
      </c>
      <c r="D279" s="35">
        <v>40700</v>
      </c>
      <c r="E279" s="35">
        <v>40706</v>
      </c>
      <c r="F279" t="s">
        <v>50</v>
      </c>
      <c r="G279" t="s">
        <v>5810</v>
      </c>
      <c r="H279" t="s">
        <v>5811</v>
      </c>
      <c r="I279" t="s">
        <v>26</v>
      </c>
      <c r="J279" t="s">
        <v>27</v>
      </c>
      <c r="K279" t="s">
        <v>1521</v>
      </c>
      <c r="L279" t="s">
        <v>54</v>
      </c>
      <c r="M279">
        <v>32216</v>
      </c>
      <c r="N279" t="s">
        <v>30</v>
      </c>
      <c r="O279" t="s">
        <v>5848</v>
      </c>
      <c r="P279" t="s">
        <v>46</v>
      </c>
      <c r="Q279" t="s">
        <v>90</v>
      </c>
      <c r="R279" t="s">
        <v>5849</v>
      </c>
      <c r="S279">
        <v>62.015999999999998</v>
      </c>
      <c r="T279">
        <v>2</v>
      </c>
      <c r="U279">
        <v>0.2</v>
      </c>
      <c r="V279">
        <v>22.480800000000002</v>
      </c>
    </row>
    <row r="280" spans="1:22" x14ac:dyDescent="0.3">
      <c r="A280">
        <v>6598</v>
      </c>
      <c r="B280" t="s">
        <v>8983</v>
      </c>
      <c r="C280">
        <v>2011</v>
      </c>
      <c r="D280" s="35">
        <v>40700</v>
      </c>
      <c r="E280" s="35">
        <v>40706</v>
      </c>
      <c r="F280" t="s">
        <v>50</v>
      </c>
      <c r="G280" t="s">
        <v>5810</v>
      </c>
      <c r="H280" t="s">
        <v>5811</v>
      </c>
      <c r="I280" t="s">
        <v>26</v>
      </c>
      <c r="J280" t="s">
        <v>27</v>
      </c>
      <c r="K280" t="s">
        <v>1521</v>
      </c>
      <c r="L280" t="s">
        <v>54</v>
      </c>
      <c r="M280">
        <v>32216</v>
      </c>
      <c r="N280" t="s">
        <v>30</v>
      </c>
      <c r="O280" t="s">
        <v>1022</v>
      </c>
      <c r="P280" t="s">
        <v>46</v>
      </c>
      <c r="Q280" t="s">
        <v>75</v>
      </c>
      <c r="R280" t="s">
        <v>1023</v>
      </c>
      <c r="S280">
        <v>1.3650000000000002</v>
      </c>
      <c r="T280">
        <v>1</v>
      </c>
      <c r="U280">
        <v>0.7</v>
      </c>
      <c r="V280">
        <v>-0.9099999999999997</v>
      </c>
    </row>
    <row r="281" spans="1:22" x14ac:dyDescent="0.3">
      <c r="A281">
        <v>6594</v>
      </c>
      <c r="B281" t="s">
        <v>8980</v>
      </c>
      <c r="C281">
        <v>2013</v>
      </c>
      <c r="D281" s="35">
        <v>41439</v>
      </c>
      <c r="E281" s="35">
        <v>41442</v>
      </c>
      <c r="F281" t="s">
        <v>23</v>
      </c>
      <c r="G281" t="s">
        <v>1878</v>
      </c>
      <c r="H281" t="s">
        <v>1879</v>
      </c>
      <c r="I281" t="s">
        <v>26</v>
      </c>
      <c r="J281" t="s">
        <v>27</v>
      </c>
      <c r="K281" t="s">
        <v>266</v>
      </c>
      <c r="L281" t="s">
        <v>267</v>
      </c>
      <c r="M281">
        <v>10024</v>
      </c>
      <c r="N281" t="s">
        <v>148</v>
      </c>
      <c r="O281" t="s">
        <v>2100</v>
      </c>
      <c r="P281" t="s">
        <v>46</v>
      </c>
      <c r="Q281" t="s">
        <v>75</v>
      </c>
      <c r="R281" t="s">
        <v>2101</v>
      </c>
      <c r="S281">
        <v>33.568000000000005</v>
      </c>
      <c r="T281">
        <v>2</v>
      </c>
      <c r="U281">
        <v>0.2</v>
      </c>
      <c r="V281">
        <v>11.748799999999997</v>
      </c>
    </row>
    <row r="282" spans="1:22" x14ac:dyDescent="0.3">
      <c r="A282">
        <v>6559</v>
      </c>
      <c r="B282" t="s">
        <v>8959</v>
      </c>
      <c r="C282">
        <v>2012</v>
      </c>
      <c r="D282" s="35">
        <v>41065</v>
      </c>
      <c r="E282" s="35">
        <v>41070</v>
      </c>
      <c r="F282" t="s">
        <v>50</v>
      </c>
      <c r="G282" t="s">
        <v>4136</v>
      </c>
      <c r="H282" t="s">
        <v>4137</v>
      </c>
      <c r="I282" t="s">
        <v>41</v>
      </c>
      <c r="J282" t="s">
        <v>27</v>
      </c>
      <c r="K282" t="s">
        <v>3452</v>
      </c>
      <c r="L282" t="s">
        <v>267</v>
      </c>
      <c r="M282">
        <v>14215</v>
      </c>
      <c r="N282" t="s">
        <v>148</v>
      </c>
      <c r="O282" t="s">
        <v>1931</v>
      </c>
      <c r="P282" t="s">
        <v>32</v>
      </c>
      <c r="Q282" t="s">
        <v>36</v>
      </c>
      <c r="R282" t="s">
        <v>1932</v>
      </c>
      <c r="S282">
        <v>1522.6379999999999</v>
      </c>
      <c r="T282">
        <v>9</v>
      </c>
      <c r="U282">
        <v>0.1</v>
      </c>
      <c r="V282">
        <v>169.18200000000004</v>
      </c>
    </row>
    <row r="283" spans="1:22" x14ac:dyDescent="0.3">
      <c r="A283">
        <v>6506</v>
      </c>
      <c r="B283" t="s">
        <v>8930</v>
      </c>
      <c r="C283">
        <v>2013</v>
      </c>
      <c r="D283" s="35">
        <v>41452</v>
      </c>
      <c r="E283" s="35">
        <v>41456</v>
      </c>
      <c r="F283" t="s">
        <v>50</v>
      </c>
      <c r="G283" t="s">
        <v>8931</v>
      </c>
      <c r="H283" t="s">
        <v>8932</v>
      </c>
      <c r="I283" t="s">
        <v>41</v>
      </c>
      <c r="J283" t="s">
        <v>27</v>
      </c>
      <c r="K283" t="s">
        <v>303</v>
      </c>
      <c r="L283" t="s">
        <v>211</v>
      </c>
      <c r="M283">
        <v>60653</v>
      </c>
      <c r="N283" t="s">
        <v>105</v>
      </c>
      <c r="O283" t="s">
        <v>640</v>
      </c>
      <c r="P283" t="s">
        <v>46</v>
      </c>
      <c r="Q283" t="s">
        <v>68</v>
      </c>
      <c r="R283" t="s">
        <v>641</v>
      </c>
      <c r="S283">
        <v>5.3040000000000003</v>
      </c>
      <c r="T283">
        <v>3</v>
      </c>
      <c r="U283">
        <v>0.2</v>
      </c>
      <c r="V283">
        <v>0.46409999999999996</v>
      </c>
    </row>
    <row r="284" spans="1:22" x14ac:dyDescent="0.3">
      <c r="A284">
        <v>6486</v>
      </c>
      <c r="B284" t="s">
        <v>8919</v>
      </c>
      <c r="C284">
        <v>2014</v>
      </c>
      <c r="D284" s="35">
        <v>41794</v>
      </c>
      <c r="E284" s="35">
        <v>41800</v>
      </c>
      <c r="F284" t="s">
        <v>50</v>
      </c>
      <c r="G284" t="s">
        <v>3953</v>
      </c>
      <c r="H284" t="s">
        <v>3954</v>
      </c>
      <c r="I284" t="s">
        <v>41</v>
      </c>
      <c r="J284" t="s">
        <v>27</v>
      </c>
      <c r="K284" t="s">
        <v>266</v>
      </c>
      <c r="L284" t="s">
        <v>267</v>
      </c>
      <c r="M284">
        <v>10011</v>
      </c>
      <c r="N284" t="s">
        <v>148</v>
      </c>
      <c r="O284" t="s">
        <v>2943</v>
      </c>
      <c r="P284" t="s">
        <v>46</v>
      </c>
      <c r="Q284" t="s">
        <v>90</v>
      </c>
      <c r="R284" t="s">
        <v>2944</v>
      </c>
      <c r="S284">
        <v>45.36</v>
      </c>
      <c r="T284">
        <v>4</v>
      </c>
      <c r="U284">
        <v>0</v>
      </c>
      <c r="V284">
        <v>22.226399999999998</v>
      </c>
    </row>
    <row r="285" spans="1:22" x14ac:dyDescent="0.3">
      <c r="A285">
        <v>6485</v>
      </c>
      <c r="B285" t="s">
        <v>8919</v>
      </c>
      <c r="C285">
        <v>2014</v>
      </c>
      <c r="D285" s="35">
        <v>41794</v>
      </c>
      <c r="E285" s="35">
        <v>41800</v>
      </c>
      <c r="F285" t="s">
        <v>50</v>
      </c>
      <c r="G285" t="s">
        <v>3953</v>
      </c>
      <c r="H285" t="s">
        <v>3954</v>
      </c>
      <c r="I285" t="s">
        <v>41</v>
      </c>
      <c r="J285" t="s">
        <v>27</v>
      </c>
      <c r="K285" t="s">
        <v>266</v>
      </c>
      <c r="L285" t="s">
        <v>267</v>
      </c>
      <c r="M285">
        <v>10011</v>
      </c>
      <c r="N285" t="s">
        <v>148</v>
      </c>
      <c r="O285" t="s">
        <v>8106</v>
      </c>
      <c r="P285" t="s">
        <v>71</v>
      </c>
      <c r="Q285" t="s">
        <v>682</v>
      </c>
      <c r="R285" t="s">
        <v>8107</v>
      </c>
      <c r="S285">
        <v>78.66</v>
      </c>
      <c r="T285">
        <v>6</v>
      </c>
      <c r="U285">
        <v>0</v>
      </c>
      <c r="V285">
        <v>36.183599999999991</v>
      </c>
    </row>
    <row r="286" spans="1:22" x14ac:dyDescent="0.3">
      <c r="A286">
        <v>6484</v>
      </c>
      <c r="B286" t="s">
        <v>8919</v>
      </c>
      <c r="C286">
        <v>2014</v>
      </c>
      <c r="D286" s="35">
        <v>41794</v>
      </c>
      <c r="E286" s="35">
        <v>41800</v>
      </c>
      <c r="F286" t="s">
        <v>50</v>
      </c>
      <c r="G286" t="s">
        <v>3953</v>
      </c>
      <c r="H286" t="s">
        <v>3954</v>
      </c>
      <c r="I286" t="s">
        <v>41</v>
      </c>
      <c r="J286" t="s">
        <v>27</v>
      </c>
      <c r="K286" t="s">
        <v>266</v>
      </c>
      <c r="L286" t="s">
        <v>267</v>
      </c>
      <c r="M286">
        <v>10011</v>
      </c>
      <c r="N286" t="s">
        <v>148</v>
      </c>
      <c r="O286" t="s">
        <v>3326</v>
      </c>
      <c r="P286" t="s">
        <v>32</v>
      </c>
      <c r="Q286" t="s">
        <v>56</v>
      </c>
      <c r="R286" t="s">
        <v>3327</v>
      </c>
      <c r="S286">
        <v>384.76799999999997</v>
      </c>
      <c r="T286">
        <v>2</v>
      </c>
      <c r="U286">
        <v>0.4</v>
      </c>
      <c r="V286">
        <v>-115.43040000000002</v>
      </c>
    </row>
    <row r="287" spans="1:22" x14ac:dyDescent="0.3">
      <c r="A287">
        <v>6483</v>
      </c>
      <c r="B287" t="s">
        <v>8918</v>
      </c>
      <c r="C287">
        <v>2014</v>
      </c>
      <c r="D287" s="35">
        <v>41794</v>
      </c>
      <c r="E287" s="35">
        <v>41801</v>
      </c>
      <c r="F287" t="s">
        <v>50</v>
      </c>
      <c r="G287" t="s">
        <v>7719</v>
      </c>
      <c r="H287" t="s">
        <v>7720</v>
      </c>
      <c r="I287" t="s">
        <v>26</v>
      </c>
      <c r="J287" t="s">
        <v>27</v>
      </c>
      <c r="K287" t="s">
        <v>1352</v>
      </c>
      <c r="L287" t="s">
        <v>54</v>
      </c>
      <c r="M287">
        <v>33024</v>
      </c>
      <c r="N287" t="s">
        <v>30</v>
      </c>
      <c r="O287" t="s">
        <v>7137</v>
      </c>
      <c r="P287" t="s">
        <v>71</v>
      </c>
      <c r="Q287" t="s">
        <v>161</v>
      </c>
      <c r="R287" t="s">
        <v>7138</v>
      </c>
      <c r="S287">
        <v>110.4</v>
      </c>
      <c r="T287">
        <v>2</v>
      </c>
      <c r="U287">
        <v>0.2</v>
      </c>
      <c r="V287">
        <v>-4.1400000000000077</v>
      </c>
    </row>
    <row r="288" spans="1:22" x14ac:dyDescent="0.3">
      <c r="A288">
        <v>6482</v>
      </c>
      <c r="B288" t="s">
        <v>8918</v>
      </c>
      <c r="C288">
        <v>2014</v>
      </c>
      <c r="D288" s="35">
        <v>41794</v>
      </c>
      <c r="E288" s="35">
        <v>41801</v>
      </c>
      <c r="F288" t="s">
        <v>50</v>
      </c>
      <c r="G288" t="s">
        <v>7719</v>
      </c>
      <c r="H288" t="s">
        <v>7720</v>
      </c>
      <c r="I288" t="s">
        <v>26</v>
      </c>
      <c r="J288" t="s">
        <v>27</v>
      </c>
      <c r="K288" t="s">
        <v>1352</v>
      </c>
      <c r="L288" t="s">
        <v>54</v>
      </c>
      <c r="M288">
        <v>33024</v>
      </c>
      <c r="N288" t="s">
        <v>30</v>
      </c>
      <c r="O288" t="s">
        <v>1615</v>
      </c>
      <c r="P288" t="s">
        <v>32</v>
      </c>
      <c r="Q288" t="s">
        <v>33</v>
      </c>
      <c r="R288" t="s">
        <v>1616</v>
      </c>
      <c r="S288">
        <v>241.56799999999998</v>
      </c>
      <c r="T288">
        <v>2</v>
      </c>
      <c r="U288">
        <v>0.2</v>
      </c>
      <c r="V288">
        <v>0</v>
      </c>
    </row>
    <row r="289" spans="1:22" x14ac:dyDescent="0.3">
      <c r="A289">
        <v>6481</v>
      </c>
      <c r="B289" t="s">
        <v>8918</v>
      </c>
      <c r="C289">
        <v>2014</v>
      </c>
      <c r="D289" s="35">
        <v>41794</v>
      </c>
      <c r="E289" s="35">
        <v>41801</v>
      </c>
      <c r="F289" t="s">
        <v>50</v>
      </c>
      <c r="G289" t="s">
        <v>7719</v>
      </c>
      <c r="H289" t="s">
        <v>7720</v>
      </c>
      <c r="I289" t="s">
        <v>26</v>
      </c>
      <c r="J289" t="s">
        <v>27</v>
      </c>
      <c r="K289" t="s">
        <v>1352</v>
      </c>
      <c r="L289" t="s">
        <v>54</v>
      </c>
      <c r="M289">
        <v>33024</v>
      </c>
      <c r="N289" t="s">
        <v>30</v>
      </c>
      <c r="O289" t="s">
        <v>5296</v>
      </c>
      <c r="P289" t="s">
        <v>46</v>
      </c>
      <c r="Q289" t="s">
        <v>78</v>
      </c>
      <c r="R289" t="s">
        <v>5297</v>
      </c>
      <c r="S289">
        <v>24.472000000000001</v>
      </c>
      <c r="T289">
        <v>7</v>
      </c>
      <c r="U289">
        <v>0.2</v>
      </c>
      <c r="V289">
        <v>1.8353999999999999</v>
      </c>
    </row>
    <row r="290" spans="1:22" x14ac:dyDescent="0.3">
      <c r="A290">
        <v>6480</v>
      </c>
      <c r="B290" t="s">
        <v>8918</v>
      </c>
      <c r="C290">
        <v>2014</v>
      </c>
      <c r="D290" s="35">
        <v>41794</v>
      </c>
      <c r="E290" s="35">
        <v>41801</v>
      </c>
      <c r="F290" t="s">
        <v>50</v>
      </c>
      <c r="G290" t="s">
        <v>7719</v>
      </c>
      <c r="H290" t="s">
        <v>7720</v>
      </c>
      <c r="I290" t="s">
        <v>26</v>
      </c>
      <c r="J290" t="s">
        <v>27</v>
      </c>
      <c r="K290" t="s">
        <v>1352</v>
      </c>
      <c r="L290" t="s">
        <v>54</v>
      </c>
      <c r="M290">
        <v>33024</v>
      </c>
      <c r="N290" t="s">
        <v>30</v>
      </c>
      <c r="O290" t="s">
        <v>4238</v>
      </c>
      <c r="P290" t="s">
        <v>71</v>
      </c>
      <c r="Q290" t="s">
        <v>72</v>
      </c>
      <c r="R290" t="s">
        <v>4239</v>
      </c>
      <c r="S290">
        <v>503.96000000000004</v>
      </c>
      <c r="T290">
        <v>5</v>
      </c>
      <c r="U290">
        <v>0.2</v>
      </c>
      <c r="V290">
        <v>50.396000000000015</v>
      </c>
    </row>
    <row r="291" spans="1:22" x14ac:dyDescent="0.3">
      <c r="A291">
        <v>6479</v>
      </c>
      <c r="B291" t="s">
        <v>8918</v>
      </c>
      <c r="C291">
        <v>2014</v>
      </c>
      <c r="D291" s="35">
        <v>41794</v>
      </c>
      <c r="E291" s="35">
        <v>41801</v>
      </c>
      <c r="F291" t="s">
        <v>50</v>
      </c>
      <c r="G291" t="s">
        <v>7719</v>
      </c>
      <c r="H291" t="s">
        <v>7720</v>
      </c>
      <c r="I291" t="s">
        <v>26</v>
      </c>
      <c r="J291" t="s">
        <v>27</v>
      </c>
      <c r="K291" t="s">
        <v>1352</v>
      </c>
      <c r="L291" t="s">
        <v>54</v>
      </c>
      <c r="M291">
        <v>33024</v>
      </c>
      <c r="N291" t="s">
        <v>30</v>
      </c>
      <c r="O291" t="s">
        <v>4579</v>
      </c>
      <c r="P291" t="s">
        <v>46</v>
      </c>
      <c r="Q291" t="s">
        <v>90</v>
      </c>
      <c r="R291" t="s">
        <v>4580</v>
      </c>
      <c r="S291">
        <v>15.552000000000003</v>
      </c>
      <c r="T291">
        <v>3</v>
      </c>
      <c r="U291">
        <v>0.2</v>
      </c>
      <c r="V291">
        <v>5.4432</v>
      </c>
    </row>
    <row r="292" spans="1:22" x14ac:dyDescent="0.3">
      <c r="A292">
        <v>6478</v>
      </c>
      <c r="B292" t="s">
        <v>8918</v>
      </c>
      <c r="C292">
        <v>2014</v>
      </c>
      <c r="D292" s="35">
        <v>41794</v>
      </c>
      <c r="E292" s="35">
        <v>41801</v>
      </c>
      <c r="F292" t="s">
        <v>50</v>
      </c>
      <c r="G292" t="s">
        <v>7719</v>
      </c>
      <c r="H292" t="s">
        <v>7720</v>
      </c>
      <c r="I292" t="s">
        <v>26</v>
      </c>
      <c r="J292" t="s">
        <v>27</v>
      </c>
      <c r="K292" t="s">
        <v>1352</v>
      </c>
      <c r="L292" t="s">
        <v>54</v>
      </c>
      <c r="M292">
        <v>33024</v>
      </c>
      <c r="N292" t="s">
        <v>30</v>
      </c>
      <c r="O292" t="s">
        <v>907</v>
      </c>
      <c r="P292" t="s">
        <v>71</v>
      </c>
      <c r="Q292" t="s">
        <v>161</v>
      </c>
      <c r="R292" t="s">
        <v>908</v>
      </c>
      <c r="S292">
        <v>205.99200000000002</v>
      </c>
      <c r="T292">
        <v>1</v>
      </c>
      <c r="U292">
        <v>0.2</v>
      </c>
      <c r="V292">
        <v>-2.5749000000000279</v>
      </c>
    </row>
    <row r="293" spans="1:22" x14ac:dyDescent="0.3">
      <c r="A293">
        <v>6477</v>
      </c>
      <c r="B293" t="s">
        <v>8918</v>
      </c>
      <c r="C293">
        <v>2014</v>
      </c>
      <c r="D293" s="35">
        <v>41794</v>
      </c>
      <c r="E293" s="35">
        <v>41801</v>
      </c>
      <c r="F293" t="s">
        <v>50</v>
      </c>
      <c r="G293" t="s">
        <v>7719</v>
      </c>
      <c r="H293" t="s">
        <v>7720</v>
      </c>
      <c r="I293" t="s">
        <v>26</v>
      </c>
      <c r="J293" t="s">
        <v>27</v>
      </c>
      <c r="K293" t="s">
        <v>1352</v>
      </c>
      <c r="L293" t="s">
        <v>54</v>
      </c>
      <c r="M293">
        <v>33024</v>
      </c>
      <c r="N293" t="s">
        <v>30</v>
      </c>
      <c r="O293" t="s">
        <v>810</v>
      </c>
      <c r="P293" t="s">
        <v>46</v>
      </c>
      <c r="Q293" t="s">
        <v>78</v>
      </c>
      <c r="R293" t="s">
        <v>811</v>
      </c>
      <c r="S293">
        <v>5.2</v>
      </c>
      <c r="T293">
        <v>2</v>
      </c>
      <c r="U293">
        <v>0.2</v>
      </c>
      <c r="V293">
        <v>0.58499999999999974</v>
      </c>
    </row>
    <row r="294" spans="1:22" x14ac:dyDescent="0.3">
      <c r="A294">
        <v>6476</v>
      </c>
      <c r="B294" t="s">
        <v>8918</v>
      </c>
      <c r="C294">
        <v>2014</v>
      </c>
      <c r="D294" s="35">
        <v>41794</v>
      </c>
      <c r="E294" s="35">
        <v>41801</v>
      </c>
      <c r="F294" t="s">
        <v>50</v>
      </c>
      <c r="G294" t="s">
        <v>7719</v>
      </c>
      <c r="H294" t="s">
        <v>7720</v>
      </c>
      <c r="I294" t="s">
        <v>26</v>
      </c>
      <c r="J294" t="s">
        <v>27</v>
      </c>
      <c r="K294" t="s">
        <v>1352</v>
      </c>
      <c r="L294" t="s">
        <v>54</v>
      </c>
      <c r="M294">
        <v>33024</v>
      </c>
      <c r="N294" t="s">
        <v>30</v>
      </c>
      <c r="O294" t="s">
        <v>3429</v>
      </c>
      <c r="P294" t="s">
        <v>46</v>
      </c>
      <c r="Q294" t="s">
        <v>75</v>
      </c>
      <c r="R294" t="s">
        <v>3430</v>
      </c>
      <c r="S294">
        <v>4.5540000000000003</v>
      </c>
      <c r="T294">
        <v>3</v>
      </c>
      <c r="U294">
        <v>0.7</v>
      </c>
      <c r="V294">
        <v>-3.4913999999999987</v>
      </c>
    </row>
    <row r="295" spans="1:22" x14ac:dyDescent="0.3">
      <c r="A295">
        <v>6473</v>
      </c>
      <c r="B295" t="s">
        <v>8915</v>
      </c>
      <c r="C295">
        <v>2011</v>
      </c>
      <c r="D295" s="35">
        <v>40700</v>
      </c>
      <c r="E295" s="35">
        <v>40704</v>
      </c>
      <c r="F295" t="s">
        <v>50</v>
      </c>
      <c r="G295" t="s">
        <v>7050</v>
      </c>
      <c r="H295" t="s">
        <v>7051</v>
      </c>
      <c r="I295" t="s">
        <v>102</v>
      </c>
      <c r="J295" t="s">
        <v>27</v>
      </c>
      <c r="K295" t="s">
        <v>184</v>
      </c>
      <c r="L295" t="s">
        <v>104</v>
      </c>
      <c r="M295">
        <v>77070</v>
      </c>
      <c r="N295" t="s">
        <v>105</v>
      </c>
      <c r="O295" t="s">
        <v>1197</v>
      </c>
      <c r="P295" t="s">
        <v>46</v>
      </c>
      <c r="Q295" t="s">
        <v>47</v>
      </c>
      <c r="R295" t="s">
        <v>1198</v>
      </c>
      <c r="S295">
        <v>100.24000000000001</v>
      </c>
      <c r="T295">
        <v>10</v>
      </c>
      <c r="U295">
        <v>0.2</v>
      </c>
      <c r="V295">
        <v>33.830999999999989</v>
      </c>
    </row>
    <row r="296" spans="1:22" x14ac:dyDescent="0.3">
      <c r="A296">
        <v>6324</v>
      </c>
      <c r="B296" t="s">
        <v>8833</v>
      </c>
      <c r="C296">
        <v>2011</v>
      </c>
      <c r="D296" s="35">
        <v>40711</v>
      </c>
      <c r="E296" s="35">
        <v>40717</v>
      </c>
      <c r="F296" t="s">
        <v>50</v>
      </c>
      <c r="G296" t="s">
        <v>4743</v>
      </c>
      <c r="H296" t="s">
        <v>4744</v>
      </c>
      <c r="I296" t="s">
        <v>26</v>
      </c>
      <c r="J296" t="s">
        <v>27</v>
      </c>
      <c r="K296" t="s">
        <v>606</v>
      </c>
      <c r="L296" t="s">
        <v>245</v>
      </c>
      <c r="M296">
        <v>19711</v>
      </c>
      <c r="N296" t="s">
        <v>148</v>
      </c>
      <c r="O296" t="s">
        <v>8185</v>
      </c>
      <c r="P296" t="s">
        <v>71</v>
      </c>
      <c r="Q296" t="s">
        <v>682</v>
      </c>
      <c r="R296" t="s">
        <v>8186</v>
      </c>
      <c r="S296">
        <v>65.97</v>
      </c>
      <c r="T296">
        <v>3</v>
      </c>
      <c r="U296">
        <v>0</v>
      </c>
      <c r="V296">
        <v>31.005899999999997</v>
      </c>
    </row>
    <row r="297" spans="1:22" x14ac:dyDescent="0.3">
      <c r="A297">
        <v>6323</v>
      </c>
      <c r="B297" t="s">
        <v>8832</v>
      </c>
      <c r="C297">
        <v>2011</v>
      </c>
      <c r="D297" s="35">
        <v>40697</v>
      </c>
      <c r="E297" s="35">
        <v>40701</v>
      </c>
      <c r="F297" t="s">
        <v>23</v>
      </c>
      <c r="G297" t="s">
        <v>1508</v>
      </c>
      <c r="H297" t="s">
        <v>1509</v>
      </c>
      <c r="I297" t="s">
        <v>102</v>
      </c>
      <c r="J297" t="s">
        <v>27</v>
      </c>
      <c r="K297" t="s">
        <v>5311</v>
      </c>
      <c r="L297" t="s">
        <v>238</v>
      </c>
      <c r="M297">
        <v>48640</v>
      </c>
      <c r="N297" t="s">
        <v>105</v>
      </c>
      <c r="O297" t="s">
        <v>2576</v>
      </c>
      <c r="P297" t="s">
        <v>46</v>
      </c>
      <c r="Q297" t="s">
        <v>173</v>
      </c>
      <c r="R297" t="s">
        <v>2577</v>
      </c>
      <c r="S297">
        <v>15.28</v>
      </c>
      <c r="T297">
        <v>2</v>
      </c>
      <c r="U297">
        <v>0</v>
      </c>
      <c r="V297">
        <v>7.4871999999999996</v>
      </c>
    </row>
    <row r="298" spans="1:22" x14ac:dyDescent="0.3">
      <c r="A298">
        <v>6304</v>
      </c>
      <c r="B298" t="s">
        <v>8821</v>
      </c>
      <c r="C298">
        <v>2014</v>
      </c>
      <c r="D298" s="35">
        <v>41809</v>
      </c>
      <c r="E298" s="35">
        <v>41811</v>
      </c>
      <c r="F298" t="s">
        <v>23</v>
      </c>
      <c r="G298" t="s">
        <v>638</v>
      </c>
      <c r="H298" t="s">
        <v>639</v>
      </c>
      <c r="I298" t="s">
        <v>102</v>
      </c>
      <c r="J298" t="s">
        <v>27</v>
      </c>
      <c r="K298" t="s">
        <v>5970</v>
      </c>
      <c r="L298" t="s">
        <v>104</v>
      </c>
      <c r="M298">
        <v>78415</v>
      </c>
      <c r="N298" t="s">
        <v>105</v>
      </c>
      <c r="O298" t="s">
        <v>4336</v>
      </c>
      <c r="P298" t="s">
        <v>46</v>
      </c>
      <c r="Q298" t="s">
        <v>90</v>
      </c>
      <c r="R298" t="s">
        <v>4337</v>
      </c>
      <c r="S298">
        <v>74.352000000000004</v>
      </c>
      <c r="T298">
        <v>3</v>
      </c>
      <c r="U298">
        <v>0.2</v>
      </c>
      <c r="V298">
        <v>23.234999999999992</v>
      </c>
    </row>
    <row r="299" spans="1:22" x14ac:dyDescent="0.3">
      <c r="A299">
        <v>6302</v>
      </c>
      <c r="B299" t="s">
        <v>8819</v>
      </c>
      <c r="C299">
        <v>2011</v>
      </c>
      <c r="D299" s="35">
        <v>40700</v>
      </c>
      <c r="E299" s="35">
        <v>40706</v>
      </c>
      <c r="F299" t="s">
        <v>50</v>
      </c>
      <c r="G299" t="s">
        <v>5759</v>
      </c>
      <c r="H299" t="s">
        <v>5760</v>
      </c>
      <c r="I299" t="s">
        <v>26</v>
      </c>
      <c r="J299" t="s">
        <v>27</v>
      </c>
      <c r="K299" t="s">
        <v>303</v>
      </c>
      <c r="L299" t="s">
        <v>211</v>
      </c>
      <c r="M299">
        <v>60623</v>
      </c>
      <c r="N299" t="s">
        <v>105</v>
      </c>
      <c r="O299" t="s">
        <v>2956</v>
      </c>
      <c r="P299" t="s">
        <v>46</v>
      </c>
      <c r="Q299" t="s">
        <v>173</v>
      </c>
      <c r="R299" t="s">
        <v>2957</v>
      </c>
      <c r="S299">
        <v>13.984000000000002</v>
      </c>
      <c r="T299">
        <v>2</v>
      </c>
      <c r="U299">
        <v>0.2</v>
      </c>
      <c r="V299">
        <v>4.7195999999999998</v>
      </c>
    </row>
    <row r="300" spans="1:22" x14ac:dyDescent="0.3">
      <c r="A300">
        <v>6301</v>
      </c>
      <c r="B300" t="s">
        <v>8819</v>
      </c>
      <c r="C300">
        <v>2011</v>
      </c>
      <c r="D300" s="35">
        <v>40700</v>
      </c>
      <c r="E300" s="35">
        <v>40706</v>
      </c>
      <c r="F300" t="s">
        <v>50</v>
      </c>
      <c r="G300" t="s">
        <v>5759</v>
      </c>
      <c r="H300" t="s">
        <v>5760</v>
      </c>
      <c r="I300" t="s">
        <v>26</v>
      </c>
      <c r="J300" t="s">
        <v>27</v>
      </c>
      <c r="K300" t="s">
        <v>303</v>
      </c>
      <c r="L300" t="s">
        <v>211</v>
      </c>
      <c r="M300">
        <v>60623</v>
      </c>
      <c r="N300" t="s">
        <v>105</v>
      </c>
      <c r="O300" t="s">
        <v>462</v>
      </c>
      <c r="P300" t="s">
        <v>46</v>
      </c>
      <c r="Q300" t="s">
        <v>75</v>
      </c>
      <c r="R300" t="s">
        <v>463</v>
      </c>
      <c r="S300">
        <v>24.587999999999994</v>
      </c>
      <c r="T300">
        <v>3</v>
      </c>
      <c r="U300">
        <v>0.8</v>
      </c>
      <c r="V300">
        <v>-38.11140000000001</v>
      </c>
    </row>
    <row r="301" spans="1:22" x14ac:dyDescent="0.3">
      <c r="A301">
        <v>6149</v>
      </c>
      <c r="B301" t="s">
        <v>8713</v>
      </c>
      <c r="C301">
        <v>2013</v>
      </c>
      <c r="D301" s="35">
        <v>41453</v>
      </c>
      <c r="E301" s="35">
        <v>41455</v>
      </c>
      <c r="F301" t="s">
        <v>23</v>
      </c>
      <c r="G301" t="s">
        <v>6022</v>
      </c>
      <c r="H301" t="s">
        <v>6023</v>
      </c>
      <c r="I301" t="s">
        <v>26</v>
      </c>
      <c r="J301" t="s">
        <v>27</v>
      </c>
      <c r="K301" t="s">
        <v>127</v>
      </c>
      <c r="L301" t="s">
        <v>43</v>
      </c>
      <c r="M301">
        <v>94109</v>
      </c>
      <c r="N301" t="s">
        <v>44</v>
      </c>
      <c r="O301" t="s">
        <v>6736</v>
      </c>
      <c r="P301" t="s">
        <v>71</v>
      </c>
      <c r="Q301" t="s">
        <v>72</v>
      </c>
      <c r="R301" t="s">
        <v>6737</v>
      </c>
      <c r="S301">
        <v>201.584</v>
      </c>
      <c r="T301">
        <v>2</v>
      </c>
      <c r="U301">
        <v>0.2</v>
      </c>
      <c r="V301">
        <v>12.599000000000004</v>
      </c>
    </row>
    <row r="302" spans="1:22" x14ac:dyDescent="0.3">
      <c r="A302">
        <v>6145</v>
      </c>
      <c r="B302" t="s">
        <v>8710</v>
      </c>
      <c r="C302">
        <v>2014</v>
      </c>
      <c r="D302" s="35">
        <v>41818</v>
      </c>
      <c r="E302" s="35">
        <v>41822</v>
      </c>
      <c r="F302" t="s">
        <v>50</v>
      </c>
      <c r="G302" t="s">
        <v>1878</v>
      </c>
      <c r="H302" t="s">
        <v>1879</v>
      </c>
      <c r="I302" t="s">
        <v>26</v>
      </c>
      <c r="J302" t="s">
        <v>27</v>
      </c>
      <c r="K302" t="s">
        <v>2530</v>
      </c>
      <c r="L302" t="s">
        <v>138</v>
      </c>
      <c r="M302">
        <v>68104</v>
      </c>
      <c r="N302" t="s">
        <v>105</v>
      </c>
      <c r="O302" t="s">
        <v>4250</v>
      </c>
      <c r="P302" t="s">
        <v>46</v>
      </c>
      <c r="Q302" t="s">
        <v>90</v>
      </c>
      <c r="R302" t="s">
        <v>4251</v>
      </c>
      <c r="S302">
        <v>20.07</v>
      </c>
      <c r="T302">
        <v>3</v>
      </c>
      <c r="U302">
        <v>0</v>
      </c>
      <c r="V302">
        <v>9.2321999999999989</v>
      </c>
    </row>
    <row r="303" spans="1:22" x14ac:dyDescent="0.3">
      <c r="A303">
        <v>6127</v>
      </c>
      <c r="B303" t="s">
        <v>8689</v>
      </c>
      <c r="C303">
        <v>2014</v>
      </c>
      <c r="D303" s="35">
        <v>41794</v>
      </c>
      <c r="E303" s="35">
        <v>41798</v>
      </c>
      <c r="F303" t="s">
        <v>50</v>
      </c>
      <c r="G303" t="s">
        <v>1396</v>
      </c>
      <c r="H303" t="s">
        <v>1397</v>
      </c>
      <c r="I303" t="s">
        <v>41</v>
      </c>
      <c r="J303" t="s">
        <v>27</v>
      </c>
      <c r="K303" t="s">
        <v>42</v>
      </c>
      <c r="L303" t="s">
        <v>43</v>
      </c>
      <c r="M303">
        <v>90036</v>
      </c>
      <c r="N303" t="s">
        <v>44</v>
      </c>
      <c r="O303" t="s">
        <v>3005</v>
      </c>
      <c r="P303" t="s">
        <v>46</v>
      </c>
      <c r="Q303" t="s">
        <v>75</v>
      </c>
      <c r="R303" t="s">
        <v>3006</v>
      </c>
      <c r="S303">
        <v>3.9119999999999999</v>
      </c>
      <c r="T303">
        <v>1</v>
      </c>
      <c r="U303">
        <v>0.2</v>
      </c>
      <c r="V303">
        <v>1.2713999999999996</v>
      </c>
    </row>
    <row r="304" spans="1:22" x14ac:dyDescent="0.3">
      <c r="A304">
        <v>6126</v>
      </c>
      <c r="B304" t="s">
        <v>8689</v>
      </c>
      <c r="C304">
        <v>2014</v>
      </c>
      <c r="D304" s="35">
        <v>41794</v>
      </c>
      <c r="E304" s="35">
        <v>41798</v>
      </c>
      <c r="F304" t="s">
        <v>50</v>
      </c>
      <c r="G304" t="s">
        <v>1396</v>
      </c>
      <c r="H304" t="s">
        <v>1397</v>
      </c>
      <c r="I304" t="s">
        <v>41</v>
      </c>
      <c r="J304" t="s">
        <v>27</v>
      </c>
      <c r="K304" t="s">
        <v>42</v>
      </c>
      <c r="L304" t="s">
        <v>43</v>
      </c>
      <c r="M304">
        <v>90036</v>
      </c>
      <c r="N304" t="s">
        <v>44</v>
      </c>
      <c r="O304" t="s">
        <v>8690</v>
      </c>
      <c r="P304" t="s">
        <v>46</v>
      </c>
      <c r="Q304" t="s">
        <v>90</v>
      </c>
      <c r="R304" t="s">
        <v>8691</v>
      </c>
      <c r="S304">
        <v>11.96</v>
      </c>
      <c r="T304">
        <v>2</v>
      </c>
      <c r="U304">
        <v>0</v>
      </c>
      <c r="V304">
        <v>5.3819999999999997</v>
      </c>
    </row>
    <row r="305" spans="1:22" x14ac:dyDescent="0.3">
      <c r="A305">
        <v>6125</v>
      </c>
      <c r="B305" t="s">
        <v>8689</v>
      </c>
      <c r="C305">
        <v>2014</v>
      </c>
      <c r="D305" s="35">
        <v>41794</v>
      </c>
      <c r="E305" s="35">
        <v>41798</v>
      </c>
      <c r="F305" t="s">
        <v>50</v>
      </c>
      <c r="G305" t="s">
        <v>1396</v>
      </c>
      <c r="H305" t="s">
        <v>1397</v>
      </c>
      <c r="I305" t="s">
        <v>41</v>
      </c>
      <c r="J305" t="s">
        <v>27</v>
      </c>
      <c r="K305" t="s">
        <v>42</v>
      </c>
      <c r="L305" t="s">
        <v>43</v>
      </c>
      <c r="M305">
        <v>90036</v>
      </c>
      <c r="N305" t="s">
        <v>44</v>
      </c>
      <c r="O305" t="s">
        <v>4156</v>
      </c>
      <c r="P305" t="s">
        <v>71</v>
      </c>
      <c r="Q305" t="s">
        <v>161</v>
      </c>
      <c r="R305" t="s">
        <v>4157</v>
      </c>
      <c r="S305">
        <v>44.75</v>
      </c>
      <c r="T305">
        <v>5</v>
      </c>
      <c r="U305">
        <v>0</v>
      </c>
      <c r="V305">
        <v>8.5024999999999942</v>
      </c>
    </row>
    <row r="306" spans="1:22" x14ac:dyDescent="0.3">
      <c r="A306">
        <v>6106</v>
      </c>
      <c r="B306" t="s">
        <v>8677</v>
      </c>
      <c r="C306">
        <v>2012</v>
      </c>
      <c r="D306" s="35">
        <v>41078</v>
      </c>
      <c r="E306" s="35">
        <v>41082</v>
      </c>
      <c r="F306" t="s">
        <v>50</v>
      </c>
      <c r="G306" t="s">
        <v>3389</v>
      </c>
      <c r="H306" t="s">
        <v>3390</v>
      </c>
      <c r="I306" t="s">
        <v>41</v>
      </c>
      <c r="J306" t="s">
        <v>27</v>
      </c>
      <c r="K306" t="s">
        <v>1419</v>
      </c>
      <c r="L306" t="s">
        <v>54</v>
      </c>
      <c r="M306">
        <v>33178</v>
      </c>
      <c r="N306" t="s">
        <v>30</v>
      </c>
      <c r="O306" t="s">
        <v>1264</v>
      </c>
      <c r="P306" t="s">
        <v>46</v>
      </c>
      <c r="Q306" t="s">
        <v>68</v>
      </c>
      <c r="R306" t="s">
        <v>1265</v>
      </c>
      <c r="S306">
        <v>13.632</v>
      </c>
      <c r="T306">
        <v>4</v>
      </c>
      <c r="U306">
        <v>0.2</v>
      </c>
      <c r="V306">
        <v>3.5783999999999998</v>
      </c>
    </row>
    <row r="307" spans="1:22" x14ac:dyDescent="0.3">
      <c r="A307">
        <v>6089</v>
      </c>
      <c r="B307" t="s">
        <v>8671</v>
      </c>
      <c r="C307">
        <v>2012</v>
      </c>
      <c r="D307" s="35">
        <v>41073</v>
      </c>
      <c r="E307" s="35">
        <v>41077</v>
      </c>
      <c r="F307" t="s">
        <v>50</v>
      </c>
      <c r="G307" t="s">
        <v>4611</v>
      </c>
      <c r="H307" t="s">
        <v>4612</v>
      </c>
      <c r="I307" t="s">
        <v>41</v>
      </c>
      <c r="J307" t="s">
        <v>27</v>
      </c>
      <c r="K307" t="s">
        <v>3261</v>
      </c>
      <c r="L307" t="s">
        <v>1272</v>
      </c>
      <c r="M307">
        <v>30076</v>
      </c>
      <c r="N307" t="s">
        <v>30</v>
      </c>
      <c r="O307" t="s">
        <v>2643</v>
      </c>
      <c r="P307" t="s">
        <v>46</v>
      </c>
      <c r="Q307" t="s">
        <v>90</v>
      </c>
      <c r="R307" t="s">
        <v>2644</v>
      </c>
      <c r="S307">
        <v>6.48</v>
      </c>
      <c r="T307">
        <v>1</v>
      </c>
      <c r="U307">
        <v>0</v>
      </c>
      <c r="V307">
        <v>3.1104000000000003</v>
      </c>
    </row>
    <row r="308" spans="1:22" x14ac:dyDescent="0.3">
      <c r="A308">
        <v>6050</v>
      </c>
      <c r="B308" t="s">
        <v>8647</v>
      </c>
      <c r="C308">
        <v>2013</v>
      </c>
      <c r="D308" s="35">
        <v>41441</v>
      </c>
      <c r="E308" s="35">
        <v>41444</v>
      </c>
      <c r="F308" t="s">
        <v>188</v>
      </c>
      <c r="G308" t="s">
        <v>1745</v>
      </c>
      <c r="H308" t="s">
        <v>1746</v>
      </c>
      <c r="I308" t="s">
        <v>26</v>
      </c>
      <c r="J308" t="s">
        <v>27</v>
      </c>
      <c r="K308" t="s">
        <v>184</v>
      </c>
      <c r="L308" t="s">
        <v>104</v>
      </c>
      <c r="M308">
        <v>77036</v>
      </c>
      <c r="N308" t="s">
        <v>105</v>
      </c>
      <c r="O308" t="s">
        <v>7716</v>
      </c>
      <c r="P308" t="s">
        <v>46</v>
      </c>
      <c r="Q308" t="s">
        <v>90</v>
      </c>
      <c r="R308" t="s">
        <v>7717</v>
      </c>
      <c r="S308">
        <v>173.48800000000003</v>
      </c>
      <c r="T308">
        <v>7</v>
      </c>
      <c r="U308">
        <v>0.2</v>
      </c>
      <c r="V308">
        <v>54.214999999999982</v>
      </c>
    </row>
    <row r="309" spans="1:22" x14ac:dyDescent="0.3">
      <c r="A309">
        <v>6047</v>
      </c>
      <c r="B309" t="s">
        <v>8645</v>
      </c>
      <c r="C309">
        <v>2013</v>
      </c>
      <c r="D309" s="35">
        <v>41435</v>
      </c>
      <c r="E309" s="35">
        <v>41442</v>
      </c>
      <c r="F309" t="s">
        <v>50</v>
      </c>
      <c r="G309" t="s">
        <v>6280</v>
      </c>
      <c r="H309" t="s">
        <v>6281</v>
      </c>
      <c r="I309" t="s">
        <v>102</v>
      </c>
      <c r="J309" t="s">
        <v>27</v>
      </c>
      <c r="K309" t="s">
        <v>409</v>
      </c>
      <c r="L309" t="s">
        <v>229</v>
      </c>
      <c r="M309">
        <v>55407</v>
      </c>
      <c r="N309" t="s">
        <v>105</v>
      </c>
      <c r="O309" t="s">
        <v>8261</v>
      </c>
      <c r="P309" t="s">
        <v>32</v>
      </c>
      <c r="Q309" t="s">
        <v>56</v>
      </c>
      <c r="R309" t="s">
        <v>8262</v>
      </c>
      <c r="S309">
        <v>692.93999999999994</v>
      </c>
      <c r="T309">
        <v>3</v>
      </c>
      <c r="U309">
        <v>0</v>
      </c>
      <c r="V309">
        <v>173.23500000000001</v>
      </c>
    </row>
    <row r="310" spans="1:22" x14ac:dyDescent="0.3">
      <c r="A310">
        <v>307</v>
      </c>
      <c r="B310" t="s">
        <v>1116</v>
      </c>
      <c r="C310">
        <v>2011</v>
      </c>
      <c r="D310" s="35">
        <v>40695</v>
      </c>
      <c r="E310" s="35">
        <v>40700</v>
      </c>
      <c r="F310" t="s">
        <v>50</v>
      </c>
      <c r="G310" t="s">
        <v>1117</v>
      </c>
      <c r="H310" t="s">
        <v>1118</v>
      </c>
      <c r="I310" t="s">
        <v>102</v>
      </c>
      <c r="J310" t="s">
        <v>27</v>
      </c>
      <c r="K310" t="s">
        <v>1119</v>
      </c>
      <c r="L310" t="s">
        <v>788</v>
      </c>
      <c r="M310">
        <v>8701</v>
      </c>
      <c r="N310" t="s">
        <v>148</v>
      </c>
      <c r="O310" t="s">
        <v>1120</v>
      </c>
      <c r="P310" t="s">
        <v>46</v>
      </c>
      <c r="Q310" t="s">
        <v>75</v>
      </c>
      <c r="R310" t="s">
        <v>1121</v>
      </c>
      <c r="S310">
        <v>45.480000000000004</v>
      </c>
      <c r="T310">
        <v>3</v>
      </c>
      <c r="U310">
        <v>0</v>
      </c>
      <c r="V310">
        <v>20.9208</v>
      </c>
    </row>
    <row r="311" spans="1:22" x14ac:dyDescent="0.3">
      <c r="A311">
        <v>308</v>
      </c>
      <c r="B311" t="s">
        <v>1116</v>
      </c>
      <c r="C311">
        <v>2011</v>
      </c>
      <c r="D311" s="35">
        <v>40695</v>
      </c>
      <c r="E311" s="35">
        <v>40700</v>
      </c>
      <c r="F311" t="s">
        <v>50</v>
      </c>
      <c r="G311" t="s">
        <v>1117</v>
      </c>
      <c r="H311" t="s">
        <v>1118</v>
      </c>
      <c r="I311" t="s">
        <v>102</v>
      </c>
      <c r="J311" t="s">
        <v>27</v>
      </c>
      <c r="K311" t="s">
        <v>1119</v>
      </c>
      <c r="L311" t="s">
        <v>788</v>
      </c>
      <c r="M311">
        <v>8701</v>
      </c>
      <c r="N311" t="s">
        <v>148</v>
      </c>
      <c r="O311" t="s">
        <v>1122</v>
      </c>
      <c r="P311" t="s">
        <v>46</v>
      </c>
      <c r="Q311" t="s">
        <v>68</v>
      </c>
      <c r="R311" t="s">
        <v>1123</v>
      </c>
      <c r="S311">
        <v>289.20000000000005</v>
      </c>
      <c r="T311">
        <v>6</v>
      </c>
      <c r="U311">
        <v>0</v>
      </c>
      <c r="V311">
        <v>83.867999999999967</v>
      </c>
    </row>
    <row r="312" spans="1:22" x14ac:dyDescent="0.3">
      <c r="A312">
        <v>5926</v>
      </c>
      <c r="B312" t="s">
        <v>8578</v>
      </c>
      <c r="C312">
        <v>2014</v>
      </c>
      <c r="D312" s="35">
        <v>41794</v>
      </c>
      <c r="E312" s="35">
        <v>41799</v>
      </c>
      <c r="F312" t="s">
        <v>50</v>
      </c>
      <c r="G312" t="s">
        <v>2028</v>
      </c>
      <c r="H312" t="s">
        <v>2029</v>
      </c>
      <c r="I312" t="s">
        <v>41</v>
      </c>
      <c r="J312" t="s">
        <v>27</v>
      </c>
      <c r="K312" t="s">
        <v>5669</v>
      </c>
      <c r="L312" t="s">
        <v>96</v>
      </c>
      <c r="M312">
        <v>98226</v>
      </c>
      <c r="N312" t="s">
        <v>44</v>
      </c>
      <c r="O312" t="s">
        <v>3874</v>
      </c>
      <c r="P312" t="s">
        <v>71</v>
      </c>
      <c r="Q312" t="s">
        <v>161</v>
      </c>
      <c r="R312" t="s">
        <v>3875</v>
      </c>
      <c r="S312">
        <v>1099.5</v>
      </c>
      <c r="T312">
        <v>10</v>
      </c>
      <c r="U312">
        <v>0</v>
      </c>
      <c r="V312">
        <v>362.83500000000004</v>
      </c>
    </row>
    <row r="313" spans="1:22" x14ac:dyDescent="0.3">
      <c r="A313">
        <v>5875</v>
      </c>
      <c r="B313" t="s">
        <v>8546</v>
      </c>
      <c r="C313">
        <v>2014</v>
      </c>
      <c r="D313" s="35">
        <v>41795</v>
      </c>
      <c r="E313" s="35">
        <v>41795</v>
      </c>
      <c r="F313" t="s">
        <v>1290</v>
      </c>
      <c r="G313" t="s">
        <v>3158</v>
      </c>
      <c r="H313" t="s">
        <v>3159</v>
      </c>
      <c r="I313" t="s">
        <v>102</v>
      </c>
      <c r="J313" t="s">
        <v>27</v>
      </c>
      <c r="K313" t="s">
        <v>3265</v>
      </c>
      <c r="L313" t="s">
        <v>1707</v>
      </c>
      <c r="M313">
        <v>72401</v>
      </c>
      <c r="N313" t="s">
        <v>30</v>
      </c>
      <c r="O313" t="s">
        <v>5371</v>
      </c>
      <c r="P313" t="s">
        <v>46</v>
      </c>
      <c r="Q313" t="s">
        <v>75</v>
      </c>
      <c r="R313" t="s">
        <v>5372</v>
      </c>
      <c r="S313">
        <v>9.5400000000000009</v>
      </c>
      <c r="T313">
        <v>3</v>
      </c>
      <c r="U313">
        <v>0</v>
      </c>
      <c r="V313">
        <v>4.3883999999999999</v>
      </c>
    </row>
    <row r="314" spans="1:22" x14ac:dyDescent="0.3">
      <c r="A314">
        <v>5874</v>
      </c>
      <c r="B314" t="s">
        <v>8546</v>
      </c>
      <c r="C314">
        <v>2014</v>
      </c>
      <c r="D314" s="35">
        <v>41795</v>
      </c>
      <c r="E314" s="35">
        <v>41795</v>
      </c>
      <c r="F314" t="s">
        <v>1290</v>
      </c>
      <c r="G314" t="s">
        <v>3158</v>
      </c>
      <c r="H314" t="s">
        <v>3159</v>
      </c>
      <c r="I314" t="s">
        <v>102</v>
      </c>
      <c r="J314" t="s">
        <v>27</v>
      </c>
      <c r="K314" t="s">
        <v>3265</v>
      </c>
      <c r="L314" t="s">
        <v>1707</v>
      </c>
      <c r="M314">
        <v>72401</v>
      </c>
      <c r="N314" t="s">
        <v>30</v>
      </c>
      <c r="O314" t="s">
        <v>4327</v>
      </c>
      <c r="P314" t="s">
        <v>46</v>
      </c>
      <c r="Q314" t="s">
        <v>75</v>
      </c>
      <c r="R314" t="s">
        <v>4328</v>
      </c>
      <c r="S314">
        <v>108.08</v>
      </c>
      <c r="T314">
        <v>7</v>
      </c>
      <c r="U314">
        <v>0</v>
      </c>
      <c r="V314">
        <v>54.04</v>
      </c>
    </row>
    <row r="315" spans="1:22" x14ac:dyDescent="0.3">
      <c r="A315">
        <v>5871</v>
      </c>
      <c r="B315" t="s">
        <v>8543</v>
      </c>
      <c r="C315">
        <v>2013</v>
      </c>
      <c r="D315" s="35">
        <v>41440</v>
      </c>
      <c r="E315" s="35">
        <v>41440</v>
      </c>
      <c r="F315" t="s">
        <v>1290</v>
      </c>
      <c r="G315" t="s">
        <v>1574</v>
      </c>
      <c r="H315" t="s">
        <v>1575</v>
      </c>
      <c r="I315" t="s">
        <v>41</v>
      </c>
      <c r="J315" t="s">
        <v>27</v>
      </c>
      <c r="K315" t="s">
        <v>1883</v>
      </c>
      <c r="L315" t="s">
        <v>43</v>
      </c>
      <c r="M315">
        <v>92804</v>
      </c>
      <c r="N315" t="s">
        <v>44</v>
      </c>
      <c r="O315" t="s">
        <v>8261</v>
      </c>
      <c r="P315" t="s">
        <v>32</v>
      </c>
      <c r="Q315" t="s">
        <v>56</v>
      </c>
      <c r="R315" t="s">
        <v>8262</v>
      </c>
      <c r="S315">
        <v>1293.4879999999998</v>
      </c>
      <c r="T315">
        <v>7</v>
      </c>
      <c r="U315">
        <v>0.2</v>
      </c>
      <c r="V315">
        <v>80.843000000000075</v>
      </c>
    </row>
    <row r="316" spans="1:22" x14ac:dyDescent="0.3">
      <c r="A316">
        <v>5837</v>
      </c>
      <c r="B316" t="s">
        <v>8515</v>
      </c>
      <c r="C316">
        <v>2012</v>
      </c>
      <c r="D316" s="35">
        <v>41069</v>
      </c>
      <c r="E316" s="35">
        <v>41076</v>
      </c>
      <c r="F316" t="s">
        <v>50</v>
      </c>
      <c r="G316" t="s">
        <v>671</v>
      </c>
      <c r="H316" t="s">
        <v>672</v>
      </c>
      <c r="I316" t="s">
        <v>26</v>
      </c>
      <c r="J316" t="s">
        <v>27</v>
      </c>
      <c r="K316" t="s">
        <v>1419</v>
      </c>
      <c r="L316" t="s">
        <v>54</v>
      </c>
      <c r="M316">
        <v>33178</v>
      </c>
      <c r="N316" t="s">
        <v>30</v>
      </c>
      <c r="O316" t="s">
        <v>7775</v>
      </c>
      <c r="P316" t="s">
        <v>71</v>
      </c>
      <c r="Q316" t="s">
        <v>161</v>
      </c>
      <c r="R316" t="s">
        <v>7776</v>
      </c>
      <c r="S316">
        <v>72.599999999999994</v>
      </c>
      <c r="T316">
        <v>5</v>
      </c>
      <c r="U316">
        <v>0.2</v>
      </c>
      <c r="V316">
        <v>-8.1674999999999933</v>
      </c>
    </row>
    <row r="317" spans="1:22" x14ac:dyDescent="0.3">
      <c r="A317">
        <v>5836</v>
      </c>
      <c r="B317" t="s">
        <v>8515</v>
      </c>
      <c r="C317">
        <v>2012</v>
      </c>
      <c r="D317" s="35">
        <v>41069</v>
      </c>
      <c r="E317" s="35">
        <v>41076</v>
      </c>
      <c r="F317" t="s">
        <v>50</v>
      </c>
      <c r="G317" t="s">
        <v>671</v>
      </c>
      <c r="H317" t="s">
        <v>672</v>
      </c>
      <c r="I317" t="s">
        <v>26</v>
      </c>
      <c r="J317" t="s">
        <v>27</v>
      </c>
      <c r="K317" t="s">
        <v>1419</v>
      </c>
      <c r="L317" t="s">
        <v>54</v>
      </c>
      <c r="M317">
        <v>33178</v>
      </c>
      <c r="N317" t="s">
        <v>30</v>
      </c>
      <c r="O317" t="s">
        <v>4642</v>
      </c>
      <c r="P317" t="s">
        <v>46</v>
      </c>
      <c r="Q317" t="s">
        <v>75</v>
      </c>
      <c r="R317" t="s">
        <v>4643</v>
      </c>
      <c r="S317">
        <v>38.520000000000003</v>
      </c>
      <c r="T317">
        <v>3</v>
      </c>
      <c r="U317">
        <v>0.7</v>
      </c>
      <c r="V317">
        <v>-26.963999999999999</v>
      </c>
    </row>
    <row r="318" spans="1:22" x14ac:dyDescent="0.3">
      <c r="A318">
        <v>5835</v>
      </c>
      <c r="B318" t="s">
        <v>8515</v>
      </c>
      <c r="C318">
        <v>2012</v>
      </c>
      <c r="D318" s="35">
        <v>41069</v>
      </c>
      <c r="E318" s="35">
        <v>41076</v>
      </c>
      <c r="F318" t="s">
        <v>50</v>
      </c>
      <c r="G318" t="s">
        <v>671</v>
      </c>
      <c r="H318" t="s">
        <v>672</v>
      </c>
      <c r="I318" t="s">
        <v>26</v>
      </c>
      <c r="J318" t="s">
        <v>27</v>
      </c>
      <c r="K318" t="s">
        <v>1419</v>
      </c>
      <c r="L318" t="s">
        <v>54</v>
      </c>
      <c r="M318">
        <v>33178</v>
      </c>
      <c r="N318" t="s">
        <v>30</v>
      </c>
      <c r="O318" t="s">
        <v>7314</v>
      </c>
      <c r="P318" t="s">
        <v>46</v>
      </c>
      <c r="Q318" t="s">
        <v>75</v>
      </c>
      <c r="R318" t="s">
        <v>7315</v>
      </c>
      <c r="S318">
        <v>64.2</v>
      </c>
      <c r="T318">
        <v>5</v>
      </c>
      <c r="U318">
        <v>0.7</v>
      </c>
      <c r="V318">
        <v>-42.799999999999983</v>
      </c>
    </row>
    <row r="319" spans="1:22" x14ac:dyDescent="0.3">
      <c r="A319">
        <v>5815</v>
      </c>
      <c r="B319" t="s">
        <v>8506</v>
      </c>
      <c r="C319">
        <v>2012</v>
      </c>
      <c r="D319" s="35">
        <v>41075</v>
      </c>
      <c r="E319" s="35">
        <v>41077</v>
      </c>
      <c r="F319" t="s">
        <v>188</v>
      </c>
      <c r="G319" t="s">
        <v>4716</v>
      </c>
      <c r="H319" t="s">
        <v>4717</v>
      </c>
      <c r="I319" t="s">
        <v>26</v>
      </c>
      <c r="J319" t="s">
        <v>27</v>
      </c>
      <c r="K319" t="s">
        <v>900</v>
      </c>
      <c r="L319" t="s">
        <v>54</v>
      </c>
      <c r="M319">
        <v>33614</v>
      </c>
      <c r="N319" t="s">
        <v>30</v>
      </c>
      <c r="O319" t="s">
        <v>4834</v>
      </c>
      <c r="P319" t="s">
        <v>71</v>
      </c>
      <c r="Q319" t="s">
        <v>161</v>
      </c>
      <c r="R319" t="s">
        <v>4835</v>
      </c>
      <c r="S319">
        <v>11.672000000000001</v>
      </c>
      <c r="T319">
        <v>1</v>
      </c>
      <c r="U319">
        <v>0.2</v>
      </c>
      <c r="V319">
        <v>-0.7295000000000007</v>
      </c>
    </row>
    <row r="320" spans="1:22" x14ac:dyDescent="0.3">
      <c r="A320">
        <v>5736</v>
      </c>
      <c r="B320" t="s">
        <v>8449</v>
      </c>
      <c r="C320">
        <v>2011</v>
      </c>
      <c r="D320" s="35">
        <v>40723</v>
      </c>
      <c r="E320" s="35">
        <v>40727</v>
      </c>
      <c r="F320" t="s">
        <v>50</v>
      </c>
      <c r="G320" t="s">
        <v>5281</v>
      </c>
      <c r="H320" t="s">
        <v>5282</v>
      </c>
      <c r="I320" t="s">
        <v>26</v>
      </c>
      <c r="J320" t="s">
        <v>27</v>
      </c>
      <c r="K320" t="s">
        <v>266</v>
      </c>
      <c r="L320" t="s">
        <v>267</v>
      </c>
      <c r="M320">
        <v>10024</v>
      </c>
      <c r="N320" t="s">
        <v>148</v>
      </c>
      <c r="O320" t="s">
        <v>6137</v>
      </c>
      <c r="P320" t="s">
        <v>46</v>
      </c>
      <c r="Q320" t="s">
        <v>75</v>
      </c>
      <c r="R320" t="s">
        <v>6138</v>
      </c>
      <c r="S320">
        <v>13.919999999999998</v>
      </c>
      <c r="T320">
        <v>3</v>
      </c>
      <c r="U320">
        <v>0.2</v>
      </c>
      <c r="V320">
        <v>4.8720000000000008</v>
      </c>
    </row>
    <row r="321" spans="1:22" x14ac:dyDescent="0.3">
      <c r="A321">
        <v>5735</v>
      </c>
      <c r="B321" t="s">
        <v>8447</v>
      </c>
      <c r="C321">
        <v>2014</v>
      </c>
      <c r="D321" s="35">
        <v>41820</v>
      </c>
      <c r="E321" s="35">
        <v>41823</v>
      </c>
      <c r="F321" t="s">
        <v>188</v>
      </c>
      <c r="G321" t="s">
        <v>958</v>
      </c>
      <c r="H321" t="s">
        <v>959</v>
      </c>
      <c r="I321" t="s">
        <v>41</v>
      </c>
      <c r="J321" t="s">
        <v>27</v>
      </c>
      <c r="K321" t="s">
        <v>8448</v>
      </c>
      <c r="L321" t="s">
        <v>747</v>
      </c>
      <c r="M321">
        <v>6460</v>
      </c>
      <c r="N321" t="s">
        <v>148</v>
      </c>
      <c r="O321" t="s">
        <v>3839</v>
      </c>
      <c r="P321" t="s">
        <v>32</v>
      </c>
      <c r="Q321" t="s">
        <v>65</v>
      </c>
      <c r="R321" t="s">
        <v>3840</v>
      </c>
      <c r="S321">
        <v>25.16</v>
      </c>
      <c r="T321">
        <v>2</v>
      </c>
      <c r="U321">
        <v>0</v>
      </c>
      <c r="V321">
        <v>8.5543999999999976</v>
      </c>
    </row>
    <row r="322" spans="1:22" x14ac:dyDescent="0.3">
      <c r="A322">
        <v>5734</v>
      </c>
      <c r="B322" t="s">
        <v>8447</v>
      </c>
      <c r="C322">
        <v>2014</v>
      </c>
      <c r="D322" s="35">
        <v>41820</v>
      </c>
      <c r="E322" s="35">
        <v>41823</v>
      </c>
      <c r="F322" t="s">
        <v>188</v>
      </c>
      <c r="G322" t="s">
        <v>958</v>
      </c>
      <c r="H322" t="s">
        <v>959</v>
      </c>
      <c r="I322" t="s">
        <v>41</v>
      </c>
      <c r="J322" t="s">
        <v>27</v>
      </c>
      <c r="K322" t="s">
        <v>8448</v>
      </c>
      <c r="L322" t="s">
        <v>747</v>
      </c>
      <c r="M322">
        <v>6460</v>
      </c>
      <c r="N322" t="s">
        <v>148</v>
      </c>
      <c r="O322" t="s">
        <v>2652</v>
      </c>
      <c r="P322" t="s">
        <v>46</v>
      </c>
      <c r="Q322" t="s">
        <v>578</v>
      </c>
      <c r="R322" t="s">
        <v>2653</v>
      </c>
      <c r="S322">
        <v>30.69</v>
      </c>
      <c r="T322">
        <v>3</v>
      </c>
      <c r="U322">
        <v>0</v>
      </c>
      <c r="V322">
        <v>7.9794000000000018</v>
      </c>
    </row>
    <row r="323" spans="1:22" x14ac:dyDescent="0.3">
      <c r="A323">
        <v>5733</v>
      </c>
      <c r="B323" t="s">
        <v>8447</v>
      </c>
      <c r="C323">
        <v>2014</v>
      </c>
      <c r="D323" s="35">
        <v>41820</v>
      </c>
      <c r="E323" s="35">
        <v>41823</v>
      </c>
      <c r="F323" t="s">
        <v>188</v>
      </c>
      <c r="G323" t="s">
        <v>958</v>
      </c>
      <c r="H323" t="s">
        <v>959</v>
      </c>
      <c r="I323" t="s">
        <v>41</v>
      </c>
      <c r="J323" t="s">
        <v>27</v>
      </c>
      <c r="K323" t="s">
        <v>8448</v>
      </c>
      <c r="L323" t="s">
        <v>747</v>
      </c>
      <c r="M323">
        <v>6460</v>
      </c>
      <c r="N323" t="s">
        <v>148</v>
      </c>
      <c r="O323" t="s">
        <v>6577</v>
      </c>
      <c r="P323" t="s">
        <v>32</v>
      </c>
      <c r="Q323" t="s">
        <v>33</v>
      </c>
      <c r="R323" t="s">
        <v>6578</v>
      </c>
      <c r="S323">
        <v>638.82000000000005</v>
      </c>
      <c r="T323">
        <v>9</v>
      </c>
      <c r="U323">
        <v>0</v>
      </c>
      <c r="V323">
        <v>185.25779999999997</v>
      </c>
    </row>
    <row r="324" spans="1:22" x14ac:dyDescent="0.3">
      <c r="A324">
        <v>5672</v>
      </c>
      <c r="B324" t="s">
        <v>8413</v>
      </c>
      <c r="C324">
        <v>2012</v>
      </c>
      <c r="D324" s="35">
        <v>41069</v>
      </c>
      <c r="E324" s="35">
        <v>41071</v>
      </c>
      <c r="F324" t="s">
        <v>23</v>
      </c>
      <c r="G324" t="s">
        <v>1945</v>
      </c>
      <c r="H324" t="s">
        <v>1946</v>
      </c>
      <c r="I324" t="s">
        <v>26</v>
      </c>
      <c r="J324" t="s">
        <v>27</v>
      </c>
      <c r="K324" t="s">
        <v>8414</v>
      </c>
      <c r="L324" t="s">
        <v>6260</v>
      </c>
      <c r="M324">
        <v>83201</v>
      </c>
      <c r="N324" t="s">
        <v>44</v>
      </c>
      <c r="O324" t="s">
        <v>7940</v>
      </c>
      <c r="P324" t="s">
        <v>71</v>
      </c>
      <c r="Q324" t="s">
        <v>72</v>
      </c>
      <c r="R324" t="s">
        <v>7941</v>
      </c>
      <c r="S324">
        <v>140.376</v>
      </c>
      <c r="T324">
        <v>3</v>
      </c>
      <c r="U324">
        <v>0.2</v>
      </c>
      <c r="V324">
        <v>8.7735000000000056</v>
      </c>
    </row>
    <row r="325" spans="1:22" x14ac:dyDescent="0.3">
      <c r="A325">
        <v>5671</v>
      </c>
      <c r="B325" t="s">
        <v>8413</v>
      </c>
      <c r="C325">
        <v>2012</v>
      </c>
      <c r="D325" s="35">
        <v>41069</v>
      </c>
      <c r="E325" s="35">
        <v>41071</v>
      </c>
      <c r="F325" t="s">
        <v>23</v>
      </c>
      <c r="G325" t="s">
        <v>1945</v>
      </c>
      <c r="H325" t="s">
        <v>1946</v>
      </c>
      <c r="I325" t="s">
        <v>26</v>
      </c>
      <c r="J325" t="s">
        <v>27</v>
      </c>
      <c r="K325" t="s">
        <v>8414</v>
      </c>
      <c r="L325" t="s">
        <v>6260</v>
      </c>
      <c r="M325">
        <v>83201</v>
      </c>
      <c r="N325" t="s">
        <v>44</v>
      </c>
      <c r="O325" t="s">
        <v>8240</v>
      </c>
      <c r="P325" t="s">
        <v>32</v>
      </c>
      <c r="Q325" t="s">
        <v>65</v>
      </c>
      <c r="R325" t="s">
        <v>8241</v>
      </c>
      <c r="S325">
        <v>355.36</v>
      </c>
      <c r="T325">
        <v>4</v>
      </c>
      <c r="U325">
        <v>0</v>
      </c>
      <c r="V325">
        <v>92.393599999999992</v>
      </c>
    </row>
    <row r="326" spans="1:22" x14ac:dyDescent="0.3">
      <c r="A326">
        <v>5670</v>
      </c>
      <c r="B326" t="s">
        <v>8412</v>
      </c>
      <c r="C326">
        <v>2013</v>
      </c>
      <c r="D326" s="35">
        <v>41437</v>
      </c>
      <c r="E326" s="35">
        <v>41441</v>
      </c>
      <c r="F326" t="s">
        <v>50</v>
      </c>
      <c r="G326" t="s">
        <v>2813</v>
      </c>
      <c r="H326" t="s">
        <v>2814</v>
      </c>
      <c r="I326" t="s">
        <v>26</v>
      </c>
      <c r="J326" t="s">
        <v>27</v>
      </c>
      <c r="K326" t="s">
        <v>95</v>
      </c>
      <c r="L326" t="s">
        <v>96</v>
      </c>
      <c r="M326">
        <v>98103</v>
      </c>
      <c r="N326" t="s">
        <v>44</v>
      </c>
      <c r="O326" t="s">
        <v>5327</v>
      </c>
      <c r="P326" t="s">
        <v>71</v>
      </c>
      <c r="Q326" t="s">
        <v>161</v>
      </c>
      <c r="R326" t="s">
        <v>5328</v>
      </c>
      <c r="S326">
        <v>389.97</v>
      </c>
      <c r="T326">
        <v>3</v>
      </c>
      <c r="U326">
        <v>0</v>
      </c>
      <c r="V326">
        <v>132.58980000000003</v>
      </c>
    </row>
    <row r="327" spans="1:22" x14ac:dyDescent="0.3">
      <c r="A327">
        <v>5669</v>
      </c>
      <c r="B327" t="s">
        <v>8412</v>
      </c>
      <c r="C327">
        <v>2013</v>
      </c>
      <c r="D327" s="35">
        <v>41437</v>
      </c>
      <c r="E327" s="35">
        <v>41441</v>
      </c>
      <c r="F327" t="s">
        <v>50</v>
      </c>
      <c r="G327" t="s">
        <v>2813</v>
      </c>
      <c r="H327" t="s">
        <v>2814</v>
      </c>
      <c r="I327" t="s">
        <v>26</v>
      </c>
      <c r="J327" t="s">
        <v>27</v>
      </c>
      <c r="K327" t="s">
        <v>95</v>
      </c>
      <c r="L327" t="s">
        <v>96</v>
      </c>
      <c r="M327">
        <v>98103</v>
      </c>
      <c r="N327" t="s">
        <v>44</v>
      </c>
      <c r="O327" t="s">
        <v>2106</v>
      </c>
      <c r="P327" t="s">
        <v>46</v>
      </c>
      <c r="Q327" t="s">
        <v>75</v>
      </c>
      <c r="R327" t="s">
        <v>2107</v>
      </c>
      <c r="S327">
        <v>53.984000000000002</v>
      </c>
      <c r="T327">
        <v>14</v>
      </c>
      <c r="U327">
        <v>0.2</v>
      </c>
      <c r="V327">
        <v>17.544800000000002</v>
      </c>
    </row>
    <row r="328" spans="1:22" x14ac:dyDescent="0.3">
      <c r="A328">
        <v>5668</v>
      </c>
      <c r="B328" t="s">
        <v>8412</v>
      </c>
      <c r="C328">
        <v>2013</v>
      </c>
      <c r="D328" s="35">
        <v>41437</v>
      </c>
      <c r="E328" s="35">
        <v>41441</v>
      </c>
      <c r="F328" t="s">
        <v>50</v>
      </c>
      <c r="G328" t="s">
        <v>2813</v>
      </c>
      <c r="H328" t="s">
        <v>2814</v>
      </c>
      <c r="I328" t="s">
        <v>26</v>
      </c>
      <c r="J328" t="s">
        <v>27</v>
      </c>
      <c r="K328" t="s">
        <v>95</v>
      </c>
      <c r="L328" t="s">
        <v>96</v>
      </c>
      <c r="M328">
        <v>98103</v>
      </c>
      <c r="N328" t="s">
        <v>44</v>
      </c>
      <c r="O328" t="s">
        <v>2620</v>
      </c>
      <c r="P328" t="s">
        <v>46</v>
      </c>
      <c r="Q328" t="s">
        <v>47</v>
      </c>
      <c r="R328" t="s">
        <v>2621</v>
      </c>
      <c r="S328">
        <v>14.62</v>
      </c>
      <c r="T328">
        <v>2</v>
      </c>
      <c r="U328">
        <v>0</v>
      </c>
      <c r="V328">
        <v>6.8713999999999995</v>
      </c>
    </row>
    <row r="329" spans="1:22" x14ac:dyDescent="0.3">
      <c r="A329">
        <v>5629</v>
      </c>
      <c r="B329" t="s">
        <v>8381</v>
      </c>
      <c r="C329">
        <v>2014</v>
      </c>
      <c r="D329" s="35">
        <v>41817</v>
      </c>
      <c r="E329" s="35">
        <v>41822</v>
      </c>
      <c r="F329" t="s">
        <v>50</v>
      </c>
      <c r="G329" t="s">
        <v>958</v>
      </c>
      <c r="H329" t="s">
        <v>959</v>
      </c>
      <c r="I329" t="s">
        <v>41</v>
      </c>
      <c r="J329" t="s">
        <v>27</v>
      </c>
      <c r="K329" t="s">
        <v>1419</v>
      </c>
      <c r="L329" t="s">
        <v>54</v>
      </c>
      <c r="M329">
        <v>33180</v>
      </c>
      <c r="N329" t="s">
        <v>30</v>
      </c>
      <c r="O329" t="s">
        <v>8382</v>
      </c>
      <c r="P329" t="s">
        <v>32</v>
      </c>
      <c r="Q329" t="s">
        <v>36</v>
      </c>
      <c r="R329" t="s">
        <v>8383</v>
      </c>
      <c r="S329">
        <v>273.55200000000002</v>
      </c>
      <c r="T329">
        <v>3</v>
      </c>
      <c r="U329">
        <v>0.2</v>
      </c>
      <c r="V329">
        <v>-13.677599999999998</v>
      </c>
    </row>
    <row r="330" spans="1:22" x14ac:dyDescent="0.3">
      <c r="A330">
        <v>5628</v>
      </c>
      <c r="B330" t="s">
        <v>8381</v>
      </c>
      <c r="C330">
        <v>2014</v>
      </c>
      <c r="D330" s="35">
        <v>41817</v>
      </c>
      <c r="E330" s="35">
        <v>41822</v>
      </c>
      <c r="F330" t="s">
        <v>50</v>
      </c>
      <c r="G330" t="s">
        <v>958</v>
      </c>
      <c r="H330" t="s">
        <v>959</v>
      </c>
      <c r="I330" t="s">
        <v>41</v>
      </c>
      <c r="J330" t="s">
        <v>27</v>
      </c>
      <c r="K330" t="s">
        <v>1419</v>
      </c>
      <c r="L330" t="s">
        <v>54</v>
      </c>
      <c r="M330">
        <v>33180</v>
      </c>
      <c r="N330" t="s">
        <v>30</v>
      </c>
      <c r="O330" t="s">
        <v>1072</v>
      </c>
      <c r="P330" t="s">
        <v>46</v>
      </c>
      <c r="Q330" t="s">
        <v>47</v>
      </c>
      <c r="R330" t="s">
        <v>1073</v>
      </c>
      <c r="S330">
        <v>13.872000000000002</v>
      </c>
      <c r="T330">
        <v>6</v>
      </c>
      <c r="U330">
        <v>0.2</v>
      </c>
      <c r="V330">
        <v>4.6818000000000008</v>
      </c>
    </row>
    <row r="331" spans="1:22" x14ac:dyDescent="0.3">
      <c r="A331">
        <v>5538</v>
      </c>
      <c r="B331" t="s">
        <v>8311</v>
      </c>
      <c r="C331">
        <v>2013</v>
      </c>
      <c r="D331" s="35">
        <v>41432</v>
      </c>
      <c r="E331" s="35">
        <v>41433</v>
      </c>
      <c r="F331" t="s">
        <v>188</v>
      </c>
      <c r="G331" t="s">
        <v>2035</v>
      </c>
      <c r="H331" t="s">
        <v>2036</v>
      </c>
      <c r="I331" t="s">
        <v>26</v>
      </c>
      <c r="J331" t="s">
        <v>27</v>
      </c>
      <c r="K331" t="s">
        <v>5141</v>
      </c>
      <c r="L331" t="s">
        <v>1707</v>
      </c>
      <c r="M331">
        <v>72209</v>
      </c>
      <c r="N331" t="s">
        <v>30</v>
      </c>
      <c r="O331" t="s">
        <v>6284</v>
      </c>
      <c r="P331" t="s">
        <v>46</v>
      </c>
      <c r="Q331" t="s">
        <v>90</v>
      </c>
      <c r="R331" t="s">
        <v>6285</v>
      </c>
      <c r="S331">
        <v>12.96</v>
      </c>
      <c r="T331">
        <v>2</v>
      </c>
      <c r="U331">
        <v>0</v>
      </c>
      <c r="V331">
        <v>6.2208000000000006</v>
      </c>
    </row>
    <row r="332" spans="1:22" x14ac:dyDescent="0.3">
      <c r="A332">
        <v>5537</v>
      </c>
      <c r="B332" t="s">
        <v>8311</v>
      </c>
      <c r="C332">
        <v>2013</v>
      </c>
      <c r="D332" s="35">
        <v>41432</v>
      </c>
      <c r="E332" s="35">
        <v>41433</v>
      </c>
      <c r="F332" t="s">
        <v>188</v>
      </c>
      <c r="G332" t="s">
        <v>2035</v>
      </c>
      <c r="H332" t="s">
        <v>2036</v>
      </c>
      <c r="I332" t="s">
        <v>26</v>
      </c>
      <c r="J332" t="s">
        <v>27</v>
      </c>
      <c r="K332" t="s">
        <v>5141</v>
      </c>
      <c r="L332" t="s">
        <v>1707</v>
      </c>
      <c r="M332">
        <v>72209</v>
      </c>
      <c r="N332" t="s">
        <v>30</v>
      </c>
      <c r="O332" t="s">
        <v>4233</v>
      </c>
      <c r="P332" t="s">
        <v>46</v>
      </c>
      <c r="Q332" t="s">
        <v>75</v>
      </c>
      <c r="R332" t="s">
        <v>4234</v>
      </c>
      <c r="S332">
        <v>11.67</v>
      </c>
      <c r="T332">
        <v>3</v>
      </c>
      <c r="U332">
        <v>0</v>
      </c>
      <c r="V332">
        <v>5.6015999999999995</v>
      </c>
    </row>
    <row r="333" spans="1:22" x14ac:dyDescent="0.3">
      <c r="A333">
        <v>5536</v>
      </c>
      <c r="B333" t="s">
        <v>8311</v>
      </c>
      <c r="C333">
        <v>2013</v>
      </c>
      <c r="D333" s="35">
        <v>41432</v>
      </c>
      <c r="E333" s="35">
        <v>41433</v>
      </c>
      <c r="F333" t="s">
        <v>188</v>
      </c>
      <c r="G333" t="s">
        <v>2035</v>
      </c>
      <c r="H333" t="s">
        <v>2036</v>
      </c>
      <c r="I333" t="s">
        <v>26</v>
      </c>
      <c r="J333" t="s">
        <v>27</v>
      </c>
      <c r="K333" t="s">
        <v>5141</v>
      </c>
      <c r="L333" t="s">
        <v>1707</v>
      </c>
      <c r="M333">
        <v>72209</v>
      </c>
      <c r="N333" t="s">
        <v>30</v>
      </c>
      <c r="O333" t="s">
        <v>431</v>
      </c>
      <c r="P333" t="s">
        <v>46</v>
      </c>
      <c r="Q333" t="s">
        <v>75</v>
      </c>
      <c r="R333" t="s">
        <v>432</v>
      </c>
      <c r="S333">
        <v>64.14</v>
      </c>
      <c r="T333">
        <v>3</v>
      </c>
      <c r="U333">
        <v>0</v>
      </c>
      <c r="V333">
        <v>30.787199999999999</v>
      </c>
    </row>
    <row r="334" spans="1:22" x14ac:dyDescent="0.3">
      <c r="A334">
        <v>5535</v>
      </c>
      <c r="B334" t="s">
        <v>8311</v>
      </c>
      <c r="C334">
        <v>2013</v>
      </c>
      <c r="D334" s="35">
        <v>41432</v>
      </c>
      <c r="E334" s="35">
        <v>41433</v>
      </c>
      <c r="F334" t="s">
        <v>188</v>
      </c>
      <c r="G334" t="s">
        <v>2035</v>
      </c>
      <c r="H334" t="s">
        <v>2036</v>
      </c>
      <c r="I334" t="s">
        <v>26</v>
      </c>
      <c r="J334" t="s">
        <v>27</v>
      </c>
      <c r="K334" t="s">
        <v>5141</v>
      </c>
      <c r="L334" t="s">
        <v>1707</v>
      </c>
      <c r="M334">
        <v>72209</v>
      </c>
      <c r="N334" t="s">
        <v>30</v>
      </c>
      <c r="O334" t="s">
        <v>1450</v>
      </c>
      <c r="P334" t="s">
        <v>46</v>
      </c>
      <c r="Q334" t="s">
        <v>90</v>
      </c>
      <c r="R334" t="s">
        <v>1451</v>
      </c>
      <c r="S334">
        <v>59.94</v>
      </c>
      <c r="T334">
        <v>3</v>
      </c>
      <c r="U334">
        <v>0</v>
      </c>
      <c r="V334">
        <v>28.171799999999998</v>
      </c>
    </row>
    <row r="335" spans="1:22" x14ac:dyDescent="0.3">
      <c r="A335">
        <v>5534</v>
      </c>
      <c r="B335" t="s">
        <v>8311</v>
      </c>
      <c r="C335">
        <v>2013</v>
      </c>
      <c r="D335" s="35">
        <v>41432</v>
      </c>
      <c r="E335" s="35">
        <v>41433</v>
      </c>
      <c r="F335" t="s">
        <v>188</v>
      </c>
      <c r="G335" t="s">
        <v>2035</v>
      </c>
      <c r="H335" t="s">
        <v>2036</v>
      </c>
      <c r="I335" t="s">
        <v>26</v>
      </c>
      <c r="J335" t="s">
        <v>27</v>
      </c>
      <c r="K335" t="s">
        <v>5141</v>
      </c>
      <c r="L335" t="s">
        <v>1707</v>
      </c>
      <c r="M335">
        <v>72209</v>
      </c>
      <c r="N335" t="s">
        <v>30</v>
      </c>
      <c r="O335" t="s">
        <v>2425</v>
      </c>
      <c r="P335" t="s">
        <v>71</v>
      </c>
      <c r="Q335" t="s">
        <v>161</v>
      </c>
      <c r="R335" t="s">
        <v>2426</v>
      </c>
      <c r="S335">
        <v>323.37</v>
      </c>
      <c r="T335">
        <v>3</v>
      </c>
      <c r="U335">
        <v>0</v>
      </c>
      <c r="V335">
        <v>129.34800000000001</v>
      </c>
    </row>
    <row r="336" spans="1:22" x14ac:dyDescent="0.3">
      <c r="A336">
        <v>5533</v>
      </c>
      <c r="B336" t="s">
        <v>8311</v>
      </c>
      <c r="C336">
        <v>2013</v>
      </c>
      <c r="D336" s="35">
        <v>41432</v>
      </c>
      <c r="E336" s="35">
        <v>41433</v>
      </c>
      <c r="F336" t="s">
        <v>188</v>
      </c>
      <c r="G336" t="s">
        <v>2035</v>
      </c>
      <c r="H336" t="s">
        <v>2036</v>
      </c>
      <c r="I336" t="s">
        <v>26</v>
      </c>
      <c r="J336" t="s">
        <v>27</v>
      </c>
      <c r="K336" t="s">
        <v>5141</v>
      </c>
      <c r="L336" t="s">
        <v>1707</v>
      </c>
      <c r="M336">
        <v>72209</v>
      </c>
      <c r="N336" t="s">
        <v>30</v>
      </c>
      <c r="O336" t="s">
        <v>4156</v>
      </c>
      <c r="P336" t="s">
        <v>71</v>
      </c>
      <c r="Q336" t="s">
        <v>161</v>
      </c>
      <c r="R336" t="s">
        <v>4157</v>
      </c>
      <c r="S336">
        <v>26.849999999999998</v>
      </c>
      <c r="T336">
        <v>3</v>
      </c>
      <c r="U336">
        <v>0</v>
      </c>
      <c r="V336">
        <v>5.101499999999997</v>
      </c>
    </row>
    <row r="337" spans="1:22" x14ac:dyDescent="0.3">
      <c r="A337">
        <v>5532</v>
      </c>
      <c r="B337" t="s">
        <v>8311</v>
      </c>
      <c r="C337">
        <v>2013</v>
      </c>
      <c r="D337" s="35">
        <v>41432</v>
      </c>
      <c r="E337" s="35">
        <v>41433</v>
      </c>
      <c r="F337" t="s">
        <v>188</v>
      </c>
      <c r="G337" t="s">
        <v>2035</v>
      </c>
      <c r="H337" t="s">
        <v>2036</v>
      </c>
      <c r="I337" t="s">
        <v>26</v>
      </c>
      <c r="J337" t="s">
        <v>27</v>
      </c>
      <c r="K337" t="s">
        <v>5141</v>
      </c>
      <c r="L337" t="s">
        <v>1707</v>
      </c>
      <c r="M337">
        <v>72209</v>
      </c>
      <c r="N337" t="s">
        <v>30</v>
      </c>
      <c r="O337" t="s">
        <v>3995</v>
      </c>
      <c r="P337" t="s">
        <v>71</v>
      </c>
      <c r="Q337" t="s">
        <v>161</v>
      </c>
      <c r="R337" t="s">
        <v>3996</v>
      </c>
      <c r="S337">
        <v>179.94</v>
      </c>
      <c r="T337">
        <v>6</v>
      </c>
      <c r="U337">
        <v>0</v>
      </c>
      <c r="V337">
        <v>75.57480000000001</v>
      </c>
    </row>
    <row r="338" spans="1:22" x14ac:dyDescent="0.3">
      <c r="A338">
        <v>5524</v>
      </c>
      <c r="B338" t="s">
        <v>8299</v>
      </c>
      <c r="C338">
        <v>2013</v>
      </c>
      <c r="D338" s="35">
        <v>41431</v>
      </c>
      <c r="E338" s="35">
        <v>41433</v>
      </c>
      <c r="F338" t="s">
        <v>188</v>
      </c>
      <c r="G338" t="s">
        <v>2002</v>
      </c>
      <c r="H338" t="s">
        <v>2003</v>
      </c>
      <c r="I338" t="s">
        <v>26</v>
      </c>
      <c r="J338" t="s">
        <v>27</v>
      </c>
      <c r="K338" t="s">
        <v>912</v>
      </c>
      <c r="L338" t="s">
        <v>43</v>
      </c>
      <c r="M338">
        <v>95051</v>
      </c>
      <c r="N338" t="s">
        <v>44</v>
      </c>
      <c r="O338" t="s">
        <v>3650</v>
      </c>
      <c r="P338" t="s">
        <v>46</v>
      </c>
      <c r="Q338" t="s">
        <v>78</v>
      </c>
      <c r="R338" t="s">
        <v>3651</v>
      </c>
      <c r="S338">
        <v>58.24</v>
      </c>
      <c r="T338">
        <v>4</v>
      </c>
      <c r="U338">
        <v>0</v>
      </c>
      <c r="V338">
        <v>15.724800000000002</v>
      </c>
    </row>
    <row r="339" spans="1:22" x14ac:dyDescent="0.3">
      <c r="A339">
        <v>5523</v>
      </c>
      <c r="B339" t="s">
        <v>8299</v>
      </c>
      <c r="C339">
        <v>2013</v>
      </c>
      <c r="D339" s="35">
        <v>41431</v>
      </c>
      <c r="E339" s="35">
        <v>41433</v>
      </c>
      <c r="F339" t="s">
        <v>188</v>
      </c>
      <c r="G339" t="s">
        <v>2002</v>
      </c>
      <c r="H339" t="s">
        <v>2003</v>
      </c>
      <c r="I339" t="s">
        <v>26</v>
      </c>
      <c r="J339" t="s">
        <v>27</v>
      </c>
      <c r="K339" t="s">
        <v>912</v>
      </c>
      <c r="L339" t="s">
        <v>43</v>
      </c>
      <c r="M339">
        <v>95051</v>
      </c>
      <c r="N339" t="s">
        <v>44</v>
      </c>
      <c r="O339" t="s">
        <v>5621</v>
      </c>
      <c r="P339" t="s">
        <v>46</v>
      </c>
      <c r="Q339" t="s">
        <v>75</v>
      </c>
      <c r="R339" t="s">
        <v>1219</v>
      </c>
      <c r="S339">
        <v>21.552000000000003</v>
      </c>
      <c r="T339">
        <v>6</v>
      </c>
      <c r="U339">
        <v>0.2</v>
      </c>
      <c r="V339">
        <v>7.0043999999999977</v>
      </c>
    </row>
    <row r="340" spans="1:22" x14ac:dyDescent="0.3">
      <c r="A340">
        <v>5497</v>
      </c>
      <c r="B340" t="s">
        <v>8285</v>
      </c>
      <c r="C340">
        <v>2014</v>
      </c>
      <c r="D340" s="35">
        <v>41803</v>
      </c>
      <c r="E340" s="35">
        <v>41807</v>
      </c>
      <c r="F340" t="s">
        <v>50</v>
      </c>
      <c r="G340" t="s">
        <v>5793</v>
      </c>
      <c r="H340" t="s">
        <v>5794</v>
      </c>
      <c r="I340" t="s">
        <v>26</v>
      </c>
      <c r="J340" t="s">
        <v>27</v>
      </c>
      <c r="K340" t="s">
        <v>5178</v>
      </c>
      <c r="L340" t="s">
        <v>498</v>
      </c>
      <c r="M340">
        <v>43302</v>
      </c>
      <c r="N340" t="s">
        <v>148</v>
      </c>
      <c r="O340" t="s">
        <v>992</v>
      </c>
      <c r="P340" t="s">
        <v>71</v>
      </c>
      <c r="Q340" t="s">
        <v>161</v>
      </c>
      <c r="R340" t="s">
        <v>993</v>
      </c>
      <c r="S340">
        <v>63.920000000000009</v>
      </c>
      <c r="T340">
        <v>2</v>
      </c>
      <c r="U340">
        <v>0.2</v>
      </c>
      <c r="V340">
        <v>19.176000000000002</v>
      </c>
    </row>
    <row r="341" spans="1:22" x14ac:dyDescent="0.3">
      <c r="A341">
        <v>5478</v>
      </c>
      <c r="B341" t="s">
        <v>8272</v>
      </c>
      <c r="C341">
        <v>2014</v>
      </c>
      <c r="D341" s="35">
        <v>41806</v>
      </c>
      <c r="E341" s="35">
        <v>41809</v>
      </c>
      <c r="F341" t="s">
        <v>188</v>
      </c>
      <c r="G341" t="s">
        <v>5928</v>
      </c>
      <c r="H341" t="s">
        <v>5929</v>
      </c>
      <c r="I341" t="s">
        <v>102</v>
      </c>
      <c r="J341" t="s">
        <v>27</v>
      </c>
      <c r="K341" t="s">
        <v>6366</v>
      </c>
      <c r="L341" t="s">
        <v>229</v>
      </c>
      <c r="M341">
        <v>55369</v>
      </c>
      <c r="N341" t="s">
        <v>105</v>
      </c>
      <c r="O341" t="s">
        <v>7517</v>
      </c>
      <c r="P341" t="s">
        <v>46</v>
      </c>
      <c r="Q341" t="s">
        <v>90</v>
      </c>
      <c r="R341" t="s">
        <v>7518</v>
      </c>
      <c r="S341">
        <v>17.940000000000001</v>
      </c>
      <c r="T341">
        <v>3</v>
      </c>
      <c r="U341">
        <v>0</v>
      </c>
      <c r="V341">
        <v>8.7906000000000013</v>
      </c>
    </row>
    <row r="342" spans="1:22" x14ac:dyDescent="0.3">
      <c r="A342">
        <v>5477</v>
      </c>
      <c r="B342" t="s">
        <v>8272</v>
      </c>
      <c r="C342">
        <v>2014</v>
      </c>
      <c r="D342" s="35">
        <v>41806</v>
      </c>
      <c r="E342" s="35">
        <v>41809</v>
      </c>
      <c r="F342" t="s">
        <v>188</v>
      </c>
      <c r="G342" t="s">
        <v>5928</v>
      </c>
      <c r="H342" t="s">
        <v>5929</v>
      </c>
      <c r="I342" t="s">
        <v>102</v>
      </c>
      <c r="J342" t="s">
        <v>27</v>
      </c>
      <c r="K342" t="s">
        <v>6366</v>
      </c>
      <c r="L342" t="s">
        <v>229</v>
      </c>
      <c r="M342">
        <v>55369</v>
      </c>
      <c r="N342" t="s">
        <v>105</v>
      </c>
      <c r="O342" t="s">
        <v>4105</v>
      </c>
      <c r="P342" t="s">
        <v>46</v>
      </c>
      <c r="Q342" t="s">
        <v>59</v>
      </c>
      <c r="R342" t="s">
        <v>4106</v>
      </c>
      <c r="S342">
        <v>84.55</v>
      </c>
      <c r="T342">
        <v>5</v>
      </c>
      <c r="U342">
        <v>0</v>
      </c>
      <c r="V342">
        <v>22.828499999999998</v>
      </c>
    </row>
    <row r="343" spans="1:22" x14ac:dyDescent="0.3">
      <c r="A343">
        <v>340</v>
      </c>
      <c r="B343" t="s">
        <v>1227</v>
      </c>
      <c r="C343">
        <v>2012</v>
      </c>
      <c r="D343" s="35">
        <v>41082</v>
      </c>
      <c r="E343" s="35">
        <v>41086</v>
      </c>
      <c r="F343" t="s">
        <v>23</v>
      </c>
      <c r="G343" t="s">
        <v>916</v>
      </c>
      <c r="H343" t="s">
        <v>917</v>
      </c>
      <c r="I343" t="s">
        <v>26</v>
      </c>
      <c r="J343" t="s">
        <v>27</v>
      </c>
      <c r="K343" t="s">
        <v>1228</v>
      </c>
      <c r="L343" t="s">
        <v>121</v>
      </c>
      <c r="M343">
        <v>84041</v>
      </c>
      <c r="N343" t="s">
        <v>44</v>
      </c>
      <c r="O343" t="s">
        <v>1229</v>
      </c>
      <c r="P343" t="s">
        <v>46</v>
      </c>
      <c r="Q343" t="s">
        <v>269</v>
      </c>
      <c r="R343" t="s">
        <v>1230</v>
      </c>
      <c r="S343">
        <v>4.96</v>
      </c>
      <c r="T343">
        <v>4</v>
      </c>
      <c r="U343">
        <v>0</v>
      </c>
      <c r="V343">
        <v>2.3311999999999999</v>
      </c>
    </row>
    <row r="344" spans="1:22" x14ac:dyDescent="0.3">
      <c r="A344">
        <v>5476</v>
      </c>
      <c r="B344" t="s">
        <v>8272</v>
      </c>
      <c r="C344">
        <v>2014</v>
      </c>
      <c r="D344" s="35">
        <v>41806</v>
      </c>
      <c r="E344" s="35">
        <v>41809</v>
      </c>
      <c r="F344" t="s">
        <v>188</v>
      </c>
      <c r="G344" t="s">
        <v>5928</v>
      </c>
      <c r="H344" t="s">
        <v>5929</v>
      </c>
      <c r="I344" t="s">
        <v>102</v>
      </c>
      <c r="J344" t="s">
        <v>27</v>
      </c>
      <c r="K344" t="s">
        <v>6366</v>
      </c>
      <c r="L344" t="s">
        <v>229</v>
      </c>
      <c r="M344">
        <v>55369</v>
      </c>
      <c r="N344" t="s">
        <v>105</v>
      </c>
      <c r="O344" t="s">
        <v>2253</v>
      </c>
      <c r="P344" t="s">
        <v>46</v>
      </c>
      <c r="Q344" t="s">
        <v>47</v>
      </c>
      <c r="R344" t="s">
        <v>2254</v>
      </c>
      <c r="S344">
        <v>44.400000000000006</v>
      </c>
      <c r="T344">
        <v>3</v>
      </c>
      <c r="U344">
        <v>0</v>
      </c>
      <c r="V344">
        <v>22.200000000000003</v>
      </c>
    </row>
    <row r="345" spans="1:22" x14ac:dyDescent="0.3">
      <c r="A345">
        <v>5468</v>
      </c>
      <c r="B345" t="s">
        <v>8267</v>
      </c>
      <c r="C345">
        <v>2013</v>
      </c>
      <c r="D345" s="35">
        <v>41435</v>
      </c>
      <c r="E345" s="35">
        <v>41440</v>
      </c>
      <c r="F345" t="s">
        <v>50</v>
      </c>
      <c r="G345" t="s">
        <v>1772</v>
      </c>
      <c r="H345" t="s">
        <v>1773</v>
      </c>
      <c r="I345" t="s">
        <v>26</v>
      </c>
      <c r="J345" t="s">
        <v>27</v>
      </c>
      <c r="K345" t="s">
        <v>127</v>
      </c>
      <c r="L345" t="s">
        <v>43</v>
      </c>
      <c r="M345">
        <v>94109</v>
      </c>
      <c r="N345" t="s">
        <v>44</v>
      </c>
      <c r="O345" t="s">
        <v>149</v>
      </c>
      <c r="P345" t="s">
        <v>32</v>
      </c>
      <c r="Q345" t="s">
        <v>36</v>
      </c>
      <c r="R345" t="s">
        <v>150</v>
      </c>
      <c r="S345">
        <v>122.352</v>
      </c>
      <c r="T345">
        <v>3</v>
      </c>
      <c r="U345">
        <v>0.2</v>
      </c>
      <c r="V345">
        <v>13.764599999999994</v>
      </c>
    </row>
    <row r="346" spans="1:22" x14ac:dyDescent="0.3">
      <c r="A346">
        <v>5428</v>
      </c>
      <c r="B346" t="s">
        <v>8227</v>
      </c>
      <c r="C346">
        <v>2013</v>
      </c>
      <c r="D346" s="35">
        <v>41440</v>
      </c>
      <c r="E346" s="35">
        <v>41440</v>
      </c>
      <c r="F346" t="s">
        <v>1290</v>
      </c>
      <c r="G346" t="s">
        <v>8228</v>
      </c>
      <c r="H346" t="s">
        <v>8229</v>
      </c>
      <c r="I346" t="s">
        <v>102</v>
      </c>
      <c r="J346" t="s">
        <v>27</v>
      </c>
      <c r="K346" t="s">
        <v>42</v>
      </c>
      <c r="L346" t="s">
        <v>43</v>
      </c>
      <c r="M346">
        <v>90036</v>
      </c>
      <c r="N346" t="s">
        <v>44</v>
      </c>
      <c r="O346" t="s">
        <v>7052</v>
      </c>
      <c r="P346" t="s">
        <v>32</v>
      </c>
      <c r="Q346" t="s">
        <v>33</v>
      </c>
      <c r="R346" t="s">
        <v>7053</v>
      </c>
      <c r="S346">
        <v>599.16499999999996</v>
      </c>
      <c r="T346">
        <v>5</v>
      </c>
      <c r="U346">
        <v>0.15</v>
      </c>
      <c r="V346">
        <v>35.245000000000005</v>
      </c>
    </row>
    <row r="347" spans="1:22" x14ac:dyDescent="0.3">
      <c r="A347">
        <v>5386</v>
      </c>
      <c r="B347" t="s">
        <v>8190</v>
      </c>
      <c r="C347">
        <v>2014</v>
      </c>
      <c r="D347" s="35">
        <v>41817</v>
      </c>
      <c r="E347" s="35">
        <v>41824</v>
      </c>
      <c r="F347" t="s">
        <v>50</v>
      </c>
      <c r="G347" t="s">
        <v>3525</v>
      </c>
      <c r="H347" t="s">
        <v>3526</v>
      </c>
      <c r="I347" t="s">
        <v>26</v>
      </c>
      <c r="J347" t="s">
        <v>27</v>
      </c>
      <c r="K347" t="s">
        <v>146</v>
      </c>
      <c r="L347" t="s">
        <v>147</v>
      </c>
      <c r="M347">
        <v>19143</v>
      </c>
      <c r="N347" t="s">
        <v>148</v>
      </c>
      <c r="O347" t="s">
        <v>5866</v>
      </c>
      <c r="P347" t="s">
        <v>71</v>
      </c>
      <c r="Q347" t="s">
        <v>72</v>
      </c>
      <c r="R347" t="s">
        <v>5867</v>
      </c>
      <c r="S347">
        <v>545.91599999999994</v>
      </c>
      <c r="T347">
        <v>14</v>
      </c>
      <c r="U347">
        <v>0.4</v>
      </c>
      <c r="V347">
        <v>72.788800000000037</v>
      </c>
    </row>
    <row r="348" spans="1:22" x14ac:dyDescent="0.3">
      <c r="A348">
        <v>5385</v>
      </c>
      <c r="B348" t="s">
        <v>8190</v>
      </c>
      <c r="C348">
        <v>2014</v>
      </c>
      <c r="D348" s="35">
        <v>41817</v>
      </c>
      <c r="E348" s="35">
        <v>41824</v>
      </c>
      <c r="F348" t="s">
        <v>50</v>
      </c>
      <c r="G348" t="s">
        <v>3525</v>
      </c>
      <c r="H348" t="s">
        <v>3526</v>
      </c>
      <c r="I348" t="s">
        <v>26</v>
      </c>
      <c r="J348" t="s">
        <v>27</v>
      </c>
      <c r="K348" t="s">
        <v>146</v>
      </c>
      <c r="L348" t="s">
        <v>147</v>
      </c>
      <c r="M348">
        <v>19143</v>
      </c>
      <c r="N348" t="s">
        <v>148</v>
      </c>
      <c r="O348" t="s">
        <v>1046</v>
      </c>
      <c r="P348" t="s">
        <v>71</v>
      </c>
      <c r="Q348" t="s">
        <v>72</v>
      </c>
      <c r="R348" t="s">
        <v>1047</v>
      </c>
      <c r="S348">
        <v>358.2</v>
      </c>
      <c r="T348">
        <v>3</v>
      </c>
      <c r="U348">
        <v>0.4</v>
      </c>
      <c r="V348">
        <v>41.79000000000002</v>
      </c>
    </row>
    <row r="349" spans="1:22" x14ac:dyDescent="0.3">
      <c r="A349">
        <v>346</v>
      </c>
      <c r="B349" t="s">
        <v>1238</v>
      </c>
      <c r="C349">
        <v>2014</v>
      </c>
      <c r="D349" s="35">
        <v>41806</v>
      </c>
      <c r="E349" s="35">
        <v>41810</v>
      </c>
      <c r="F349" t="s">
        <v>50</v>
      </c>
      <c r="G349" t="s">
        <v>1239</v>
      </c>
      <c r="H349" t="s">
        <v>1240</v>
      </c>
      <c r="I349" t="s">
        <v>26</v>
      </c>
      <c r="J349" t="s">
        <v>27</v>
      </c>
      <c r="K349" t="s">
        <v>127</v>
      </c>
      <c r="L349" t="s">
        <v>43</v>
      </c>
      <c r="M349">
        <v>94122</v>
      </c>
      <c r="N349" t="s">
        <v>44</v>
      </c>
      <c r="O349" t="s">
        <v>558</v>
      </c>
      <c r="P349" t="s">
        <v>71</v>
      </c>
      <c r="Q349" t="s">
        <v>72</v>
      </c>
      <c r="R349" t="s">
        <v>559</v>
      </c>
      <c r="S349">
        <v>47.975999999999999</v>
      </c>
      <c r="T349">
        <v>3</v>
      </c>
      <c r="U349">
        <v>0.2</v>
      </c>
      <c r="V349">
        <v>4.7976000000000028</v>
      </c>
    </row>
    <row r="350" spans="1:22" x14ac:dyDescent="0.3">
      <c r="A350">
        <v>5369</v>
      </c>
      <c r="B350" t="s">
        <v>8176</v>
      </c>
      <c r="C350">
        <v>2014</v>
      </c>
      <c r="D350" s="35">
        <v>41801</v>
      </c>
      <c r="E350" s="35">
        <v>41806</v>
      </c>
      <c r="F350" t="s">
        <v>50</v>
      </c>
      <c r="G350" t="s">
        <v>1870</v>
      </c>
      <c r="H350" t="s">
        <v>1871</v>
      </c>
      <c r="I350" t="s">
        <v>26</v>
      </c>
      <c r="J350" t="s">
        <v>27</v>
      </c>
      <c r="K350" t="s">
        <v>95</v>
      </c>
      <c r="L350" t="s">
        <v>96</v>
      </c>
      <c r="M350">
        <v>98103</v>
      </c>
      <c r="N350" t="s">
        <v>44</v>
      </c>
      <c r="O350" t="s">
        <v>953</v>
      </c>
      <c r="P350" t="s">
        <v>46</v>
      </c>
      <c r="Q350" t="s">
        <v>59</v>
      </c>
      <c r="R350" t="s">
        <v>1741</v>
      </c>
      <c r="S350">
        <v>15.58</v>
      </c>
      <c r="T350">
        <v>1</v>
      </c>
      <c r="U350">
        <v>0</v>
      </c>
      <c r="V350">
        <v>3.8949999999999996</v>
      </c>
    </row>
    <row r="351" spans="1:22" x14ac:dyDescent="0.3">
      <c r="A351">
        <v>5368</v>
      </c>
      <c r="B351" t="s">
        <v>8176</v>
      </c>
      <c r="C351">
        <v>2014</v>
      </c>
      <c r="D351" s="35">
        <v>41801</v>
      </c>
      <c r="E351" s="35">
        <v>41806</v>
      </c>
      <c r="F351" t="s">
        <v>50</v>
      </c>
      <c r="G351" t="s">
        <v>1870</v>
      </c>
      <c r="H351" t="s">
        <v>1871</v>
      </c>
      <c r="I351" t="s">
        <v>26</v>
      </c>
      <c r="J351" t="s">
        <v>27</v>
      </c>
      <c r="K351" t="s">
        <v>95</v>
      </c>
      <c r="L351" t="s">
        <v>96</v>
      </c>
      <c r="M351">
        <v>98103</v>
      </c>
      <c r="N351" t="s">
        <v>44</v>
      </c>
      <c r="O351" t="s">
        <v>1072</v>
      </c>
      <c r="P351" t="s">
        <v>46</v>
      </c>
      <c r="Q351" t="s">
        <v>47</v>
      </c>
      <c r="R351" t="s">
        <v>1073</v>
      </c>
      <c r="S351">
        <v>11.56</v>
      </c>
      <c r="T351">
        <v>4</v>
      </c>
      <c r="U351">
        <v>0</v>
      </c>
      <c r="V351">
        <v>5.4332000000000003</v>
      </c>
    </row>
    <row r="352" spans="1:22" x14ac:dyDescent="0.3">
      <c r="A352">
        <v>5367</v>
      </c>
      <c r="B352" t="s">
        <v>8176</v>
      </c>
      <c r="C352">
        <v>2014</v>
      </c>
      <c r="D352" s="35">
        <v>41801</v>
      </c>
      <c r="E352" s="35">
        <v>41806</v>
      </c>
      <c r="F352" t="s">
        <v>50</v>
      </c>
      <c r="G352" t="s">
        <v>1870</v>
      </c>
      <c r="H352" t="s">
        <v>1871</v>
      </c>
      <c r="I352" t="s">
        <v>26</v>
      </c>
      <c r="J352" t="s">
        <v>27</v>
      </c>
      <c r="K352" t="s">
        <v>95</v>
      </c>
      <c r="L352" t="s">
        <v>96</v>
      </c>
      <c r="M352">
        <v>98103</v>
      </c>
      <c r="N352" t="s">
        <v>44</v>
      </c>
      <c r="O352" t="s">
        <v>2669</v>
      </c>
      <c r="P352" t="s">
        <v>71</v>
      </c>
      <c r="Q352" t="s">
        <v>72</v>
      </c>
      <c r="R352" t="s">
        <v>2670</v>
      </c>
      <c r="S352">
        <v>88.77600000000001</v>
      </c>
      <c r="T352">
        <v>3</v>
      </c>
      <c r="U352">
        <v>0.2</v>
      </c>
      <c r="V352">
        <v>7.7679000000000009</v>
      </c>
    </row>
    <row r="353" spans="1:22" x14ac:dyDescent="0.3">
      <c r="A353">
        <v>5362</v>
      </c>
      <c r="B353" t="s">
        <v>8172</v>
      </c>
      <c r="C353">
        <v>2014</v>
      </c>
      <c r="D353" s="35">
        <v>41800</v>
      </c>
      <c r="E353" s="35">
        <v>41801</v>
      </c>
      <c r="F353" t="s">
        <v>188</v>
      </c>
      <c r="G353" t="s">
        <v>4652</v>
      </c>
      <c r="H353" t="s">
        <v>4653</v>
      </c>
      <c r="I353" t="s">
        <v>41</v>
      </c>
      <c r="J353" t="s">
        <v>27</v>
      </c>
      <c r="K353" t="s">
        <v>815</v>
      </c>
      <c r="L353" t="s">
        <v>104</v>
      </c>
      <c r="M353">
        <v>75217</v>
      </c>
      <c r="N353" t="s">
        <v>105</v>
      </c>
      <c r="O353" t="s">
        <v>2870</v>
      </c>
      <c r="P353" t="s">
        <v>46</v>
      </c>
      <c r="Q353" t="s">
        <v>59</v>
      </c>
      <c r="R353" t="s">
        <v>2871</v>
      </c>
      <c r="S353">
        <v>720.7600000000001</v>
      </c>
      <c r="T353">
        <v>5</v>
      </c>
      <c r="U353">
        <v>0.2</v>
      </c>
      <c r="V353">
        <v>54.056999999999988</v>
      </c>
    </row>
    <row r="354" spans="1:22" x14ac:dyDescent="0.3">
      <c r="A354">
        <v>5293</v>
      </c>
      <c r="B354" t="s">
        <v>8122</v>
      </c>
      <c r="C354">
        <v>2014</v>
      </c>
      <c r="D354" s="35">
        <v>41811</v>
      </c>
      <c r="E354" s="35">
        <v>41814</v>
      </c>
      <c r="F354" t="s">
        <v>188</v>
      </c>
      <c r="G354" t="s">
        <v>2540</v>
      </c>
      <c r="H354" t="s">
        <v>2541</v>
      </c>
      <c r="I354" t="s">
        <v>26</v>
      </c>
      <c r="J354" t="s">
        <v>27</v>
      </c>
      <c r="K354" t="s">
        <v>1419</v>
      </c>
      <c r="L354" t="s">
        <v>54</v>
      </c>
      <c r="M354">
        <v>33180</v>
      </c>
      <c r="N354" t="s">
        <v>30</v>
      </c>
      <c r="O354" t="s">
        <v>5936</v>
      </c>
      <c r="P354" t="s">
        <v>46</v>
      </c>
      <c r="Q354" t="s">
        <v>59</v>
      </c>
      <c r="R354" t="s">
        <v>5937</v>
      </c>
      <c r="S354">
        <v>4.4640000000000004</v>
      </c>
      <c r="T354">
        <v>1</v>
      </c>
      <c r="U354">
        <v>0.2</v>
      </c>
      <c r="V354">
        <v>0.33479999999999999</v>
      </c>
    </row>
    <row r="355" spans="1:22" x14ac:dyDescent="0.3">
      <c r="A355">
        <v>5228</v>
      </c>
      <c r="B355" t="s">
        <v>8074</v>
      </c>
      <c r="C355">
        <v>2013</v>
      </c>
      <c r="D355" s="35">
        <v>41447</v>
      </c>
      <c r="E355" s="35">
        <v>41452</v>
      </c>
      <c r="F355" t="s">
        <v>50</v>
      </c>
      <c r="G355" t="s">
        <v>4708</v>
      </c>
      <c r="H355" t="s">
        <v>4709</v>
      </c>
      <c r="I355" t="s">
        <v>26</v>
      </c>
      <c r="J355" t="s">
        <v>27</v>
      </c>
      <c r="K355" t="s">
        <v>266</v>
      </c>
      <c r="L355" t="s">
        <v>267</v>
      </c>
      <c r="M355">
        <v>10011</v>
      </c>
      <c r="N355" t="s">
        <v>148</v>
      </c>
      <c r="O355" t="s">
        <v>2281</v>
      </c>
      <c r="P355" t="s">
        <v>32</v>
      </c>
      <c r="Q355" t="s">
        <v>33</v>
      </c>
      <c r="R355" t="s">
        <v>2282</v>
      </c>
      <c r="S355">
        <v>353.56799999999998</v>
      </c>
      <c r="T355">
        <v>2</v>
      </c>
      <c r="U355">
        <v>0.2</v>
      </c>
      <c r="V355">
        <v>-44.196000000000026</v>
      </c>
    </row>
    <row r="356" spans="1:22" x14ac:dyDescent="0.3">
      <c r="A356">
        <v>5227</v>
      </c>
      <c r="B356" t="s">
        <v>8074</v>
      </c>
      <c r="C356">
        <v>2013</v>
      </c>
      <c r="D356" s="35">
        <v>41447</v>
      </c>
      <c r="E356" s="35">
        <v>41452</v>
      </c>
      <c r="F356" t="s">
        <v>50</v>
      </c>
      <c r="G356" t="s">
        <v>4708</v>
      </c>
      <c r="H356" t="s">
        <v>4709</v>
      </c>
      <c r="I356" t="s">
        <v>26</v>
      </c>
      <c r="J356" t="s">
        <v>27</v>
      </c>
      <c r="K356" t="s">
        <v>266</v>
      </c>
      <c r="L356" t="s">
        <v>267</v>
      </c>
      <c r="M356">
        <v>10011</v>
      </c>
      <c r="N356" t="s">
        <v>148</v>
      </c>
      <c r="O356" t="s">
        <v>6809</v>
      </c>
      <c r="P356" t="s">
        <v>46</v>
      </c>
      <c r="Q356" t="s">
        <v>75</v>
      </c>
      <c r="R356" t="s">
        <v>6810</v>
      </c>
      <c r="S356">
        <v>186.14400000000001</v>
      </c>
      <c r="T356">
        <v>6</v>
      </c>
      <c r="U356">
        <v>0.2</v>
      </c>
      <c r="V356">
        <v>60.496799999999993</v>
      </c>
    </row>
    <row r="357" spans="1:22" x14ac:dyDescent="0.3">
      <c r="A357">
        <v>5226</v>
      </c>
      <c r="B357" t="s">
        <v>8074</v>
      </c>
      <c r="C357">
        <v>2013</v>
      </c>
      <c r="D357" s="35">
        <v>41447</v>
      </c>
      <c r="E357" s="35">
        <v>41452</v>
      </c>
      <c r="F357" t="s">
        <v>50</v>
      </c>
      <c r="G357" t="s">
        <v>4708</v>
      </c>
      <c r="H357" t="s">
        <v>4709</v>
      </c>
      <c r="I357" t="s">
        <v>26</v>
      </c>
      <c r="J357" t="s">
        <v>27</v>
      </c>
      <c r="K357" t="s">
        <v>266</v>
      </c>
      <c r="L357" t="s">
        <v>267</v>
      </c>
      <c r="M357">
        <v>10011</v>
      </c>
      <c r="N357" t="s">
        <v>148</v>
      </c>
      <c r="O357" t="s">
        <v>5389</v>
      </c>
      <c r="P357" t="s">
        <v>46</v>
      </c>
      <c r="Q357" t="s">
        <v>75</v>
      </c>
      <c r="R357" t="s">
        <v>5390</v>
      </c>
      <c r="S357">
        <v>36.56</v>
      </c>
      <c r="T357">
        <v>5</v>
      </c>
      <c r="U357">
        <v>0.2</v>
      </c>
      <c r="V357">
        <v>12.795999999999999</v>
      </c>
    </row>
    <row r="358" spans="1:22" x14ac:dyDescent="0.3">
      <c r="A358">
        <v>5221</v>
      </c>
      <c r="B358" t="s">
        <v>8069</v>
      </c>
      <c r="C358">
        <v>2011</v>
      </c>
      <c r="D358" s="35">
        <v>40708</v>
      </c>
      <c r="E358" s="35">
        <v>40714</v>
      </c>
      <c r="F358" t="s">
        <v>50</v>
      </c>
      <c r="G358" t="s">
        <v>6212</v>
      </c>
      <c r="H358" t="s">
        <v>6213</v>
      </c>
      <c r="I358" t="s">
        <v>102</v>
      </c>
      <c r="J358" t="s">
        <v>27</v>
      </c>
      <c r="K358" t="s">
        <v>880</v>
      </c>
      <c r="L358" t="s">
        <v>238</v>
      </c>
      <c r="M358">
        <v>48234</v>
      </c>
      <c r="N358" t="s">
        <v>105</v>
      </c>
      <c r="O358" t="s">
        <v>7202</v>
      </c>
      <c r="P358" t="s">
        <v>32</v>
      </c>
      <c r="Q358" t="s">
        <v>33</v>
      </c>
      <c r="R358" t="s">
        <v>7203</v>
      </c>
      <c r="S358">
        <v>212.94</v>
      </c>
      <c r="T358">
        <v>3</v>
      </c>
      <c r="U358">
        <v>0</v>
      </c>
      <c r="V358">
        <v>57.4938</v>
      </c>
    </row>
    <row r="359" spans="1:22" x14ac:dyDescent="0.3">
      <c r="A359">
        <v>5219</v>
      </c>
      <c r="B359" t="s">
        <v>8067</v>
      </c>
      <c r="C359">
        <v>2014</v>
      </c>
      <c r="D359" s="35">
        <v>41801</v>
      </c>
      <c r="E359" s="35">
        <v>41805</v>
      </c>
      <c r="F359" t="s">
        <v>50</v>
      </c>
      <c r="G359" t="s">
        <v>208</v>
      </c>
      <c r="H359" t="s">
        <v>209</v>
      </c>
      <c r="I359" t="s">
        <v>41</v>
      </c>
      <c r="J359" t="s">
        <v>27</v>
      </c>
      <c r="K359" t="s">
        <v>266</v>
      </c>
      <c r="L359" t="s">
        <v>267</v>
      </c>
      <c r="M359">
        <v>10011</v>
      </c>
      <c r="N359" t="s">
        <v>148</v>
      </c>
      <c r="O359" t="s">
        <v>287</v>
      </c>
      <c r="P359" t="s">
        <v>46</v>
      </c>
      <c r="Q359" t="s">
        <v>68</v>
      </c>
      <c r="R359" t="s">
        <v>288</v>
      </c>
      <c r="S359">
        <v>8.4</v>
      </c>
      <c r="T359">
        <v>5</v>
      </c>
      <c r="U359">
        <v>0</v>
      </c>
      <c r="V359">
        <v>4.2</v>
      </c>
    </row>
    <row r="360" spans="1:22" x14ac:dyDescent="0.3">
      <c r="A360">
        <v>5154</v>
      </c>
      <c r="B360" t="s">
        <v>8032</v>
      </c>
      <c r="C360">
        <v>2011</v>
      </c>
      <c r="D360" s="35">
        <v>40724</v>
      </c>
      <c r="E360" s="35">
        <v>40730</v>
      </c>
      <c r="F360" t="s">
        <v>50</v>
      </c>
      <c r="G360" t="s">
        <v>7758</v>
      </c>
      <c r="H360" t="s">
        <v>7759</v>
      </c>
      <c r="I360" t="s">
        <v>26</v>
      </c>
      <c r="J360" t="s">
        <v>27</v>
      </c>
      <c r="K360" t="s">
        <v>266</v>
      </c>
      <c r="L360" t="s">
        <v>267</v>
      </c>
      <c r="M360">
        <v>10011</v>
      </c>
      <c r="N360" t="s">
        <v>148</v>
      </c>
      <c r="O360" t="s">
        <v>881</v>
      </c>
      <c r="P360" t="s">
        <v>46</v>
      </c>
      <c r="Q360" t="s">
        <v>68</v>
      </c>
      <c r="R360" t="s">
        <v>882</v>
      </c>
      <c r="S360">
        <v>6.6000000000000005</v>
      </c>
      <c r="T360">
        <v>3</v>
      </c>
      <c r="U360">
        <v>0</v>
      </c>
      <c r="V360">
        <v>2.9040000000000008</v>
      </c>
    </row>
    <row r="361" spans="1:22" x14ac:dyDescent="0.3">
      <c r="A361">
        <v>5153</v>
      </c>
      <c r="B361" t="s">
        <v>8032</v>
      </c>
      <c r="C361">
        <v>2011</v>
      </c>
      <c r="D361" s="35">
        <v>40724</v>
      </c>
      <c r="E361" s="35">
        <v>40730</v>
      </c>
      <c r="F361" t="s">
        <v>50</v>
      </c>
      <c r="G361" t="s">
        <v>7758</v>
      </c>
      <c r="H361" t="s">
        <v>7759</v>
      </c>
      <c r="I361" t="s">
        <v>26</v>
      </c>
      <c r="J361" t="s">
        <v>27</v>
      </c>
      <c r="K361" t="s">
        <v>266</v>
      </c>
      <c r="L361" t="s">
        <v>267</v>
      </c>
      <c r="M361">
        <v>10011</v>
      </c>
      <c r="N361" t="s">
        <v>148</v>
      </c>
      <c r="O361" t="s">
        <v>1832</v>
      </c>
      <c r="P361" t="s">
        <v>46</v>
      </c>
      <c r="Q361" t="s">
        <v>75</v>
      </c>
      <c r="R361" t="s">
        <v>1833</v>
      </c>
      <c r="S361">
        <v>2.6880000000000002</v>
      </c>
      <c r="T361">
        <v>1</v>
      </c>
      <c r="U361">
        <v>0.2</v>
      </c>
      <c r="V361">
        <v>0.83999999999999975</v>
      </c>
    </row>
    <row r="362" spans="1:22" x14ac:dyDescent="0.3">
      <c r="A362">
        <v>5150</v>
      </c>
      <c r="B362" t="s">
        <v>8028</v>
      </c>
      <c r="C362">
        <v>2011</v>
      </c>
      <c r="D362" s="35">
        <v>40715</v>
      </c>
      <c r="E362" s="35">
        <v>40715</v>
      </c>
      <c r="F362" t="s">
        <v>1290</v>
      </c>
      <c r="G362" t="s">
        <v>4261</v>
      </c>
      <c r="H362" t="s">
        <v>4262</v>
      </c>
      <c r="I362" t="s">
        <v>26</v>
      </c>
      <c r="J362" t="s">
        <v>27</v>
      </c>
      <c r="K362" t="s">
        <v>1173</v>
      </c>
      <c r="L362" t="s">
        <v>267</v>
      </c>
      <c r="M362">
        <v>11561</v>
      </c>
      <c r="N362" t="s">
        <v>148</v>
      </c>
      <c r="O362" t="s">
        <v>5015</v>
      </c>
      <c r="P362" t="s">
        <v>71</v>
      </c>
      <c r="Q362" t="s">
        <v>72</v>
      </c>
      <c r="R362" t="s">
        <v>5016</v>
      </c>
      <c r="S362">
        <v>1214.8499999999999</v>
      </c>
      <c r="T362">
        <v>3</v>
      </c>
      <c r="U362">
        <v>0</v>
      </c>
      <c r="V362">
        <v>352.30649999999997</v>
      </c>
    </row>
    <row r="363" spans="1:22" x14ac:dyDescent="0.3">
      <c r="A363">
        <v>5133</v>
      </c>
      <c r="B363" t="s">
        <v>8017</v>
      </c>
      <c r="C363">
        <v>2012</v>
      </c>
      <c r="D363" s="35">
        <v>41081</v>
      </c>
      <c r="E363" s="35">
        <v>41087</v>
      </c>
      <c r="F363" t="s">
        <v>50</v>
      </c>
      <c r="G363" t="s">
        <v>1827</v>
      </c>
      <c r="H363" t="s">
        <v>1828</v>
      </c>
      <c r="I363" t="s">
        <v>26</v>
      </c>
      <c r="J363" t="s">
        <v>27</v>
      </c>
      <c r="K363" t="s">
        <v>3642</v>
      </c>
      <c r="L363" t="s">
        <v>54</v>
      </c>
      <c r="M363">
        <v>32725</v>
      </c>
      <c r="N363" t="s">
        <v>30</v>
      </c>
      <c r="O363" t="s">
        <v>3203</v>
      </c>
      <c r="P363" t="s">
        <v>71</v>
      </c>
      <c r="Q363" t="s">
        <v>72</v>
      </c>
      <c r="R363" t="s">
        <v>3204</v>
      </c>
      <c r="S363">
        <v>107.97600000000001</v>
      </c>
      <c r="T363">
        <v>3</v>
      </c>
      <c r="U363">
        <v>0.2</v>
      </c>
      <c r="V363">
        <v>37.791599999999988</v>
      </c>
    </row>
    <row r="364" spans="1:22" x14ac:dyDescent="0.3">
      <c r="A364">
        <v>5086</v>
      </c>
      <c r="B364" t="s">
        <v>7986</v>
      </c>
      <c r="C364">
        <v>2012</v>
      </c>
      <c r="D364" s="35">
        <v>41079</v>
      </c>
      <c r="E364" s="35">
        <v>41083</v>
      </c>
      <c r="F364" t="s">
        <v>50</v>
      </c>
      <c r="G364" t="s">
        <v>3915</v>
      </c>
      <c r="H364" t="s">
        <v>3916</v>
      </c>
      <c r="I364" t="s">
        <v>102</v>
      </c>
      <c r="J364" t="s">
        <v>27</v>
      </c>
      <c r="K364" t="s">
        <v>815</v>
      </c>
      <c r="L364" t="s">
        <v>104</v>
      </c>
      <c r="M364">
        <v>75081</v>
      </c>
      <c r="N364" t="s">
        <v>105</v>
      </c>
      <c r="O364" t="s">
        <v>1927</v>
      </c>
      <c r="P364" t="s">
        <v>46</v>
      </c>
      <c r="Q364" t="s">
        <v>75</v>
      </c>
      <c r="R364" t="s">
        <v>1928</v>
      </c>
      <c r="S364">
        <v>5.7919999999999989</v>
      </c>
      <c r="T364">
        <v>2</v>
      </c>
      <c r="U364">
        <v>0.8</v>
      </c>
      <c r="V364">
        <v>-9.5568000000000026</v>
      </c>
    </row>
    <row r="365" spans="1:22" x14ac:dyDescent="0.3">
      <c r="A365">
        <v>5085</v>
      </c>
      <c r="B365" t="s">
        <v>7985</v>
      </c>
      <c r="C365">
        <v>2013</v>
      </c>
      <c r="D365" s="35">
        <v>41432</v>
      </c>
      <c r="E365" s="35">
        <v>41435</v>
      </c>
      <c r="F365" t="s">
        <v>23</v>
      </c>
      <c r="G365" t="s">
        <v>4774</v>
      </c>
      <c r="H365" t="s">
        <v>4775</v>
      </c>
      <c r="I365" t="s">
        <v>41</v>
      </c>
      <c r="J365" t="s">
        <v>27</v>
      </c>
      <c r="K365" t="s">
        <v>1244</v>
      </c>
      <c r="L365" t="s">
        <v>1245</v>
      </c>
      <c r="M365">
        <v>1852</v>
      </c>
      <c r="N365" t="s">
        <v>148</v>
      </c>
      <c r="O365" t="s">
        <v>3053</v>
      </c>
      <c r="P365" t="s">
        <v>46</v>
      </c>
      <c r="Q365" t="s">
        <v>90</v>
      </c>
      <c r="R365" t="s">
        <v>3054</v>
      </c>
      <c r="S365">
        <v>105.52</v>
      </c>
      <c r="T365">
        <v>4</v>
      </c>
      <c r="U365">
        <v>0</v>
      </c>
      <c r="V365">
        <v>48.539199999999994</v>
      </c>
    </row>
    <row r="366" spans="1:22" x14ac:dyDescent="0.3">
      <c r="A366">
        <v>4957</v>
      </c>
      <c r="B366" t="s">
        <v>7894</v>
      </c>
      <c r="C366">
        <v>2011</v>
      </c>
      <c r="D366" s="35">
        <v>40703</v>
      </c>
      <c r="E366" s="35">
        <v>40707</v>
      </c>
      <c r="F366" t="s">
        <v>23</v>
      </c>
      <c r="G366" t="s">
        <v>1143</v>
      </c>
      <c r="H366" t="s">
        <v>1144</v>
      </c>
      <c r="I366" t="s">
        <v>41</v>
      </c>
      <c r="J366" t="s">
        <v>27</v>
      </c>
      <c r="K366" t="s">
        <v>4045</v>
      </c>
      <c r="L366" t="s">
        <v>1392</v>
      </c>
      <c r="M366">
        <v>89031</v>
      </c>
      <c r="N366" t="s">
        <v>44</v>
      </c>
      <c r="O366" t="s">
        <v>6131</v>
      </c>
      <c r="P366" t="s">
        <v>32</v>
      </c>
      <c r="Q366" t="s">
        <v>65</v>
      </c>
      <c r="R366" t="s">
        <v>6132</v>
      </c>
      <c r="S366">
        <v>37.4</v>
      </c>
      <c r="T366">
        <v>2</v>
      </c>
      <c r="U366">
        <v>0</v>
      </c>
      <c r="V366">
        <v>14.212</v>
      </c>
    </row>
    <row r="367" spans="1:22" x14ac:dyDescent="0.3">
      <c r="A367">
        <v>4956</v>
      </c>
      <c r="B367" t="s">
        <v>7894</v>
      </c>
      <c r="C367">
        <v>2011</v>
      </c>
      <c r="D367" s="35">
        <v>40703</v>
      </c>
      <c r="E367" s="35">
        <v>40707</v>
      </c>
      <c r="F367" t="s">
        <v>23</v>
      </c>
      <c r="G367" t="s">
        <v>1143</v>
      </c>
      <c r="H367" t="s">
        <v>1144</v>
      </c>
      <c r="I367" t="s">
        <v>41</v>
      </c>
      <c r="J367" t="s">
        <v>27</v>
      </c>
      <c r="K367" t="s">
        <v>4045</v>
      </c>
      <c r="L367" t="s">
        <v>1392</v>
      </c>
      <c r="M367">
        <v>89031</v>
      </c>
      <c r="N367" t="s">
        <v>44</v>
      </c>
      <c r="O367" t="s">
        <v>3733</v>
      </c>
      <c r="P367" t="s">
        <v>46</v>
      </c>
      <c r="Q367" t="s">
        <v>90</v>
      </c>
      <c r="R367" t="s">
        <v>3734</v>
      </c>
      <c r="S367">
        <v>79.14</v>
      </c>
      <c r="T367">
        <v>3</v>
      </c>
      <c r="U367">
        <v>0</v>
      </c>
      <c r="V367">
        <v>36.404399999999995</v>
      </c>
    </row>
    <row r="368" spans="1:22" x14ac:dyDescent="0.3">
      <c r="A368">
        <v>4955</v>
      </c>
      <c r="B368" t="s">
        <v>7894</v>
      </c>
      <c r="C368">
        <v>2011</v>
      </c>
      <c r="D368" s="35">
        <v>40703</v>
      </c>
      <c r="E368" s="35">
        <v>40707</v>
      </c>
      <c r="F368" t="s">
        <v>23</v>
      </c>
      <c r="G368" t="s">
        <v>1143</v>
      </c>
      <c r="H368" t="s">
        <v>1144</v>
      </c>
      <c r="I368" t="s">
        <v>41</v>
      </c>
      <c r="J368" t="s">
        <v>27</v>
      </c>
      <c r="K368" t="s">
        <v>4045</v>
      </c>
      <c r="L368" t="s">
        <v>1392</v>
      </c>
      <c r="M368">
        <v>89031</v>
      </c>
      <c r="N368" t="s">
        <v>44</v>
      </c>
      <c r="O368" t="s">
        <v>2641</v>
      </c>
      <c r="P368" t="s">
        <v>46</v>
      </c>
      <c r="Q368" t="s">
        <v>68</v>
      </c>
      <c r="R368" t="s">
        <v>2642</v>
      </c>
      <c r="S368">
        <v>18.060000000000002</v>
      </c>
      <c r="T368">
        <v>7</v>
      </c>
      <c r="U368">
        <v>0</v>
      </c>
      <c r="V368">
        <v>4.6956000000000007</v>
      </c>
    </row>
    <row r="369" spans="1:22" x14ac:dyDescent="0.3">
      <c r="A369">
        <v>4952</v>
      </c>
      <c r="B369" t="s">
        <v>7889</v>
      </c>
      <c r="C369">
        <v>2012</v>
      </c>
      <c r="D369" s="35">
        <v>41069</v>
      </c>
      <c r="E369" s="35">
        <v>41073</v>
      </c>
      <c r="F369" t="s">
        <v>50</v>
      </c>
      <c r="G369" t="s">
        <v>6951</v>
      </c>
      <c r="H369" t="s">
        <v>6952</v>
      </c>
      <c r="I369" t="s">
        <v>26</v>
      </c>
      <c r="J369" t="s">
        <v>27</v>
      </c>
      <c r="K369" t="s">
        <v>3358</v>
      </c>
      <c r="L369" t="s">
        <v>238</v>
      </c>
      <c r="M369">
        <v>48073</v>
      </c>
      <c r="N369" t="s">
        <v>105</v>
      </c>
      <c r="O369" t="s">
        <v>404</v>
      </c>
      <c r="P369" t="s">
        <v>46</v>
      </c>
      <c r="Q369" t="s">
        <v>90</v>
      </c>
      <c r="R369" t="s">
        <v>405</v>
      </c>
      <c r="S369">
        <v>12.96</v>
      </c>
      <c r="T369">
        <v>2</v>
      </c>
      <c r="U369">
        <v>0</v>
      </c>
      <c r="V369">
        <v>6.2208000000000006</v>
      </c>
    </row>
    <row r="370" spans="1:22" x14ac:dyDescent="0.3">
      <c r="A370">
        <v>4865</v>
      </c>
      <c r="B370" t="s">
        <v>7830</v>
      </c>
      <c r="C370">
        <v>2014</v>
      </c>
      <c r="D370" s="35">
        <v>41817</v>
      </c>
      <c r="E370" s="35">
        <v>41821</v>
      </c>
      <c r="F370" t="s">
        <v>50</v>
      </c>
      <c r="G370" t="s">
        <v>519</v>
      </c>
      <c r="H370" t="s">
        <v>520</v>
      </c>
      <c r="I370" t="s">
        <v>26</v>
      </c>
      <c r="J370" t="s">
        <v>27</v>
      </c>
      <c r="K370" t="s">
        <v>266</v>
      </c>
      <c r="L370" t="s">
        <v>267</v>
      </c>
      <c r="M370">
        <v>10024</v>
      </c>
      <c r="N370" t="s">
        <v>148</v>
      </c>
      <c r="O370" t="s">
        <v>2004</v>
      </c>
      <c r="P370" t="s">
        <v>71</v>
      </c>
      <c r="Q370" t="s">
        <v>72</v>
      </c>
      <c r="R370" t="s">
        <v>2005</v>
      </c>
      <c r="S370">
        <v>239.96999999999997</v>
      </c>
      <c r="T370">
        <v>3</v>
      </c>
      <c r="U370">
        <v>0</v>
      </c>
      <c r="V370">
        <v>67.191599999999994</v>
      </c>
    </row>
    <row r="371" spans="1:22" x14ac:dyDescent="0.3">
      <c r="A371">
        <v>4849</v>
      </c>
      <c r="B371" t="s">
        <v>7818</v>
      </c>
      <c r="C371">
        <v>2011</v>
      </c>
      <c r="D371" s="35">
        <v>40719</v>
      </c>
      <c r="E371" s="35">
        <v>40721</v>
      </c>
      <c r="F371" t="s">
        <v>23</v>
      </c>
      <c r="G371" t="s">
        <v>1177</v>
      </c>
      <c r="H371" t="s">
        <v>1178</v>
      </c>
      <c r="I371" t="s">
        <v>41</v>
      </c>
      <c r="J371" t="s">
        <v>27</v>
      </c>
      <c r="K371" t="s">
        <v>1976</v>
      </c>
      <c r="L371" t="s">
        <v>420</v>
      </c>
      <c r="M371">
        <v>97301</v>
      </c>
      <c r="N371" t="s">
        <v>44</v>
      </c>
      <c r="O371" t="s">
        <v>4521</v>
      </c>
      <c r="P371" t="s">
        <v>46</v>
      </c>
      <c r="Q371" t="s">
        <v>68</v>
      </c>
      <c r="R371" t="s">
        <v>4522</v>
      </c>
      <c r="S371">
        <v>9.3280000000000012</v>
      </c>
      <c r="T371">
        <v>1</v>
      </c>
      <c r="U371">
        <v>0.2</v>
      </c>
      <c r="V371">
        <v>0.8162000000000007</v>
      </c>
    </row>
    <row r="372" spans="1:22" x14ac:dyDescent="0.3">
      <c r="A372">
        <v>4848</v>
      </c>
      <c r="B372" t="s">
        <v>7818</v>
      </c>
      <c r="C372">
        <v>2011</v>
      </c>
      <c r="D372" s="35">
        <v>40719</v>
      </c>
      <c r="E372" s="35">
        <v>40721</v>
      </c>
      <c r="F372" t="s">
        <v>23</v>
      </c>
      <c r="G372" t="s">
        <v>1177</v>
      </c>
      <c r="H372" t="s">
        <v>1178</v>
      </c>
      <c r="I372" t="s">
        <v>41</v>
      </c>
      <c r="J372" t="s">
        <v>27</v>
      </c>
      <c r="K372" t="s">
        <v>1976</v>
      </c>
      <c r="L372" t="s">
        <v>420</v>
      </c>
      <c r="M372">
        <v>97301</v>
      </c>
      <c r="N372" t="s">
        <v>44</v>
      </c>
      <c r="O372" t="s">
        <v>1423</v>
      </c>
      <c r="P372" t="s">
        <v>46</v>
      </c>
      <c r="Q372" t="s">
        <v>68</v>
      </c>
      <c r="R372" t="s">
        <v>1424</v>
      </c>
      <c r="S372">
        <v>71.632000000000005</v>
      </c>
      <c r="T372">
        <v>11</v>
      </c>
      <c r="U372">
        <v>0.2</v>
      </c>
      <c r="V372">
        <v>17.908000000000001</v>
      </c>
    </row>
    <row r="373" spans="1:22" x14ac:dyDescent="0.3">
      <c r="A373">
        <v>4847</v>
      </c>
      <c r="B373" t="s">
        <v>7818</v>
      </c>
      <c r="C373">
        <v>2011</v>
      </c>
      <c r="D373" s="35">
        <v>40719</v>
      </c>
      <c r="E373" s="35">
        <v>40721</v>
      </c>
      <c r="F373" t="s">
        <v>23</v>
      </c>
      <c r="G373" t="s">
        <v>1177</v>
      </c>
      <c r="H373" t="s">
        <v>1178</v>
      </c>
      <c r="I373" t="s">
        <v>41</v>
      </c>
      <c r="J373" t="s">
        <v>27</v>
      </c>
      <c r="K373" t="s">
        <v>1976</v>
      </c>
      <c r="L373" t="s">
        <v>420</v>
      </c>
      <c r="M373">
        <v>97301</v>
      </c>
      <c r="N373" t="s">
        <v>44</v>
      </c>
      <c r="O373" t="s">
        <v>3140</v>
      </c>
      <c r="P373" t="s">
        <v>71</v>
      </c>
      <c r="Q373" t="s">
        <v>72</v>
      </c>
      <c r="R373" t="s">
        <v>3141</v>
      </c>
      <c r="S373">
        <v>263.96000000000004</v>
      </c>
      <c r="T373">
        <v>5</v>
      </c>
      <c r="U373">
        <v>0.2</v>
      </c>
      <c r="V373">
        <v>19.796999999999997</v>
      </c>
    </row>
    <row r="374" spans="1:22" x14ac:dyDescent="0.3">
      <c r="A374">
        <v>4840</v>
      </c>
      <c r="B374" t="s">
        <v>7811</v>
      </c>
      <c r="C374">
        <v>2014</v>
      </c>
      <c r="D374" s="35">
        <v>41792</v>
      </c>
      <c r="E374" s="35">
        <v>41794</v>
      </c>
      <c r="F374" t="s">
        <v>188</v>
      </c>
      <c r="G374" t="s">
        <v>5884</v>
      </c>
      <c r="H374" t="s">
        <v>5885</v>
      </c>
      <c r="I374" t="s">
        <v>26</v>
      </c>
      <c r="J374" t="s">
        <v>27</v>
      </c>
      <c r="K374" t="s">
        <v>866</v>
      </c>
      <c r="L374" t="s">
        <v>498</v>
      </c>
      <c r="M374">
        <v>43017</v>
      </c>
      <c r="N374" t="s">
        <v>148</v>
      </c>
      <c r="O374" t="s">
        <v>835</v>
      </c>
      <c r="P374" t="s">
        <v>71</v>
      </c>
      <c r="Q374" t="s">
        <v>72</v>
      </c>
      <c r="R374" t="s">
        <v>836</v>
      </c>
      <c r="S374">
        <v>158.37599999999998</v>
      </c>
      <c r="T374">
        <v>4</v>
      </c>
      <c r="U374">
        <v>0.4</v>
      </c>
      <c r="V374">
        <v>-34.314799999999991</v>
      </c>
    </row>
    <row r="375" spans="1:22" x14ac:dyDescent="0.3">
      <c r="A375">
        <v>4839</v>
      </c>
      <c r="B375" t="s">
        <v>7811</v>
      </c>
      <c r="C375">
        <v>2014</v>
      </c>
      <c r="D375" s="35">
        <v>41792</v>
      </c>
      <c r="E375" s="35">
        <v>41794</v>
      </c>
      <c r="F375" t="s">
        <v>188</v>
      </c>
      <c r="G375" t="s">
        <v>5884</v>
      </c>
      <c r="H375" t="s">
        <v>5885</v>
      </c>
      <c r="I375" t="s">
        <v>26</v>
      </c>
      <c r="J375" t="s">
        <v>27</v>
      </c>
      <c r="K375" t="s">
        <v>866</v>
      </c>
      <c r="L375" t="s">
        <v>498</v>
      </c>
      <c r="M375">
        <v>43017</v>
      </c>
      <c r="N375" t="s">
        <v>148</v>
      </c>
      <c r="O375" t="s">
        <v>3402</v>
      </c>
      <c r="P375" t="s">
        <v>46</v>
      </c>
      <c r="Q375" t="s">
        <v>90</v>
      </c>
      <c r="R375" t="s">
        <v>3403</v>
      </c>
      <c r="S375">
        <v>27.744000000000003</v>
      </c>
      <c r="T375">
        <v>6</v>
      </c>
      <c r="U375">
        <v>0.2</v>
      </c>
      <c r="V375">
        <v>10.057200000000002</v>
      </c>
    </row>
    <row r="376" spans="1:22" x14ac:dyDescent="0.3">
      <c r="A376">
        <v>4838</v>
      </c>
      <c r="B376" t="s">
        <v>7811</v>
      </c>
      <c r="C376">
        <v>2014</v>
      </c>
      <c r="D376" s="35">
        <v>41792</v>
      </c>
      <c r="E376" s="35">
        <v>41794</v>
      </c>
      <c r="F376" t="s">
        <v>188</v>
      </c>
      <c r="G376" t="s">
        <v>5884</v>
      </c>
      <c r="H376" t="s">
        <v>5885</v>
      </c>
      <c r="I376" t="s">
        <v>26</v>
      </c>
      <c r="J376" t="s">
        <v>27</v>
      </c>
      <c r="K376" t="s">
        <v>866</v>
      </c>
      <c r="L376" t="s">
        <v>498</v>
      </c>
      <c r="M376">
        <v>43017</v>
      </c>
      <c r="N376" t="s">
        <v>148</v>
      </c>
      <c r="O376" t="s">
        <v>3344</v>
      </c>
      <c r="P376" t="s">
        <v>46</v>
      </c>
      <c r="Q376" t="s">
        <v>75</v>
      </c>
      <c r="R376" t="s">
        <v>3345</v>
      </c>
      <c r="S376">
        <v>3.7980000000000005</v>
      </c>
      <c r="T376">
        <v>2</v>
      </c>
      <c r="U376">
        <v>0.7</v>
      </c>
      <c r="V376">
        <v>-2.6585999999999999</v>
      </c>
    </row>
    <row r="377" spans="1:22" x14ac:dyDescent="0.3">
      <c r="A377">
        <v>4820</v>
      </c>
      <c r="B377" t="s">
        <v>7796</v>
      </c>
      <c r="C377">
        <v>2014</v>
      </c>
      <c r="D377" s="35">
        <v>41799</v>
      </c>
      <c r="E377" s="35">
        <v>41805</v>
      </c>
      <c r="F377" t="s">
        <v>50</v>
      </c>
      <c r="G377" t="s">
        <v>7797</v>
      </c>
      <c r="H377" t="s">
        <v>7798</v>
      </c>
      <c r="I377" t="s">
        <v>26</v>
      </c>
      <c r="J377" t="s">
        <v>27</v>
      </c>
      <c r="K377" t="s">
        <v>2800</v>
      </c>
      <c r="L377" t="s">
        <v>747</v>
      </c>
      <c r="M377">
        <v>6360</v>
      </c>
      <c r="N377" t="s">
        <v>148</v>
      </c>
      <c r="O377" t="s">
        <v>6377</v>
      </c>
      <c r="P377" t="s">
        <v>46</v>
      </c>
      <c r="Q377" t="s">
        <v>75</v>
      </c>
      <c r="R377" t="s">
        <v>6378</v>
      </c>
      <c r="S377">
        <v>10.36</v>
      </c>
      <c r="T377">
        <v>2</v>
      </c>
      <c r="U377">
        <v>0</v>
      </c>
      <c r="V377">
        <v>5.0763999999999996</v>
      </c>
    </row>
    <row r="378" spans="1:22" x14ac:dyDescent="0.3">
      <c r="A378">
        <v>4794</v>
      </c>
      <c r="B378" t="s">
        <v>7778</v>
      </c>
      <c r="C378">
        <v>2012</v>
      </c>
      <c r="D378" s="35">
        <v>41089</v>
      </c>
      <c r="E378" s="35">
        <v>41094</v>
      </c>
      <c r="F378" t="s">
        <v>50</v>
      </c>
      <c r="G378" t="s">
        <v>4324</v>
      </c>
      <c r="H378" t="s">
        <v>4325</v>
      </c>
      <c r="I378" t="s">
        <v>26</v>
      </c>
      <c r="J378" t="s">
        <v>27</v>
      </c>
      <c r="K378" t="s">
        <v>266</v>
      </c>
      <c r="L378" t="s">
        <v>267</v>
      </c>
      <c r="M378">
        <v>10011</v>
      </c>
      <c r="N378" t="s">
        <v>148</v>
      </c>
      <c r="O378" t="s">
        <v>3537</v>
      </c>
      <c r="P378" t="s">
        <v>46</v>
      </c>
      <c r="Q378" t="s">
        <v>90</v>
      </c>
      <c r="R378" t="s">
        <v>3538</v>
      </c>
      <c r="S378">
        <v>24.96</v>
      </c>
      <c r="T378">
        <v>4</v>
      </c>
      <c r="U378">
        <v>0</v>
      </c>
      <c r="V378">
        <v>11.231999999999999</v>
      </c>
    </row>
    <row r="379" spans="1:22" x14ac:dyDescent="0.3">
      <c r="A379">
        <v>4769</v>
      </c>
      <c r="B379" t="s">
        <v>7757</v>
      </c>
      <c r="C379">
        <v>2014</v>
      </c>
      <c r="D379" s="35">
        <v>41793</v>
      </c>
      <c r="E379" s="35">
        <v>41794</v>
      </c>
      <c r="F379" t="s">
        <v>1290</v>
      </c>
      <c r="G379" t="s">
        <v>7758</v>
      </c>
      <c r="H379" t="s">
        <v>7759</v>
      </c>
      <c r="I379" t="s">
        <v>26</v>
      </c>
      <c r="J379" t="s">
        <v>27</v>
      </c>
      <c r="K379" t="s">
        <v>1521</v>
      </c>
      <c r="L379" t="s">
        <v>88</v>
      </c>
      <c r="M379">
        <v>28540</v>
      </c>
      <c r="N379" t="s">
        <v>30</v>
      </c>
      <c r="O379" t="s">
        <v>6976</v>
      </c>
      <c r="P379" t="s">
        <v>46</v>
      </c>
      <c r="Q379" t="s">
        <v>90</v>
      </c>
      <c r="R379" t="s">
        <v>6977</v>
      </c>
      <c r="S379">
        <v>25.344000000000001</v>
      </c>
      <c r="T379">
        <v>4</v>
      </c>
      <c r="U379">
        <v>0.2</v>
      </c>
      <c r="V379">
        <v>9.1871999999999989</v>
      </c>
    </row>
    <row r="380" spans="1:22" x14ac:dyDescent="0.3">
      <c r="A380">
        <v>4738</v>
      </c>
      <c r="B380" t="s">
        <v>7732</v>
      </c>
      <c r="C380">
        <v>2012</v>
      </c>
      <c r="D380" s="35">
        <v>41073</v>
      </c>
      <c r="E380" s="35">
        <v>41079</v>
      </c>
      <c r="F380" t="s">
        <v>50</v>
      </c>
      <c r="G380" t="s">
        <v>3217</v>
      </c>
      <c r="H380" t="s">
        <v>3218</v>
      </c>
      <c r="I380" t="s">
        <v>102</v>
      </c>
      <c r="J380" t="s">
        <v>27</v>
      </c>
      <c r="K380" t="s">
        <v>7613</v>
      </c>
      <c r="L380" t="s">
        <v>5235</v>
      </c>
      <c r="M380">
        <v>4240</v>
      </c>
      <c r="N380" t="s">
        <v>148</v>
      </c>
      <c r="O380" t="s">
        <v>662</v>
      </c>
      <c r="P380" t="s">
        <v>71</v>
      </c>
      <c r="Q380" t="s">
        <v>161</v>
      </c>
      <c r="R380" t="s">
        <v>663</v>
      </c>
      <c r="S380">
        <v>67.98</v>
      </c>
      <c r="T380">
        <v>2</v>
      </c>
      <c r="U380">
        <v>0</v>
      </c>
      <c r="V380">
        <v>14.955599999999997</v>
      </c>
    </row>
    <row r="381" spans="1:22" x14ac:dyDescent="0.3">
      <c r="A381">
        <v>4737</v>
      </c>
      <c r="B381" t="s">
        <v>7732</v>
      </c>
      <c r="C381">
        <v>2012</v>
      </c>
      <c r="D381" s="35">
        <v>41073</v>
      </c>
      <c r="E381" s="35">
        <v>41079</v>
      </c>
      <c r="F381" t="s">
        <v>50</v>
      </c>
      <c r="G381" t="s">
        <v>3217</v>
      </c>
      <c r="H381" t="s">
        <v>3218</v>
      </c>
      <c r="I381" t="s">
        <v>102</v>
      </c>
      <c r="J381" t="s">
        <v>27</v>
      </c>
      <c r="K381" t="s">
        <v>7613</v>
      </c>
      <c r="L381" t="s">
        <v>5235</v>
      </c>
      <c r="M381">
        <v>4240</v>
      </c>
      <c r="N381" t="s">
        <v>148</v>
      </c>
      <c r="O381" t="s">
        <v>2047</v>
      </c>
      <c r="P381" t="s">
        <v>46</v>
      </c>
      <c r="Q381" t="s">
        <v>75</v>
      </c>
      <c r="R381" t="s">
        <v>2048</v>
      </c>
      <c r="S381">
        <v>29.84</v>
      </c>
      <c r="T381">
        <v>2</v>
      </c>
      <c r="U381">
        <v>0</v>
      </c>
      <c r="V381">
        <v>13.427999999999997</v>
      </c>
    </row>
    <row r="382" spans="1:22" x14ac:dyDescent="0.3">
      <c r="A382">
        <v>4736</v>
      </c>
      <c r="B382" t="s">
        <v>7732</v>
      </c>
      <c r="C382">
        <v>2012</v>
      </c>
      <c r="D382" s="35">
        <v>41073</v>
      </c>
      <c r="E382" s="35">
        <v>41079</v>
      </c>
      <c r="F382" t="s">
        <v>50</v>
      </c>
      <c r="G382" t="s">
        <v>3217</v>
      </c>
      <c r="H382" t="s">
        <v>3218</v>
      </c>
      <c r="I382" t="s">
        <v>102</v>
      </c>
      <c r="J382" t="s">
        <v>27</v>
      </c>
      <c r="K382" t="s">
        <v>7613</v>
      </c>
      <c r="L382" t="s">
        <v>5235</v>
      </c>
      <c r="M382">
        <v>4240</v>
      </c>
      <c r="N382" t="s">
        <v>148</v>
      </c>
      <c r="O382" t="s">
        <v>3587</v>
      </c>
      <c r="P382" t="s">
        <v>46</v>
      </c>
      <c r="Q382" t="s">
        <v>75</v>
      </c>
      <c r="R382" t="s">
        <v>3588</v>
      </c>
      <c r="S382">
        <v>8.26</v>
      </c>
      <c r="T382">
        <v>2</v>
      </c>
      <c r="U382">
        <v>0</v>
      </c>
      <c r="V382">
        <v>3.8822000000000001</v>
      </c>
    </row>
    <row r="383" spans="1:22" x14ac:dyDescent="0.3">
      <c r="A383">
        <v>4722</v>
      </c>
      <c r="B383" t="s">
        <v>7718</v>
      </c>
      <c r="C383">
        <v>2011</v>
      </c>
      <c r="D383" s="35">
        <v>40701</v>
      </c>
      <c r="E383" s="35">
        <v>40705</v>
      </c>
      <c r="F383" t="s">
        <v>23</v>
      </c>
      <c r="G383" t="s">
        <v>7719</v>
      </c>
      <c r="H383" t="s">
        <v>7720</v>
      </c>
      <c r="I383" t="s">
        <v>26</v>
      </c>
      <c r="J383" t="s">
        <v>27</v>
      </c>
      <c r="K383" t="s">
        <v>456</v>
      </c>
      <c r="L383" t="s">
        <v>211</v>
      </c>
      <c r="M383">
        <v>60505</v>
      </c>
      <c r="N383" t="s">
        <v>105</v>
      </c>
      <c r="O383" t="s">
        <v>1436</v>
      </c>
      <c r="P383" t="s">
        <v>32</v>
      </c>
      <c r="Q383" t="s">
        <v>56</v>
      </c>
      <c r="R383" t="s">
        <v>1437</v>
      </c>
      <c r="S383">
        <v>268.935</v>
      </c>
      <c r="T383">
        <v>3</v>
      </c>
      <c r="U383">
        <v>0.5</v>
      </c>
      <c r="V383">
        <v>-209.76929999999999</v>
      </c>
    </row>
    <row r="384" spans="1:22" x14ac:dyDescent="0.3">
      <c r="A384">
        <v>4711</v>
      </c>
      <c r="B384" t="s">
        <v>7707</v>
      </c>
      <c r="C384">
        <v>2014</v>
      </c>
      <c r="D384" s="35">
        <v>41820</v>
      </c>
      <c r="E384" s="35">
        <v>41821</v>
      </c>
      <c r="F384" t="s">
        <v>188</v>
      </c>
      <c r="G384" t="s">
        <v>5054</v>
      </c>
      <c r="H384" t="s">
        <v>5055</v>
      </c>
      <c r="I384" t="s">
        <v>26</v>
      </c>
      <c r="J384" t="s">
        <v>27</v>
      </c>
      <c r="K384" t="s">
        <v>42</v>
      </c>
      <c r="L384" t="s">
        <v>43</v>
      </c>
      <c r="M384">
        <v>90049</v>
      </c>
      <c r="N384" t="s">
        <v>44</v>
      </c>
      <c r="O384" t="s">
        <v>4794</v>
      </c>
      <c r="P384" t="s">
        <v>71</v>
      </c>
      <c r="Q384" t="s">
        <v>161</v>
      </c>
      <c r="R384" t="s">
        <v>4795</v>
      </c>
      <c r="S384">
        <v>62.31</v>
      </c>
      <c r="T384">
        <v>3</v>
      </c>
      <c r="U384">
        <v>0</v>
      </c>
      <c r="V384">
        <v>22.4316</v>
      </c>
    </row>
    <row r="385" spans="1:22" x14ac:dyDescent="0.3">
      <c r="A385">
        <v>4710</v>
      </c>
      <c r="B385" t="s">
        <v>7707</v>
      </c>
      <c r="C385">
        <v>2014</v>
      </c>
      <c r="D385" s="35">
        <v>41820</v>
      </c>
      <c r="E385" s="35">
        <v>41821</v>
      </c>
      <c r="F385" t="s">
        <v>188</v>
      </c>
      <c r="G385" t="s">
        <v>5054</v>
      </c>
      <c r="H385" t="s">
        <v>5055</v>
      </c>
      <c r="I385" t="s">
        <v>26</v>
      </c>
      <c r="J385" t="s">
        <v>27</v>
      </c>
      <c r="K385" t="s">
        <v>42</v>
      </c>
      <c r="L385" t="s">
        <v>43</v>
      </c>
      <c r="M385">
        <v>90049</v>
      </c>
      <c r="N385" t="s">
        <v>44</v>
      </c>
      <c r="O385" t="s">
        <v>3175</v>
      </c>
      <c r="P385" t="s">
        <v>46</v>
      </c>
      <c r="Q385" t="s">
        <v>68</v>
      </c>
      <c r="R385" t="s">
        <v>3176</v>
      </c>
      <c r="S385">
        <v>11.68</v>
      </c>
      <c r="T385">
        <v>2</v>
      </c>
      <c r="U385">
        <v>0</v>
      </c>
      <c r="V385">
        <v>3.0367999999999995</v>
      </c>
    </row>
    <row r="386" spans="1:22" x14ac:dyDescent="0.3">
      <c r="A386">
        <v>4709</v>
      </c>
      <c r="B386" t="s">
        <v>7707</v>
      </c>
      <c r="C386">
        <v>2014</v>
      </c>
      <c r="D386" s="35">
        <v>41820</v>
      </c>
      <c r="E386" s="35">
        <v>41821</v>
      </c>
      <c r="F386" t="s">
        <v>188</v>
      </c>
      <c r="G386" t="s">
        <v>5054</v>
      </c>
      <c r="H386" t="s">
        <v>5055</v>
      </c>
      <c r="I386" t="s">
        <v>26</v>
      </c>
      <c r="J386" t="s">
        <v>27</v>
      </c>
      <c r="K386" t="s">
        <v>42</v>
      </c>
      <c r="L386" t="s">
        <v>43</v>
      </c>
      <c r="M386">
        <v>90049</v>
      </c>
      <c r="N386" t="s">
        <v>44</v>
      </c>
      <c r="O386" t="s">
        <v>547</v>
      </c>
      <c r="P386" t="s">
        <v>46</v>
      </c>
      <c r="Q386" t="s">
        <v>59</v>
      </c>
      <c r="R386" t="s">
        <v>548</v>
      </c>
      <c r="S386">
        <v>130.71</v>
      </c>
      <c r="T386">
        <v>3</v>
      </c>
      <c r="U386">
        <v>0</v>
      </c>
      <c r="V386">
        <v>39.212999999999994</v>
      </c>
    </row>
    <row r="387" spans="1:22" x14ac:dyDescent="0.3">
      <c r="A387">
        <v>384</v>
      </c>
      <c r="B387" t="s">
        <v>1344</v>
      </c>
      <c r="C387">
        <v>2012</v>
      </c>
      <c r="D387" s="35">
        <v>41086</v>
      </c>
      <c r="E387" s="35">
        <v>41089</v>
      </c>
      <c r="F387" t="s">
        <v>23</v>
      </c>
      <c r="G387" t="s">
        <v>1345</v>
      </c>
      <c r="H387" t="s">
        <v>1346</v>
      </c>
      <c r="I387" t="s">
        <v>41</v>
      </c>
      <c r="J387" t="s">
        <v>27</v>
      </c>
      <c r="K387" t="s">
        <v>1113</v>
      </c>
      <c r="L387" t="s">
        <v>238</v>
      </c>
      <c r="M387">
        <v>48180</v>
      </c>
      <c r="N387" t="s">
        <v>105</v>
      </c>
      <c r="O387" t="s">
        <v>1347</v>
      </c>
      <c r="P387" t="s">
        <v>71</v>
      </c>
      <c r="Q387" t="s">
        <v>161</v>
      </c>
      <c r="R387" t="s">
        <v>1348</v>
      </c>
      <c r="S387">
        <v>41.9</v>
      </c>
      <c r="T387">
        <v>2</v>
      </c>
      <c r="U387">
        <v>0</v>
      </c>
      <c r="V387">
        <v>8.7989999999999995</v>
      </c>
    </row>
    <row r="388" spans="1:22" x14ac:dyDescent="0.3">
      <c r="A388">
        <v>4708</v>
      </c>
      <c r="B388" t="s">
        <v>7707</v>
      </c>
      <c r="C388">
        <v>2014</v>
      </c>
      <c r="D388" s="35">
        <v>41820</v>
      </c>
      <c r="E388" s="35">
        <v>41821</v>
      </c>
      <c r="F388" t="s">
        <v>188</v>
      </c>
      <c r="G388" t="s">
        <v>5054</v>
      </c>
      <c r="H388" t="s">
        <v>5055</v>
      </c>
      <c r="I388" t="s">
        <v>26</v>
      </c>
      <c r="J388" t="s">
        <v>27</v>
      </c>
      <c r="K388" t="s">
        <v>42</v>
      </c>
      <c r="L388" t="s">
        <v>43</v>
      </c>
      <c r="M388">
        <v>90049</v>
      </c>
      <c r="N388" t="s">
        <v>44</v>
      </c>
      <c r="O388" t="s">
        <v>4766</v>
      </c>
      <c r="P388" t="s">
        <v>46</v>
      </c>
      <c r="Q388" t="s">
        <v>75</v>
      </c>
      <c r="R388" t="s">
        <v>4767</v>
      </c>
      <c r="S388">
        <v>895.92</v>
      </c>
      <c r="T388">
        <v>5</v>
      </c>
      <c r="U388">
        <v>0.2</v>
      </c>
      <c r="V388">
        <v>302.37299999999993</v>
      </c>
    </row>
    <row r="389" spans="1:22" x14ac:dyDescent="0.3">
      <c r="A389">
        <v>4704</v>
      </c>
      <c r="B389" t="s">
        <v>7704</v>
      </c>
      <c r="C389">
        <v>2013</v>
      </c>
      <c r="D389" s="35">
        <v>41450</v>
      </c>
      <c r="E389" s="35">
        <v>41454</v>
      </c>
      <c r="F389" t="s">
        <v>50</v>
      </c>
      <c r="G389" t="s">
        <v>6604</v>
      </c>
      <c r="H389" t="s">
        <v>6605</v>
      </c>
      <c r="I389" t="s">
        <v>41</v>
      </c>
      <c r="J389" t="s">
        <v>27</v>
      </c>
      <c r="K389" t="s">
        <v>184</v>
      </c>
      <c r="L389" t="s">
        <v>104</v>
      </c>
      <c r="M389">
        <v>77095</v>
      </c>
      <c r="N389" t="s">
        <v>105</v>
      </c>
      <c r="O389" t="s">
        <v>4437</v>
      </c>
      <c r="P389" t="s">
        <v>46</v>
      </c>
      <c r="Q389" t="s">
        <v>78</v>
      </c>
      <c r="R389" t="s">
        <v>4438</v>
      </c>
      <c r="S389">
        <v>8.711999999999998</v>
      </c>
      <c r="T389">
        <v>2</v>
      </c>
      <c r="U389">
        <v>0.8</v>
      </c>
      <c r="V389">
        <v>-19.602000000000007</v>
      </c>
    </row>
    <row r="390" spans="1:22" x14ac:dyDescent="0.3">
      <c r="A390">
        <v>4688</v>
      </c>
      <c r="B390" t="s">
        <v>7697</v>
      </c>
      <c r="C390">
        <v>2013</v>
      </c>
      <c r="D390" s="35">
        <v>41450</v>
      </c>
      <c r="E390" s="35">
        <v>41456</v>
      </c>
      <c r="F390" t="s">
        <v>50</v>
      </c>
      <c r="G390" t="s">
        <v>2753</v>
      </c>
      <c r="H390" t="s">
        <v>2754</v>
      </c>
      <c r="I390" t="s">
        <v>26</v>
      </c>
      <c r="J390" t="s">
        <v>27</v>
      </c>
      <c r="K390" t="s">
        <v>1464</v>
      </c>
      <c r="L390" t="s">
        <v>254</v>
      </c>
      <c r="M390">
        <v>47374</v>
      </c>
      <c r="N390" t="s">
        <v>105</v>
      </c>
      <c r="O390" t="s">
        <v>7698</v>
      </c>
      <c r="P390" t="s">
        <v>71</v>
      </c>
      <c r="Q390" t="s">
        <v>72</v>
      </c>
      <c r="R390" t="s">
        <v>7699</v>
      </c>
      <c r="S390">
        <v>440.91</v>
      </c>
      <c r="T390">
        <v>9</v>
      </c>
      <c r="U390">
        <v>0</v>
      </c>
      <c r="V390">
        <v>123.45480000000005</v>
      </c>
    </row>
    <row r="391" spans="1:22" x14ac:dyDescent="0.3">
      <c r="A391">
        <v>4655</v>
      </c>
      <c r="B391" t="s">
        <v>7679</v>
      </c>
      <c r="C391">
        <v>2014</v>
      </c>
      <c r="D391" s="35">
        <v>41815</v>
      </c>
      <c r="E391" s="35">
        <v>41817</v>
      </c>
      <c r="F391" t="s">
        <v>23</v>
      </c>
      <c r="G391" t="s">
        <v>3450</v>
      </c>
      <c r="H391" t="s">
        <v>3451</v>
      </c>
      <c r="I391" t="s">
        <v>26</v>
      </c>
      <c r="J391" t="s">
        <v>27</v>
      </c>
      <c r="K391" t="s">
        <v>127</v>
      </c>
      <c r="L391" t="s">
        <v>43</v>
      </c>
      <c r="M391">
        <v>94110</v>
      </c>
      <c r="N391" t="s">
        <v>44</v>
      </c>
      <c r="O391" t="s">
        <v>6918</v>
      </c>
      <c r="P391" t="s">
        <v>46</v>
      </c>
      <c r="Q391" t="s">
        <v>269</v>
      </c>
      <c r="R391" t="s">
        <v>6919</v>
      </c>
      <c r="S391">
        <v>2.88</v>
      </c>
      <c r="T391">
        <v>1</v>
      </c>
      <c r="U391">
        <v>0</v>
      </c>
      <c r="V391">
        <v>1.3535999999999999</v>
      </c>
    </row>
    <row r="392" spans="1:22" x14ac:dyDescent="0.3">
      <c r="A392">
        <v>4583</v>
      </c>
      <c r="B392" t="s">
        <v>7623</v>
      </c>
      <c r="C392">
        <v>2013</v>
      </c>
      <c r="D392" s="35">
        <v>41436</v>
      </c>
      <c r="E392" s="35">
        <v>41438</v>
      </c>
      <c r="F392" t="s">
        <v>188</v>
      </c>
      <c r="G392" t="s">
        <v>6221</v>
      </c>
      <c r="H392" t="s">
        <v>6222</v>
      </c>
      <c r="I392" t="s">
        <v>26</v>
      </c>
      <c r="J392" t="s">
        <v>27</v>
      </c>
      <c r="K392" t="s">
        <v>146</v>
      </c>
      <c r="L392" t="s">
        <v>147</v>
      </c>
      <c r="M392">
        <v>19140</v>
      </c>
      <c r="N392" t="s">
        <v>148</v>
      </c>
      <c r="O392" t="s">
        <v>7382</v>
      </c>
      <c r="P392" t="s">
        <v>46</v>
      </c>
      <c r="Q392" t="s">
        <v>47</v>
      </c>
      <c r="R392" t="s">
        <v>7383</v>
      </c>
      <c r="S392">
        <v>23.616</v>
      </c>
      <c r="T392">
        <v>8</v>
      </c>
      <c r="U392">
        <v>0.2</v>
      </c>
      <c r="V392">
        <v>7.9703999999999997</v>
      </c>
    </row>
    <row r="393" spans="1:22" x14ac:dyDescent="0.3">
      <c r="A393">
        <v>4579</v>
      </c>
      <c r="B393" t="s">
        <v>7614</v>
      </c>
      <c r="C393">
        <v>2012</v>
      </c>
      <c r="D393" s="35">
        <v>41069</v>
      </c>
      <c r="E393" s="35">
        <v>41075</v>
      </c>
      <c r="F393" t="s">
        <v>50</v>
      </c>
      <c r="G393" t="s">
        <v>2707</v>
      </c>
      <c r="H393" t="s">
        <v>2708</v>
      </c>
      <c r="I393" t="s">
        <v>102</v>
      </c>
      <c r="J393" t="s">
        <v>27</v>
      </c>
      <c r="K393" t="s">
        <v>7556</v>
      </c>
      <c r="L393" t="s">
        <v>319</v>
      </c>
      <c r="M393">
        <v>23666</v>
      </c>
      <c r="N393" t="s">
        <v>30</v>
      </c>
      <c r="O393" t="s">
        <v>1722</v>
      </c>
      <c r="P393" t="s">
        <v>46</v>
      </c>
      <c r="Q393" t="s">
        <v>75</v>
      </c>
      <c r="R393" t="s">
        <v>1723</v>
      </c>
      <c r="S393">
        <v>113.10000000000001</v>
      </c>
      <c r="T393">
        <v>3</v>
      </c>
      <c r="U393">
        <v>0</v>
      </c>
      <c r="V393">
        <v>56.550000000000004</v>
      </c>
    </row>
    <row r="394" spans="1:22" x14ac:dyDescent="0.3">
      <c r="A394">
        <v>4542</v>
      </c>
      <c r="B394" t="s">
        <v>7579</v>
      </c>
      <c r="C394">
        <v>2014</v>
      </c>
      <c r="D394" s="35">
        <v>41807</v>
      </c>
      <c r="E394" s="35">
        <v>41812</v>
      </c>
      <c r="F394" t="s">
        <v>50</v>
      </c>
      <c r="G394" t="s">
        <v>1291</v>
      </c>
      <c r="H394" t="s">
        <v>1292</v>
      </c>
      <c r="I394" t="s">
        <v>41</v>
      </c>
      <c r="J394" t="s">
        <v>27</v>
      </c>
      <c r="K394" t="s">
        <v>303</v>
      </c>
      <c r="L394" t="s">
        <v>211</v>
      </c>
      <c r="M394">
        <v>60653</v>
      </c>
      <c r="N394" t="s">
        <v>105</v>
      </c>
      <c r="O394" t="s">
        <v>108</v>
      </c>
      <c r="P394" t="s">
        <v>46</v>
      </c>
      <c r="Q394" t="s">
        <v>75</v>
      </c>
      <c r="R394" t="s">
        <v>109</v>
      </c>
      <c r="S394">
        <v>5.9359999999999991</v>
      </c>
      <c r="T394">
        <v>7</v>
      </c>
      <c r="U394">
        <v>0.8</v>
      </c>
      <c r="V394">
        <v>-8.9040000000000035</v>
      </c>
    </row>
    <row r="395" spans="1:22" x14ac:dyDescent="0.3">
      <c r="A395">
        <v>4520</v>
      </c>
      <c r="B395" t="s">
        <v>7562</v>
      </c>
      <c r="C395">
        <v>2014</v>
      </c>
      <c r="D395" s="35">
        <v>41801</v>
      </c>
      <c r="E395" s="35">
        <v>41805</v>
      </c>
      <c r="F395" t="s">
        <v>50</v>
      </c>
      <c r="G395" t="s">
        <v>4592</v>
      </c>
      <c r="H395" t="s">
        <v>4593</v>
      </c>
      <c r="I395" t="s">
        <v>41</v>
      </c>
      <c r="J395" t="s">
        <v>27</v>
      </c>
      <c r="K395" t="s">
        <v>1521</v>
      </c>
      <c r="L395" t="s">
        <v>54</v>
      </c>
      <c r="M395">
        <v>32216</v>
      </c>
      <c r="N395" t="s">
        <v>30</v>
      </c>
      <c r="O395" t="s">
        <v>7563</v>
      </c>
      <c r="P395" t="s">
        <v>46</v>
      </c>
      <c r="Q395" t="s">
        <v>59</v>
      </c>
      <c r="R395" t="s">
        <v>7564</v>
      </c>
      <c r="S395">
        <v>1347.5200000000002</v>
      </c>
      <c r="T395">
        <v>8</v>
      </c>
      <c r="U395">
        <v>0.2</v>
      </c>
      <c r="V395">
        <v>84.219999999999857</v>
      </c>
    </row>
    <row r="396" spans="1:22" x14ac:dyDescent="0.3">
      <c r="A396">
        <v>4503</v>
      </c>
      <c r="B396" t="s">
        <v>7545</v>
      </c>
      <c r="C396">
        <v>2011</v>
      </c>
      <c r="D396" s="35">
        <v>40724</v>
      </c>
      <c r="E396" s="35">
        <v>40728</v>
      </c>
      <c r="F396" t="s">
        <v>50</v>
      </c>
      <c r="G396" t="s">
        <v>842</v>
      </c>
      <c r="H396" t="s">
        <v>843</v>
      </c>
      <c r="I396" t="s">
        <v>41</v>
      </c>
      <c r="J396" t="s">
        <v>27</v>
      </c>
      <c r="K396" t="s">
        <v>184</v>
      </c>
      <c r="L396" t="s">
        <v>104</v>
      </c>
      <c r="M396">
        <v>77095</v>
      </c>
      <c r="N396" t="s">
        <v>105</v>
      </c>
      <c r="O396" t="s">
        <v>1788</v>
      </c>
      <c r="P396" t="s">
        <v>46</v>
      </c>
      <c r="Q396" t="s">
        <v>269</v>
      </c>
      <c r="R396" t="s">
        <v>186</v>
      </c>
      <c r="S396">
        <v>21.312000000000005</v>
      </c>
      <c r="T396">
        <v>6</v>
      </c>
      <c r="U396">
        <v>0.2</v>
      </c>
      <c r="V396">
        <v>7.1928000000000001</v>
      </c>
    </row>
    <row r="397" spans="1:22" x14ac:dyDescent="0.3">
      <c r="A397">
        <v>394</v>
      </c>
      <c r="B397" t="s">
        <v>1382</v>
      </c>
      <c r="C397">
        <v>2011</v>
      </c>
      <c r="D397" s="35">
        <v>40701</v>
      </c>
      <c r="E397" s="35">
        <v>40704</v>
      </c>
      <c r="F397" t="s">
        <v>23</v>
      </c>
      <c r="G397" t="s">
        <v>1383</v>
      </c>
      <c r="H397" t="s">
        <v>1384</v>
      </c>
      <c r="I397" t="s">
        <v>41</v>
      </c>
      <c r="J397" t="s">
        <v>27</v>
      </c>
      <c r="K397" t="s">
        <v>1385</v>
      </c>
      <c r="L397" t="s">
        <v>211</v>
      </c>
      <c r="M397">
        <v>61604</v>
      </c>
      <c r="N397" t="s">
        <v>105</v>
      </c>
      <c r="O397" t="s">
        <v>1386</v>
      </c>
      <c r="P397" t="s">
        <v>46</v>
      </c>
      <c r="Q397" t="s">
        <v>75</v>
      </c>
      <c r="R397" t="s">
        <v>1387</v>
      </c>
      <c r="S397">
        <v>12.461999999999996</v>
      </c>
      <c r="T397">
        <v>3</v>
      </c>
      <c r="U397">
        <v>0.8</v>
      </c>
      <c r="V397">
        <v>-20.5623</v>
      </c>
    </row>
    <row r="398" spans="1:22" x14ac:dyDescent="0.3">
      <c r="A398">
        <v>4502</v>
      </c>
      <c r="B398" t="s">
        <v>7545</v>
      </c>
      <c r="C398">
        <v>2011</v>
      </c>
      <c r="D398" s="35">
        <v>40724</v>
      </c>
      <c r="E398" s="35">
        <v>40728</v>
      </c>
      <c r="F398" t="s">
        <v>50</v>
      </c>
      <c r="G398" t="s">
        <v>842</v>
      </c>
      <c r="H398" t="s">
        <v>843</v>
      </c>
      <c r="I398" t="s">
        <v>41</v>
      </c>
      <c r="J398" t="s">
        <v>27</v>
      </c>
      <c r="K398" t="s">
        <v>184</v>
      </c>
      <c r="L398" t="s">
        <v>104</v>
      </c>
      <c r="M398">
        <v>77095</v>
      </c>
      <c r="N398" t="s">
        <v>105</v>
      </c>
      <c r="O398" t="s">
        <v>1979</v>
      </c>
      <c r="P398" t="s">
        <v>46</v>
      </c>
      <c r="Q398" t="s">
        <v>90</v>
      </c>
      <c r="R398" t="s">
        <v>1980</v>
      </c>
      <c r="S398">
        <v>25.920000000000005</v>
      </c>
      <c r="T398">
        <v>5</v>
      </c>
      <c r="U398">
        <v>0.2</v>
      </c>
      <c r="V398">
        <v>9.0719999999999992</v>
      </c>
    </row>
    <row r="399" spans="1:22" x14ac:dyDescent="0.3">
      <c r="A399">
        <v>4497</v>
      </c>
      <c r="B399" t="s">
        <v>7539</v>
      </c>
      <c r="C399">
        <v>2014</v>
      </c>
      <c r="D399" s="35">
        <v>41809</v>
      </c>
      <c r="E399" s="35">
        <v>41814</v>
      </c>
      <c r="F399" t="s">
        <v>50</v>
      </c>
      <c r="G399" t="s">
        <v>965</v>
      </c>
      <c r="H399" t="s">
        <v>966</v>
      </c>
      <c r="I399" t="s">
        <v>26</v>
      </c>
      <c r="J399" t="s">
        <v>27</v>
      </c>
      <c r="K399" t="s">
        <v>42</v>
      </c>
      <c r="L399" t="s">
        <v>43</v>
      </c>
      <c r="M399">
        <v>90032</v>
      </c>
      <c r="N399" t="s">
        <v>44</v>
      </c>
      <c r="O399" t="s">
        <v>1303</v>
      </c>
      <c r="P399" t="s">
        <v>46</v>
      </c>
      <c r="Q399" t="s">
        <v>90</v>
      </c>
      <c r="R399" t="s">
        <v>1304</v>
      </c>
      <c r="S399">
        <v>38.880000000000003</v>
      </c>
      <c r="T399">
        <v>6</v>
      </c>
      <c r="U399">
        <v>0</v>
      </c>
      <c r="V399">
        <v>19.051200000000001</v>
      </c>
    </row>
    <row r="400" spans="1:22" x14ac:dyDescent="0.3">
      <c r="A400">
        <v>4496</v>
      </c>
      <c r="B400" t="s">
        <v>7539</v>
      </c>
      <c r="C400">
        <v>2014</v>
      </c>
      <c r="D400" s="35">
        <v>41809</v>
      </c>
      <c r="E400" s="35">
        <v>41814</v>
      </c>
      <c r="F400" t="s">
        <v>50</v>
      </c>
      <c r="G400" t="s">
        <v>965</v>
      </c>
      <c r="H400" t="s">
        <v>966</v>
      </c>
      <c r="I400" t="s">
        <v>26</v>
      </c>
      <c r="J400" t="s">
        <v>27</v>
      </c>
      <c r="K400" t="s">
        <v>42</v>
      </c>
      <c r="L400" t="s">
        <v>43</v>
      </c>
      <c r="M400">
        <v>90032</v>
      </c>
      <c r="N400" t="s">
        <v>44</v>
      </c>
      <c r="O400" t="s">
        <v>2232</v>
      </c>
      <c r="P400" t="s">
        <v>32</v>
      </c>
      <c r="Q400" t="s">
        <v>33</v>
      </c>
      <c r="R400" t="s">
        <v>2233</v>
      </c>
      <c r="S400">
        <v>917.92349999999988</v>
      </c>
      <c r="T400">
        <v>9</v>
      </c>
      <c r="U400">
        <v>0.15</v>
      </c>
      <c r="V400">
        <v>75.593699999999899</v>
      </c>
    </row>
    <row r="401" spans="1:22" x14ac:dyDescent="0.3">
      <c r="A401">
        <v>4451</v>
      </c>
      <c r="B401" t="s">
        <v>7509</v>
      </c>
      <c r="C401">
        <v>2012</v>
      </c>
      <c r="D401" s="35">
        <v>41079</v>
      </c>
      <c r="E401" s="35">
        <v>41083</v>
      </c>
      <c r="F401" t="s">
        <v>50</v>
      </c>
      <c r="G401" t="s">
        <v>940</v>
      </c>
      <c r="H401" t="s">
        <v>941</v>
      </c>
      <c r="I401" t="s">
        <v>26</v>
      </c>
      <c r="J401" t="s">
        <v>27</v>
      </c>
      <c r="K401" t="s">
        <v>42</v>
      </c>
      <c r="L401" t="s">
        <v>43</v>
      </c>
      <c r="M401">
        <v>90032</v>
      </c>
      <c r="N401" t="s">
        <v>44</v>
      </c>
      <c r="O401" t="s">
        <v>2467</v>
      </c>
      <c r="P401" t="s">
        <v>46</v>
      </c>
      <c r="Q401" t="s">
        <v>173</v>
      </c>
      <c r="R401" t="s">
        <v>2468</v>
      </c>
      <c r="S401">
        <v>186.69</v>
      </c>
      <c r="T401">
        <v>3</v>
      </c>
      <c r="U401">
        <v>0</v>
      </c>
      <c r="V401">
        <v>87.744299999999981</v>
      </c>
    </row>
    <row r="402" spans="1:22" x14ac:dyDescent="0.3">
      <c r="A402">
        <v>4450</v>
      </c>
      <c r="B402" t="s">
        <v>7509</v>
      </c>
      <c r="C402">
        <v>2012</v>
      </c>
      <c r="D402" s="35">
        <v>41079</v>
      </c>
      <c r="E402" s="35">
        <v>41083</v>
      </c>
      <c r="F402" t="s">
        <v>50</v>
      </c>
      <c r="G402" t="s">
        <v>940</v>
      </c>
      <c r="H402" t="s">
        <v>941</v>
      </c>
      <c r="I402" t="s">
        <v>26</v>
      </c>
      <c r="J402" t="s">
        <v>27</v>
      </c>
      <c r="K402" t="s">
        <v>42</v>
      </c>
      <c r="L402" t="s">
        <v>43</v>
      </c>
      <c r="M402">
        <v>90032</v>
      </c>
      <c r="N402" t="s">
        <v>44</v>
      </c>
      <c r="O402" t="s">
        <v>4446</v>
      </c>
      <c r="P402" t="s">
        <v>46</v>
      </c>
      <c r="Q402" t="s">
        <v>90</v>
      </c>
      <c r="R402" t="s">
        <v>4447</v>
      </c>
      <c r="S402">
        <v>6.48</v>
      </c>
      <c r="T402">
        <v>1</v>
      </c>
      <c r="U402">
        <v>0</v>
      </c>
      <c r="V402">
        <v>3.1104000000000003</v>
      </c>
    </row>
    <row r="403" spans="1:22" x14ac:dyDescent="0.3">
      <c r="A403">
        <v>4449</v>
      </c>
      <c r="B403" t="s">
        <v>7509</v>
      </c>
      <c r="C403">
        <v>2012</v>
      </c>
      <c r="D403" s="35">
        <v>41079</v>
      </c>
      <c r="E403" s="35">
        <v>41083</v>
      </c>
      <c r="F403" t="s">
        <v>50</v>
      </c>
      <c r="G403" t="s">
        <v>940</v>
      </c>
      <c r="H403" t="s">
        <v>941</v>
      </c>
      <c r="I403" t="s">
        <v>26</v>
      </c>
      <c r="J403" t="s">
        <v>27</v>
      </c>
      <c r="K403" t="s">
        <v>42</v>
      </c>
      <c r="L403" t="s">
        <v>43</v>
      </c>
      <c r="M403">
        <v>90032</v>
      </c>
      <c r="N403" t="s">
        <v>44</v>
      </c>
      <c r="O403" t="s">
        <v>2111</v>
      </c>
      <c r="P403" t="s">
        <v>32</v>
      </c>
      <c r="Q403" t="s">
        <v>65</v>
      </c>
      <c r="R403" t="s">
        <v>2112</v>
      </c>
      <c r="S403">
        <v>12.56</v>
      </c>
      <c r="T403">
        <v>2</v>
      </c>
      <c r="U403">
        <v>0</v>
      </c>
      <c r="V403">
        <v>4.0191999999999997</v>
      </c>
    </row>
    <row r="404" spans="1:22" x14ac:dyDescent="0.3">
      <c r="A404">
        <v>4414</v>
      </c>
      <c r="B404" t="s">
        <v>7480</v>
      </c>
      <c r="C404">
        <v>2011</v>
      </c>
      <c r="D404" s="35">
        <v>40715</v>
      </c>
      <c r="E404" s="35">
        <v>40718</v>
      </c>
      <c r="F404" t="s">
        <v>188</v>
      </c>
      <c r="G404" t="s">
        <v>4282</v>
      </c>
      <c r="H404" t="s">
        <v>4283</v>
      </c>
      <c r="I404" t="s">
        <v>26</v>
      </c>
      <c r="J404" t="s">
        <v>27</v>
      </c>
      <c r="K404" t="s">
        <v>266</v>
      </c>
      <c r="L404" t="s">
        <v>267</v>
      </c>
      <c r="M404">
        <v>10024</v>
      </c>
      <c r="N404" t="s">
        <v>148</v>
      </c>
      <c r="O404" t="s">
        <v>3681</v>
      </c>
      <c r="P404" t="s">
        <v>46</v>
      </c>
      <c r="Q404" t="s">
        <v>78</v>
      </c>
      <c r="R404" t="s">
        <v>3682</v>
      </c>
      <c r="S404">
        <v>59.699999999999996</v>
      </c>
      <c r="T404">
        <v>3</v>
      </c>
      <c r="U404">
        <v>0</v>
      </c>
      <c r="V404">
        <v>26.864999999999995</v>
      </c>
    </row>
    <row r="405" spans="1:22" x14ac:dyDescent="0.3">
      <c r="A405">
        <v>4413</v>
      </c>
      <c r="B405" t="s">
        <v>7480</v>
      </c>
      <c r="C405">
        <v>2011</v>
      </c>
      <c r="D405" s="35">
        <v>40715</v>
      </c>
      <c r="E405" s="35">
        <v>40718</v>
      </c>
      <c r="F405" t="s">
        <v>188</v>
      </c>
      <c r="G405" t="s">
        <v>4282</v>
      </c>
      <c r="H405" t="s">
        <v>4283</v>
      </c>
      <c r="I405" t="s">
        <v>26</v>
      </c>
      <c r="J405" t="s">
        <v>27</v>
      </c>
      <c r="K405" t="s">
        <v>266</v>
      </c>
      <c r="L405" t="s">
        <v>267</v>
      </c>
      <c r="M405">
        <v>10024</v>
      </c>
      <c r="N405" t="s">
        <v>148</v>
      </c>
      <c r="O405" t="s">
        <v>2006</v>
      </c>
      <c r="P405" t="s">
        <v>71</v>
      </c>
      <c r="Q405" t="s">
        <v>72</v>
      </c>
      <c r="R405" t="s">
        <v>2007</v>
      </c>
      <c r="S405">
        <v>617.97</v>
      </c>
      <c r="T405">
        <v>3</v>
      </c>
      <c r="U405">
        <v>0</v>
      </c>
      <c r="V405">
        <v>160.6722</v>
      </c>
    </row>
    <row r="406" spans="1:22" x14ac:dyDescent="0.3">
      <c r="A406">
        <v>4412</v>
      </c>
      <c r="B406" t="s">
        <v>7480</v>
      </c>
      <c r="C406">
        <v>2011</v>
      </c>
      <c r="D406" s="35">
        <v>40715</v>
      </c>
      <c r="E406" s="35">
        <v>40718</v>
      </c>
      <c r="F406" t="s">
        <v>188</v>
      </c>
      <c r="G406" t="s">
        <v>4282</v>
      </c>
      <c r="H406" t="s">
        <v>4283</v>
      </c>
      <c r="I406" t="s">
        <v>26</v>
      </c>
      <c r="J406" t="s">
        <v>27</v>
      </c>
      <c r="K406" t="s">
        <v>266</v>
      </c>
      <c r="L406" t="s">
        <v>267</v>
      </c>
      <c r="M406">
        <v>10024</v>
      </c>
      <c r="N406" t="s">
        <v>148</v>
      </c>
      <c r="O406" t="s">
        <v>5051</v>
      </c>
      <c r="P406" t="s">
        <v>46</v>
      </c>
      <c r="Q406" t="s">
        <v>90</v>
      </c>
      <c r="R406" t="s">
        <v>5052</v>
      </c>
      <c r="S406">
        <v>19.649999999999999</v>
      </c>
      <c r="T406">
        <v>3</v>
      </c>
      <c r="U406">
        <v>0</v>
      </c>
      <c r="V406">
        <v>9.0389999999999997</v>
      </c>
    </row>
    <row r="407" spans="1:22" x14ac:dyDescent="0.3">
      <c r="A407">
        <v>4317</v>
      </c>
      <c r="B407" t="s">
        <v>7404</v>
      </c>
      <c r="C407">
        <v>2012</v>
      </c>
      <c r="D407" s="35">
        <v>41085</v>
      </c>
      <c r="E407" s="35">
        <v>41091</v>
      </c>
      <c r="F407" t="s">
        <v>50</v>
      </c>
      <c r="G407" t="s">
        <v>2243</v>
      </c>
      <c r="H407" t="s">
        <v>2244</v>
      </c>
      <c r="I407" t="s">
        <v>26</v>
      </c>
      <c r="J407" t="s">
        <v>27</v>
      </c>
      <c r="K407" t="s">
        <v>42</v>
      </c>
      <c r="L407" t="s">
        <v>43</v>
      </c>
      <c r="M407">
        <v>90045</v>
      </c>
      <c r="N407" t="s">
        <v>44</v>
      </c>
      <c r="O407" t="s">
        <v>2082</v>
      </c>
      <c r="P407" t="s">
        <v>46</v>
      </c>
      <c r="Q407" t="s">
        <v>59</v>
      </c>
      <c r="R407" t="s">
        <v>2083</v>
      </c>
      <c r="S407">
        <v>304.23</v>
      </c>
      <c r="T407">
        <v>3</v>
      </c>
      <c r="U407">
        <v>0</v>
      </c>
      <c r="V407">
        <v>9.126899999999992</v>
      </c>
    </row>
    <row r="408" spans="1:22" x14ac:dyDescent="0.3">
      <c r="A408">
        <v>4316</v>
      </c>
      <c r="B408" t="s">
        <v>7404</v>
      </c>
      <c r="C408">
        <v>2012</v>
      </c>
      <c r="D408" s="35">
        <v>41085</v>
      </c>
      <c r="E408" s="35">
        <v>41091</v>
      </c>
      <c r="F408" t="s">
        <v>50</v>
      </c>
      <c r="G408" t="s">
        <v>2243</v>
      </c>
      <c r="H408" t="s">
        <v>2244</v>
      </c>
      <c r="I408" t="s">
        <v>26</v>
      </c>
      <c r="J408" t="s">
        <v>27</v>
      </c>
      <c r="K408" t="s">
        <v>42</v>
      </c>
      <c r="L408" t="s">
        <v>43</v>
      </c>
      <c r="M408">
        <v>90045</v>
      </c>
      <c r="N408" t="s">
        <v>44</v>
      </c>
      <c r="O408" t="s">
        <v>3144</v>
      </c>
      <c r="P408" t="s">
        <v>46</v>
      </c>
      <c r="Q408" t="s">
        <v>75</v>
      </c>
      <c r="R408" t="s">
        <v>3145</v>
      </c>
      <c r="S408">
        <v>88.751999999999995</v>
      </c>
      <c r="T408">
        <v>3</v>
      </c>
      <c r="U408">
        <v>0.2</v>
      </c>
      <c r="V408">
        <v>27.734999999999996</v>
      </c>
    </row>
    <row r="409" spans="1:22" x14ac:dyDescent="0.3">
      <c r="A409">
        <v>4315</v>
      </c>
      <c r="B409" t="s">
        <v>7404</v>
      </c>
      <c r="C409">
        <v>2012</v>
      </c>
      <c r="D409" s="35">
        <v>41085</v>
      </c>
      <c r="E409" s="35">
        <v>41091</v>
      </c>
      <c r="F409" t="s">
        <v>50</v>
      </c>
      <c r="G409" t="s">
        <v>2243</v>
      </c>
      <c r="H409" t="s">
        <v>2244</v>
      </c>
      <c r="I409" t="s">
        <v>26</v>
      </c>
      <c r="J409" t="s">
        <v>27</v>
      </c>
      <c r="K409" t="s">
        <v>42</v>
      </c>
      <c r="L409" t="s">
        <v>43</v>
      </c>
      <c r="M409">
        <v>90045</v>
      </c>
      <c r="N409" t="s">
        <v>44</v>
      </c>
      <c r="O409" t="s">
        <v>6754</v>
      </c>
      <c r="P409" t="s">
        <v>46</v>
      </c>
      <c r="Q409" t="s">
        <v>68</v>
      </c>
      <c r="R409" t="s">
        <v>186</v>
      </c>
      <c r="S409">
        <v>20.96</v>
      </c>
      <c r="T409">
        <v>2</v>
      </c>
      <c r="U409">
        <v>0</v>
      </c>
      <c r="V409">
        <v>5.24</v>
      </c>
    </row>
    <row r="410" spans="1:22" x14ac:dyDescent="0.3">
      <c r="A410">
        <v>4308</v>
      </c>
      <c r="B410" t="s">
        <v>7399</v>
      </c>
      <c r="C410">
        <v>2013</v>
      </c>
      <c r="D410" s="35">
        <v>41454</v>
      </c>
      <c r="E410" s="35">
        <v>41454</v>
      </c>
      <c r="F410" t="s">
        <v>1290</v>
      </c>
      <c r="G410" t="s">
        <v>2420</v>
      </c>
      <c r="H410" t="s">
        <v>2421</v>
      </c>
      <c r="I410" t="s">
        <v>41</v>
      </c>
      <c r="J410" t="s">
        <v>27</v>
      </c>
      <c r="K410" t="s">
        <v>42</v>
      </c>
      <c r="L410" t="s">
        <v>43</v>
      </c>
      <c r="M410">
        <v>90032</v>
      </c>
      <c r="N410" t="s">
        <v>44</v>
      </c>
      <c r="O410" t="s">
        <v>1199</v>
      </c>
      <c r="P410" t="s">
        <v>46</v>
      </c>
      <c r="Q410" t="s">
        <v>75</v>
      </c>
      <c r="R410" t="s">
        <v>1200</v>
      </c>
      <c r="S410">
        <v>33.568000000000005</v>
      </c>
      <c r="T410">
        <v>2</v>
      </c>
      <c r="U410">
        <v>0.2</v>
      </c>
      <c r="V410">
        <v>11.748799999999997</v>
      </c>
    </row>
    <row r="411" spans="1:22" x14ac:dyDescent="0.3">
      <c r="A411">
        <v>4307</v>
      </c>
      <c r="B411" t="s">
        <v>7399</v>
      </c>
      <c r="C411">
        <v>2013</v>
      </c>
      <c r="D411" s="35">
        <v>41454</v>
      </c>
      <c r="E411" s="35">
        <v>41454</v>
      </c>
      <c r="F411" t="s">
        <v>1290</v>
      </c>
      <c r="G411" t="s">
        <v>2420</v>
      </c>
      <c r="H411" t="s">
        <v>2421</v>
      </c>
      <c r="I411" t="s">
        <v>41</v>
      </c>
      <c r="J411" t="s">
        <v>27</v>
      </c>
      <c r="K411" t="s">
        <v>42</v>
      </c>
      <c r="L411" t="s">
        <v>43</v>
      </c>
      <c r="M411">
        <v>90032</v>
      </c>
      <c r="N411" t="s">
        <v>44</v>
      </c>
      <c r="O411" t="s">
        <v>1966</v>
      </c>
      <c r="P411" t="s">
        <v>46</v>
      </c>
      <c r="Q411" t="s">
        <v>75</v>
      </c>
      <c r="R411" t="s">
        <v>1967</v>
      </c>
      <c r="S411">
        <v>7.7520000000000007</v>
      </c>
      <c r="T411">
        <v>3</v>
      </c>
      <c r="U411">
        <v>0.2</v>
      </c>
      <c r="V411">
        <v>2.8100999999999998</v>
      </c>
    </row>
    <row r="412" spans="1:22" x14ac:dyDescent="0.3">
      <c r="A412">
        <v>4270</v>
      </c>
      <c r="B412" t="s">
        <v>7368</v>
      </c>
      <c r="C412">
        <v>2014</v>
      </c>
      <c r="D412" s="35">
        <v>41816</v>
      </c>
      <c r="E412" s="35">
        <v>41820</v>
      </c>
      <c r="F412" t="s">
        <v>23</v>
      </c>
      <c r="G412" t="s">
        <v>4893</v>
      </c>
      <c r="H412" t="s">
        <v>4894</v>
      </c>
      <c r="I412" t="s">
        <v>26</v>
      </c>
      <c r="J412" t="s">
        <v>27</v>
      </c>
      <c r="K412" t="s">
        <v>95</v>
      </c>
      <c r="L412" t="s">
        <v>96</v>
      </c>
      <c r="M412">
        <v>98115</v>
      </c>
      <c r="N412" t="s">
        <v>44</v>
      </c>
      <c r="O412" t="s">
        <v>2186</v>
      </c>
      <c r="P412" t="s">
        <v>32</v>
      </c>
      <c r="Q412" t="s">
        <v>56</v>
      </c>
      <c r="R412" t="s">
        <v>2187</v>
      </c>
      <c r="S412">
        <v>871.4</v>
      </c>
      <c r="T412">
        <v>4</v>
      </c>
      <c r="U412">
        <v>0</v>
      </c>
      <c r="V412">
        <v>148.13799999999992</v>
      </c>
    </row>
    <row r="413" spans="1:22" x14ac:dyDescent="0.3">
      <c r="A413">
        <v>4224</v>
      </c>
      <c r="B413" t="s">
        <v>7323</v>
      </c>
      <c r="C413">
        <v>2014</v>
      </c>
      <c r="D413" s="35">
        <v>41802</v>
      </c>
      <c r="E413" s="35">
        <v>41804</v>
      </c>
      <c r="F413" t="s">
        <v>23</v>
      </c>
      <c r="G413" t="s">
        <v>4047</v>
      </c>
      <c r="H413" t="s">
        <v>4048</v>
      </c>
      <c r="I413" t="s">
        <v>26</v>
      </c>
      <c r="J413" t="s">
        <v>27</v>
      </c>
      <c r="K413" t="s">
        <v>95</v>
      </c>
      <c r="L413" t="s">
        <v>96</v>
      </c>
      <c r="M413">
        <v>98103</v>
      </c>
      <c r="N413" t="s">
        <v>44</v>
      </c>
      <c r="O413" t="s">
        <v>2609</v>
      </c>
      <c r="P413" t="s">
        <v>32</v>
      </c>
      <c r="Q413" t="s">
        <v>33</v>
      </c>
      <c r="R413" t="s">
        <v>2610</v>
      </c>
      <c r="S413">
        <v>174.42000000000002</v>
      </c>
      <c r="T413">
        <v>3</v>
      </c>
      <c r="U413">
        <v>0</v>
      </c>
      <c r="V413">
        <v>41.860800000000005</v>
      </c>
    </row>
    <row r="414" spans="1:22" x14ac:dyDescent="0.3">
      <c r="A414">
        <v>4223</v>
      </c>
      <c r="B414" t="s">
        <v>7323</v>
      </c>
      <c r="C414">
        <v>2014</v>
      </c>
      <c r="D414" s="35">
        <v>41802</v>
      </c>
      <c r="E414" s="35">
        <v>41804</v>
      </c>
      <c r="F414" t="s">
        <v>23</v>
      </c>
      <c r="G414" t="s">
        <v>4047</v>
      </c>
      <c r="H414" t="s">
        <v>4048</v>
      </c>
      <c r="I414" t="s">
        <v>26</v>
      </c>
      <c r="J414" t="s">
        <v>27</v>
      </c>
      <c r="K414" t="s">
        <v>95</v>
      </c>
      <c r="L414" t="s">
        <v>96</v>
      </c>
      <c r="M414">
        <v>98103</v>
      </c>
      <c r="N414" t="s">
        <v>44</v>
      </c>
      <c r="O414" t="s">
        <v>960</v>
      </c>
      <c r="P414" t="s">
        <v>46</v>
      </c>
      <c r="Q414" t="s">
        <v>59</v>
      </c>
      <c r="R414" t="s">
        <v>961</v>
      </c>
      <c r="S414">
        <v>102.96</v>
      </c>
      <c r="T414">
        <v>2</v>
      </c>
      <c r="U414">
        <v>0</v>
      </c>
      <c r="V414">
        <v>1.0296000000000021</v>
      </c>
    </row>
    <row r="415" spans="1:22" x14ac:dyDescent="0.3">
      <c r="A415">
        <v>4222</v>
      </c>
      <c r="B415" t="s">
        <v>7323</v>
      </c>
      <c r="C415">
        <v>2014</v>
      </c>
      <c r="D415" s="35">
        <v>41802</v>
      </c>
      <c r="E415" s="35">
        <v>41804</v>
      </c>
      <c r="F415" t="s">
        <v>23</v>
      </c>
      <c r="G415" t="s">
        <v>4047</v>
      </c>
      <c r="H415" t="s">
        <v>4048</v>
      </c>
      <c r="I415" t="s">
        <v>26</v>
      </c>
      <c r="J415" t="s">
        <v>27</v>
      </c>
      <c r="K415" t="s">
        <v>95</v>
      </c>
      <c r="L415" t="s">
        <v>96</v>
      </c>
      <c r="M415">
        <v>98103</v>
      </c>
      <c r="N415" t="s">
        <v>44</v>
      </c>
      <c r="O415" t="s">
        <v>7324</v>
      </c>
      <c r="P415" t="s">
        <v>71</v>
      </c>
      <c r="Q415" t="s">
        <v>682</v>
      </c>
      <c r="R415" t="s">
        <v>7325</v>
      </c>
      <c r="S415">
        <v>385.80000000000007</v>
      </c>
      <c r="T415">
        <v>5</v>
      </c>
      <c r="U415">
        <v>0.2</v>
      </c>
      <c r="V415">
        <v>130.20749999999998</v>
      </c>
    </row>
    <row r="416" spans="1:22" x14ac:dyDescent="0.3">
      <c r="A416">
        <v>4221</v>
      </c>
      <c r="B416" t="s">
        <v>7323</v>
      </c>
      <c r="C416">
        <v>2014</v>
      </c>
      <c r="D416" s="35">
        <v>41802</v>
      </c>
      <c r="E416" s="35">
        <v>41804</v>
      </c>
      <c r="F416" t="s">
        <v>23</v>
      </c>
      <c r="G416" t="s">
        <v>4047</v>
      </c>
      <c r="H416" t="s">
        <v>4048</v>
      </c>
      <c r="I416" t="s">
        <v>26</v>
      </c>
      <c r="J416" t="s">
        <v>27</v>
      </c>
      <c r="K416" t="s">
        <v>95</v>
      </c>
      <c r="L416" t="s">
        <v>96</v>
      </c>
      <c r="M416">
        <v>98103</v>
      </c>
      <c r="N416" t="s">
        <v>44</v>
      </c>
      <c r="O416" t="s">
        <v>2867</v>
      </c>
      <c r="P416" t="s">
        <v>46</v>
      </c>
      <c r="Q416" t="s">
        <v>75</v>
      </c>
      <c r="R416" t="s">
        <v>2868</v>
      </c>
      <c r="S416">
        <v>18.288</v>
      </c>
      <c r="T416">
        <v>6</v>
      </c>
      <c r="U416">
        <v>0.2</v>
      </c>
      <c r="V416">
        <v>6.6293999999999995</v>
      </c>
    </row>
    <row r="417" spans="1:22" x14ac:dyDescent="0.3">
      <c r="A417">
        <v>4220</v>
      </c>
      <c r="B417" t="s">
        <v>7323</v>
      </c>
      <c r="C417">
        <v>2014</v>
      </c>
      <c r="D417" s="35">
        <v>41802</v>
      </c>
      <c r="E417" s="35">
        <v>41804</v>
      </c>
      <c r="F417" t="s">
        <v>23</v>
      </c>
      <c r="G417" t="s">
        <v>4047</v>
      </c>
      <c r="H417" t="s">
        <v>4048</v>
      </c>
      <c r="I417" t="s">
        <v>26</v>
      </c>
      <c r="J417" t="s">
        <v>27</v>
      </c>
      <c r="K417" t="s">
        <v>95</v>
      </c>
      <c r="L417" t="s">
        <v>96</v>
      </c>
      <c r="M417">
        <v>98103</v>
      </c>
      <c r="N417" t="s">
        <v>44</v>
      </c>
      <c r="O417" t="s">
        <v>1098</v>
      </c>
      <c r="P417" t="s">
        <v>46</v>
      </c>
      <c r="Q417" t="s">
        <v>90</v>
      </c>
      <c r="R417" t="s">
        <v>1099</v>
      </c>
      <c r="S417">
        <v>37.94</v>
      </c>
      <c r="T417">
        <v>2</v>
      </c>
      <c r="U417">
        <v>0</v>
      </c>
      <c r="V417">
        <v>18.211199999999998</v>
      </c>
    </row>
    <row r="418" spans="1:22" x14ac:dyDescent="0.3">
      <c r="A418">
        <v>4195</v>
      </c>
      <c r="B418" t="s">
        <v>7300</v>
      </c>
      <c r="C418">
        <v>2012</v>
      </c>
      <c r="D418" s="35">
        <v>41078</v>
      </c>
      <c r="E418" s="35">
        <v>41082</v>
      </c>
      <c r="F418" t="s">
        <v>50</v>
      </c>
      <c r="G418" t="s">
        <v>6472</v>
      </c>
      <c r="H418" t="s">
        <v>6473</v>
      </c>
      <c r="I418" t="s">
        <v>26</v>
      </c>
      <c r="J418" t="s">
        <v>27</v>
      </c>
      <c r="K418" t="s">
        <v>947</v>
      </c>
      <c r="L418" t="s">
        <v>43</v>
      </c>
      <c r="M418">
        <v>92105</v>
      </c>
      <c r="N418" t="s">
        <v>44</v>
      </c>
      <c r="O418" t="s">
        <v>4226</v>
      </c>
      <c r="P418" t="s">
        <v>46</v>
      </c>
      <c r="Q418" t="s">
        <v>68</v>
      </c>
      <c r="R418" t="s">
        <v>4227</v>
      </c>
      <c r="S418">
        <v>51.98</v>
      </c>
      <c r="T418">
        <v>2</v>
      </c>
      <c r="U418">
        <v>0</v>
      </c>
      <c r="V418">
        <v>15.074199999999998</v>
      </c>
    </row>
    <row r="419" spans="1:22" x14ac:dyDescent="0.3">
      <c r="A419">
        <v>4179</v>
      </c>
      <c r="B419" t="s">
        <v>7276</v>
      </c>
      <c r="C419">
        <v>2013</v>
      </c>
      <c r="D419" s="35">
        <v>41442</v>
      </c>
      <c r="E419" s="35">
        <v>41444</v>
      </c>
      <c r="F419" t="s">
        <v>23</v>
      </c>
      <c r="G419" t="s">
        <v>1870</v>
      </c>
      <c r="H419" t="s">
        <v>1871</v>
      </c>
      <c r="I419" t="s">
        <v>26</v>
      </c>
      <c r="J419" t="s">
        <v>27</v>
      </c>
      <c r="K419" t="s">
        <v>42</v>
      </c>
      <c r="L419" t="s">
        <v>43</v>
      </c>
      <c r="M419">
        <v>90045</v>
      </c>
      <c r="N419" t="s">
        <v>44</v>
      </c>
      <c r="O419" t="s">
        <v>5239</v>
      </c>
      <c r="P419" t="s">
        <v>46</v>
      </c>
      <c r="Q419" t="s">
        <v>90</v>
      </c>
      <c r="R419" t="s">
        <v>5240</v>
      </c>
      <c r="S419">
        <v>46.349999999999994</v>
      </c>
      <c r="T419">
        <v>5</v>
      </c>
      <c r="U419">
        <v>0</v>
      </c>
      <c r="V419">
        <v>21.784499999999998</v>
      </c>
    </row>
    <row r="420" spans="1:22" x14ac:dyDescent="0.3">
      <c r="A420">
        <v>417</v>
      </c>
      <c r="B420" t="s">
        <v>1452</v>
      </c>
      <c r="C420">
        <v>2014</v>
      </c>
      <c r="D420" s="35">
        <v>41815</v>
      </c>
      <c r="E420" s="35">
        <v>41819</v>
      </c>
      <c r="F420" t="s">
        <v>50</v>
      </c>
      <c r="G420" t="s">
        <v>1453</v>
      </c>
      <c r="H420" t="s">
        <v>1454</v>
      </c>
      <c r="I420" t="s">
        <v>26</v>
      </c>
      <c r="J420" t="s">
        <v>27</v>
      </c>
      <c r="K420" t="s">
        <v>1455</v>
      </c>
      <c r="L420" t="s">
        <v>43</v>
      </c>
      <c r="M420">
        <v>92646</v>
      </c>
      <c r="N420" t="s">
        <v>44</v>
      </c>
      <c r="O420" t="s">
        <v>1456</v>
      </c>
      <c r="P420" t="s">
        <v>46</v>
      </c>
      <c r="Q420" t="s">
        <v>68</v>
      </c>
      <c r="R420" t="s">
        <v>1457</v>
      </c>
      <c r="S420">
        <v>95.92</v>
      </c>
      <c r="T420">
        <v>8</v>
      </c>
      <c r="U420">
        <v>0</v>
      </c>
      <c r="V420">
        <v>25.898399999999995</v>
      </c>
    </row>
    <row r="421" spans="1:22" x14ac:dyDescent="0.3">
      <c r="A421">
        <v>4142</v>
      </c>
      <c r="B421" t="s">
        <v>7245</v>
      </c>
      <c r="C421">
        <v>2013</v>
      </c>
      <c r="D421" s="35">
        <v>41439</v>
      </c>
      <c r="E421" s="35">
        <v>41443</v>
      </c>
      <c r="F421" t="s">
        <v>50</v>
      </c>
      <c r="G421" t="s">
        <v>1694</v>
      </c>
      <c r="H421" t="s">
        <v>1695</v>
      </c>
      <c r="I421" t="s">
        <v>26</v>
      </c>
      <c r="J421" t="s">
        <v>27</v>
      </c>
      <c r="K421" t="s">
        <v>7246</v>
      </c>
      <c r="L421" t="s">
        <v>4530</v>
      </c>
      <c r="M421">
        <v>67212</v>
      </c>
      <c r="N421" t="s">
        <v>105</v>
      </c>
      <c r="O421" t="s">
        <v>708</v>
      </c>
      <c r="P421" t="s">
        <v>46</v>
      </c>
      <c r="Q421" t="s">
        <v>47</v>
      </c>
      <c r="R421" t="s">
        <v>709</v>
      </c>
      <c r="S421">
        <v>18.899999999999999</v>
      </c>
      <c r="T421">
        <v>3</v>
      </c>
      <c r="U421">
        <v>0</v>
      </c>
      <c r="V421">
        <v>8.6939999999999991</v>
      </c>
    </row>
    <row r="422" spans="1:22" x14ac:dyDescent="0.3">
      <c r="A422">
        <v>4103</v>
      </c>
      <c r="B422" t="s">
        <v>7210</v>
      </c>
      <c r="C422">
        <v>2014</v>
      </c>
      <c r="D422" s="35">
        <v>41810</v>
      </c>
      <c r="E422" s="35">
        <v>41814</v>
      </c>
      <c r="F422" t="s">
        <v>50</v>
      </c>
      <c r="G422" t="s">
        <v>1974</v>
      </c>
      <c r="H422" t="s">
        <v>1975</v>
      </c>
      <c r="I422" t="s">
        <v>26</v>
      </c>
      <c r="J422" t="s">
        <v>27</v>
      </c>
      <c r="K422" t="s">
        <v>184</v>
      </c>
      <c r="L422" t="s">
        <v>104</v>
      </c>
      <c r="M422">
        <v>77095</v>
      </c>
      <c r="N422" t="s">
        <v>105</v>
      </c>
      <c r="O422" t="s">
        <v>5120</v>
      </c>
      <c r="P422" t="s">
        <v>46</v>
      </c>
      <c r="Q422" t="s">
        <v>90</v>
      </c>
      <c r="R422" t="s">
        <v>5121</v>
      </c>
      <c r="S422">
        <v>146.17600000000002</v>
      </c>
      <c r="T422">
        <v>8</v>
      </c>
      <c r="U422">
        <v>0.2</v>
      </c>
      <c r="V422">
        <v>47.50719999999999</v>
      </c>
    </row>
    <row r="423" spans="1:22" x14ac:dyDescent="0.3">
      <c r="A423">
        <v>4102</v>
      </c>
      <c r="B423" t="s">
        <v>7210</v>
      </c>
      <c r="C423">
        <v>2014</v>
      </c>
      <c r="D423" s="35">
        <v>41810</v>
      </c>
      <c r="E423" s="35">
        <v>41814</v>
      </c>
      <c r="F423" t="s">
        <v>50</v>
      </c>
      <c r="G423" t="s">
        <v>1974</v>
      </c>
      <c r="H423" t="s">
        <v>1975</v>
      </c>
      <c r="I423" t="s">
        <v>26</v>
      </c>
      <c r="J423" t="s">
        <v>27</v>
      </c>
      <c r="K423" t="s">
        <v>184</v>
      </c>
      <c r="L423" t="s">
        <v>104</v>
      </c>
      <c r="M423">
        <v>77095</v>
      </c>
      <c r="N423" t="s">
        <v>105</v>
      </c>
      <c r="O423" t="s">
        <v>4422</v>
      </c>
      <c r="P423" t="s">
        <v>46</v>
      </c>
      <c r="Q423" t="s">
        <v>78</v>
      </c>
      <c r="R423" t="s">
        <v>4423</v>
      </c>
      <c r="S423">
        <v>0.44399999999999995</v>
      </c>
      <c r="T423">
        <v>1</v>
      </c>
      <c r="U423">
        <v>0.8</v>
      </c>
      <c r="V423">
        <v>-1.1100000000000003</v>
      </c>
    </row>
    <row r="424" spans="1:22" x14ac:dyDescent="0.3">
      <c r="A424">
        <v>4101</v>
      </c>
      <c r="B424" t="s">
        <v>7210</v>
      </c>
      <c r="C424">
        <v>2014</v>
      </c>
      <c r="D424" s="35">
        <v>41810</v>
      </c>
      <c r="E424" s="35">
        <v>41814</v>
      </c>
      <c r="F424" t="s">
        <v>50</v>
      </c>
      <c r="G424" t="s">
        <v>1974</v>
      </c>
      <c r="H424" t="s">
        <v>1975</v>
      </c>
      <c r="I424" t="s">
        <v>26</v>
      </c>
      <c r="J424" t="s">
        <v>27</v>
      </c>
      <c r="K424" t="s">
        <v>184</v>
      </c>
      <c r="L424" t="s">
        <v>104</v>
      </c>
      <c r="M424">
        <v>77095</v>
      </c>
      <c r="N424" t="s">
        <v>105</v>
      </c>
      <c r="O424" t="s">
        <v>7211</v>
      </c>
      <c r="P424" t="s">
        <v>46</v>
      </c>
      <c r="Q424" t="s">
        <v>78</v>
      </c>
      <c r="R424" t="s">
        <v>7212</v>
      </c>
      <c r="S424">
        <v>2.2639999999999993</v>
      </c>
      <c r="T424">
        <v>1</v>
      </c>
      <c r="U424">
        <v>0.8</v>
      </c>
      <c r="V424">
        <v>-5.2072000000000012</v>
      </c>
    </row>
    <row r="425" spans="1:22" x14ac:dyDescent="0.3">
      <c r="A425">
        <v>422</v>
      </c>
      <c r="B425" t="s">
        <v>1472</v>
      </c>
      <c r="C425">
        <v>2011</v>
      </c>
      <c r="D425" s="35">
        <v>40716</v>
      </c>
      <c r="E425" s="35">
        <v>40719</v>
      </c>
      <c r="F425" t="s">
        <v>188</v>
      </c>
      <c r="G425" t="s">
        <v>332</v>
      </c>
      <c r="H425" t="s">
        <v>333</v>
      </c>
      <c r="I425" t="s">
        <v>26</v>
      </c>
      <c r="J425" t="s">
        <v>27</v>
      </c>
      <c r="K425" t="s">
        <v>1473</v>
      </c>
      <c r="L425" t="s">
        <v>457</v>
      </c>
      <c r="M425">
        <v>80027</v>
      </c>
      <c r="N425" t="s">
        <v>44</v>
      </c>
      <c r="O425" t="s">
        <v>1474</v>
      </c>
      <c r="P425" t="s">
        <v>71</v>
      </c>
      <c r="Q425" t="s">
        <v>161</v>
      </c>
      <c r="R425" t="s">
        <v>1475</v>
      </c>
      <c r="S425">
        <v>196.75200000000001</v>
      </c>
      <c r="T425">
        <v>6</v>
      </c>
      <c r="U425">
        <v>0.2</v>
      </c>
      <c r="V425">
        <v>56.566200000000009</v>
      </c>
    </row>
    <row r="426" spans="1:22" x14ac:dyDescent="0.3">
      <c r="A426">
        <v>4084</v>
      </c>
      <c r="B426" t="s">
        <v>7198</v>
      </c>
      <c r="C426">
        <v>2014</v>
      </c>
      <c r="D426" s="35">
        <v>41815</v>
      </c>
      <c r="E426" s="35">
        <v>41821</v>
      </c>
      <c r="F426" t="s">
        <v>50</v>
      </c>
      <c r="G426" t="s">
        <v>5734</v>
      </c>
      <c r="H426" t="s">
        <v>5735</v>
      </c>
      <c r="I426" t="s">
        <v>41</v>
      </c>
      <c r="J426" t="s">
        <v>27</v>
      </c>
      <c r="K426" t="s">
        <v>357</v>
      </c>
      <c r="L426" t="s">
        <v>211</v>
      </c>
      <c r="M426">
        <v>62521</v>
      </c>
      <c r="N426" t="s">
        <v>105</v>
      </c>
      <c r="O426" t="s">
        <v>6097</v>
      </c>
      <c r="P426" t="s">
        <v>46</v>
      </c>
      <c r="Q426" t="s">
        <v>90</v>
      </c>
      <c r="R426" t="s">
        <v>6098</v>
      </c>
      <c r="S426">
        <v>10.272000000000002</v>
      </c>
      <c r="T426">
        <v>3</v>
      </c>
      <c r="U426">
        <v>0.2</v>
      </c>
      <c r="V426">
        <v>3.2099999999999982</v>
      </c>
    </row>
    <row r="427" spans="1:22" x14ac:dyDescent="0.3">
      <c r="A427">
        <v>4083</v>
      </c>
      <c r="B427" t="s">
        <v>7198</v>
      </c>
      <c r="C427">
        <v>2014</v>
      </c>
      <c r="D427" s="35">
        <v>41815</v>
      </c>
      <c r="E427" s="35">
        <v>41821</v>
      </c>
      <c r="F427" t="s">
        <v>50</v>
      </c>
      <c r="G427" t="s">
        <v>5734</v>
      </c>
      <c r="H427" t="s">
        <v>5735</v>
      </c>
      <c r="I427" t="s">
        <v>41</v>
      </c>
      <c r="J427" t="s">
        <v>27</v>
      </c>
      <c r="K427" t="s">
        <v>357</v>
      </c>
      <c r="L427" t="s">
        <v>211</v>
      </c>
      <c r="M427">
        <v>62521</v>
      </c>
      <c r="N427" t="s">
        <v>105</v>
      </c>
      <c r="O427" t="s">
        <v>2209</v>
      </c>
      <c r="P427" t="s">
        <v>46</v>
      </c>
      <c r="Q427" t="s">
        <v>75</v>
      </c>
      <c r="R427" t="s">
        <v>2210</v>
      </c>
      <c r="S427">
        <v>182.99399999999997</v>
      </c>
      <c r="T427">
        <v>3</v>
      </c>
      <c r="U427">
        <v>0.8</v>
      </c>
      <c r="V427">
        <v>-320.23950000000013</v>
      </c>
    </row>
    <row r="428" spans="1:22" x14ac:dyDescent="0.3">
      <c r="A428">
        <v>4065</v>
      </c>
      <c r="B428" t="s">
        <v>7184</v>
      </c>
      <c r="C428">
        <v>2011</v>
      </c>
      <c r="D428" s="35">
        <v>40717</v>
      </c>
      <c r="E428" s="35">
        <v>40720</v>
      </c>
      <c r="F428" t="s">
        <v>188</v>
      </c>
      <c r="G428" t="s">
        <v>5978</v>
      </c>
      <c r="H428" t="s">
        <v>5979</v>
      </c>
      <c r="I428" t="s">
        <v>26</v>
      </c>
      <c r="J428" t="s">
        <v>27</v>
      </c>
      <c r="K428" t="s">
        <v>87</v>
      </c>
      <c r="L428" t="s">
        <v>88</v>
      </c>
      <c r="M428">
        <v>28027</v>
      </c>
      <c r="N428" t="s">
        <v>30</v>
      </c>
      <c r="O428" t="s">
        <v>6813</v>
      </c>
      <c r="P428" t="s">
        <v>46</v>
      </c>
      <c r="Q428" t="s">
        <v>578</v>
      </c>
      <c r="R428" t="s">
        <v>6814</v>
      </c>
      <c r="S428">
        <v>3.1040000000000001</v>
      </c>
      <c r="T428">
        <v>1</v>
      </c>
      <c r="U428">
        <v>0.2</v>
      </c>
      <c r="V428">
        <v>0.34919999999999951</v>
      </c>
    </row>
    <row r="429" spans="1:22" x14ac:dyDescent="0.3">
      <c r="A429">
        <v>4064</v>
      </c>
      <c r="B429" t="s">
        <v>7184</v>
      </c>
      <c r="C429">
        <v>2011</v>
      </c>
      <c r="D429" s="35">
        <v>40717</v>
      </c>
      <c r="E429" s="35">
        <v>40720</v>
      </c>
      <c r="F429" t="s">
        <v>188</v>
      </c>
      <c r="G429" t="s">
        <v>5978</v>
      </c>
      <c r="H429" t="s">
        <v>5979</v>
      </c>
      <c r="I429" t="s">
        <v>26</v>
      </c>
      <c r="J429" t="s">
        <v>27</v>
      </c>
      <c r="K429" t="s">
        <v>87</v>
      </c>
      <c r="L429" t="s">
        <v>88</v>
      </c>
      <c r="M429">
        <v>28027</v>
      </c>
      <c r="N429" t="s">
        <v>30</v>
      </c>
      <c r="O429" t="s">
        <v>7185</v>
      </c>
      <c r="P429" t="s">
        <v>46</v>
      </c>
      <c r="Q429" t="s">
        <v>68</v>
      </c>
      <c r="R429" t="s">
        <v>4224</v>
      </c>
      <c r="S429">
        <v>20.015999999999998</v>
      </c>
      <c r="T429">
        <v>9</v>
      </c>
      <c r="U429">
        <v>0.2</v>
      </c>
      <c r="V429">
        <v>1.7514000000000003</v>
      </c>
    </row>
    <row r="430" spans="1:22" x14ac:dyDescent="0.3">
      <c r="A430">
        <v>4051</v>
      </c>
      <c r="B430" t="s">
        <v>7175</v>
      </c>
      <c r="C430">
        <v>2014</v>
      </c>
      <c r="D430" s="35">
        <v>41815</v>
      </c>
      <c r="E430" s="35">
        <v>41817</v>
      </c>
      <c r="F430" t="s">
        <v>23</v>
      </c>
      <c r="G430" t="s">
        <v>5921</v>
      </c>
      <c r="H430" t="s">
        <v>5922</v>
      </c>
      <c r="I430" t="s">
        <v>26</v>
      </c>
      <c r="J430" t="s">
        <v>27</v>
      </c>
      <c r="K430" t="s">
        <v>266</v>
      </c>
      <c r="L430" t="s">
        <v>267</v>
      </c>
      <c r="M430">
        <v>10011</v>
      </c>
      <c r="N430" t="s">
        <v>148</v>
      </c>
      <c r="O430" t="s">
        <v>1084</v>
      </c>
      <c r="P430" t="s">
        <v>32</v>
      </c>
      <c r="Q430" t="s">
        <v>36</v>
      </c>
      <c r="R430" t="s">
        <v>1085</v>
      </c>
      <c r="S430">
        <v>172.76400000000001</v>
      </c>
      <c r="T430">
        <v>2</v>
      </c>
      <c r="U430">
        <v>0.1</v>
      </c>
      <c r="V430">
        <v>32.633200000000016</v>
      </c>
    </row>
    <row r="431" spans="1:22" x14ac:dyDescent="0.3">
      <c r="A431">
        <v>4050</v>
      </c>
      <c r="B431" t="s">
        <v>7175</v>
      </c>
      <c r="C431">
        <v>2014</v>
      </c>
      <c r="D431" s="35">
        <v>41815</v>
      </c>
      <c r="E431" s="35">
        <v>41817</v>
      </c>
      <c r="F431" t="s">
        <v>23</v>
      </c>
      <c r="G431" t="s">
        <v>5921</v>
      </c>
      <c r="H431" t="s">
        <v>5922</v>
      </c>
      <c r="I431" t="s">
        <v>26</v>
      </c>
      <c r="J431" t="s">
        <v>27</v>
      </c>
      <c r="K431" t="s">
        <v>266</v>
      </c>
      <c r="L431" t="s">
        <v>267</v>
      </c>
      <c r="M431">
        <v>10011</v>
      </c>
      <c r="N431" t="s">
        <v>148</v>
      </c>
      <c r="O431" t="s">
        <v>2878</v>
      </c>
      <c r="P431" t="s">
        <v>32</v>
      </c>
      <c r="Q431" t="s">
        <v>65</v>
      </c>
      <c r="R431" t="s">
        <v>2879</v>
      </c>
      <c r="S431">
        <v>276.69</v>
      </c>
      <c r="T431">
        <v>3</v>
      </c>
      <c r="U431">
        <v>0</v>
      </c>
      <c r="V431">
        <v>49.804199999999994</v>
      </c>
    </row>
    <row r="432" spans="1:22" x14ac:dyDescent="0.3">
      <c r="A432">
        <v>4045</v>
      </c>
      <c r="B432" t="s">
        <v>7171</v>
      </c>
      <c r="C432">
        <v>2012</v>
      </c>
      <c r="D432" s="35">
        <v>41085</v>
      </c>
      <c r="E432" s="35">
        <v>41090</v>
      </c>
      <c r="F432" t="s">
        <v>50</v>
      </c>
      <c r="G432" t="s">
        <v>4536</v>
      </c>
      <c r="H432" t="s">
        <v>4537</v>
      </c>
      <c r="I432" t="s">
        <v>26</v>
      </c>
      <c r="J432" t="s">
        <v>27</v>
      </c>
      <c r="K432" t="s">
        <v>127</v>
      </c>
      <c r="L432" t="s">
        <v>43</v>
      </c>
      <c r="M432">
        <v>94110</v>
      </c>
      <c r="N432" t="s">
        <v>44</v>
      </c>
      <c r="O432" t="s">
        <v>1994</v>
      </c>
      <c r="P432" t="s">
        <v>32</v>
      </c>
      <c r="Q432" t="s">
        <v>65</v>
      </c>
      <c r="R432" t="s">
        <v>1995</v>
      </c>
      <c r="S432">
        <v>204.85</v>
      </c>
      <c r="T432">
        <v>5</v>
      </c>
      <c r="U432">
        <v>0</v>
      </c>
      <c r="V432">
        <v>57.358000000000011</v>
      </c>
    </row>
    <row r="433" spans="1:22" x14ac:dyDescent="0.3">
      <c r="A433">
        <v>4023</v>
      </c>
      <c r="B433" t="s">
        <v>7157</v>
      </c>
      <c r="C433">
        <v>2011</v>
      </c>
      <c r="D433" s="35">
        <v>40716</v>
      </c>
      <c r="E433" s="35">
        <v>40721</v>
      </c>
      <c r="F433" t="s">
        <v>50</v>
      </c>
      <c r="G433" t="s">
        <v>7158</v>
      </c>
      <c r="H433" t="s">
        <v>7159</v>
      </c>
      <c r="I433" t="s">
        <v>26</v>
      </c>
      <c r="J433" t="s">
        <v>27</v>
      </c>
      <c r="K433" t="s">
        <v>2252</v>
      </c>
      <c r="L433" t="s">
        <v>147</v>
      </c>
      <c r="M433">
        <v>19013</v>
      </c>
      <c r="N433" t="s">
        <v>148</v>
      </c>
      <c r="O433" t="s">
        <v>35</v>
      </c>
      <c r="P433" t="s">
        <v>32</v>
      </c>
      <c r="Q433" t="s">
        <v>36</v>
      </c>
      <c r="R433" t="s">
        <v>37</v>
      </c>
      <c r="S433">
        <v>853.92999999999984</v>
      </c>
      <c r="T433">
        <v>5</v>
      </c>
      <c r="U433">
        <v>0.3</v>
      </c>
      <c r="V433">
        <v>0</v>
      </c>
    </row>
    <row r="434" spans="1:22" x14ac:dyDescent="0.3">
      <c r="A434">
        <v>4022</v>
      </c>
      <c r="B434" t="s">
        <v>7157</v>
      </c>
      <c r="C434">
        <v>2011</v>
      </c>
      <c r="D434" s="35">
        <v>40716</v>
      </c>
      <c r="E434" s="35">
        <v>40721</v>
      </c>
      <c r="F434" t="s">
        <v>50</v>
      </c>
      <c r="G434" t="s">
        <v>7158</v>
      </c>
      <c r="H434" t="s">
        <v>7159</v>
      </c>
      <c r="I434" t="s">
        <v>26</v>
      </c>
      <c r="J434" t="s">
        <v>27</v>
      </c>
      <c r="K434" t="s">
        <v>2252</v>
      </c>
      <c r="L434" t="s">
        <v>147</v>
      </c>
      <c r="M434">
        <v>19013</v>
      </c>
      <c r="N434" t="s">
        <v>148</v>
      </c>
      <c r="O434" t="s">
        <v>212</v>
      </c>
      <c r="P434" t="s">
        <v>71</v>
      </c>
      <c r="Q434" t="s">
        <v>72</v>
      </c>
      <c r="R434" t="s">
        <v>213</v>
      </c>
      <c r="S434">
        <v>82.782000000000011</v>
      </c>
      <c r="T434">
        <v>3</v>
      </c>
      <c r="U434">
        <v>0.4</v>
      </c>
      <c r="V434">
        <v>-15.176700000000004</v>
      </c>
    </row>
    <row r="435" spans="1:22" x14ac:dyDescent="0.3">
      <c r="A435">
        <v>4021</v>
      </c>
      <c r="B435" t="s">
        <v>7157</v>
      </c>
      <c r="C435">
        <v>2011</v>
      </c>
      <c r="D435" s="35">
        <v>40716</v>
      </c>
      <c r="E435" s="35">
        <v>40721</v>
      </c>
      <c r="F435" t="s">
        <v>50</v>
      </c>
      <c r="G435" t="s">
        <v>7158</v>
      </c>
      <c r="H435" t="s">
        <v>7159</v>
      </c>
      <c r="I435" t="s">
        <v>26</v>
      </c>
      <c r="J435" t="s">
        <v>27</v>
      </c>
      <c r="K435" t="s">
        <v>2252</v>
      </c>
      <c r="L435" t="s">
        <v>147</v>
      </c>
      <c r="M435">
        <v>19013</v>
      </c>
      <c r="N435" t="s">
        <v>148</v>
      </c>
      <c r="O435" t="s">
        <v>716</v>
      </c>
      <c r="P435" t="s">
        <v>32</v>
      </c>
      <c r="Q435" t="s">
        <v>36</v>
      </c>
      <c r="R435" t="s">
        <v>717</v>
      </c>
      <c r="S435">
        <v>170.05799999999999</v>
      </c>
      <c r="T435">
        <v>3</v>
      </c>
      <c r="U435">
        <v>0.3</v>
      </c>
      <c r="V435">
        <v>-4.858799999999988</v>
      </c>
    </row>
    <row r="436" spans="1:22" x14ac:dyDescent="0.3">
      <c r="A436">
        <v>3970</v>
      </c>
      <c r="B436" t="s">
        <v>7102</v>
      </c>
      <c r="C436">
        <v>2012</v>
      </c>
      <c r="D436" s="35">
        <v>41061</v>
      </c>
      <c r="E436" s="35">
        <v>41065</v>
      </c>
      <c r="F436" t="s">
        <v>50</v>
      </c>
      <c r="G436" t="s">
        <v>6982</v>
      </c>
      <c r="H436" t="s">
        <v>6983</v>
      </c>
      <c r="I436" t="s">
        <v>41</v>
      </c>
      <c r="J436" t="s">
        <v>27</v>
      </c>
      <c r="K436" t="s">
        <v>678</v>
      </c>
      <c r="L436" t="s">
        <v>104</v>
      </c>
      <c r="M436">
        <v>78207</v>
      </c>
      <c r="N436" t="s">
        <v>105</v>
      </c>
      <c r="O436" t="s">
        <v>7103</v>
      </c>
      <c r="P436" t="s">
        <v>46</v>
      </c>
      <c r="Q436" t="s">
        <v>90</v>
      </c>
      <c r="R436" t="s">
        <v>7104</v>
      </c>
      <c r="S436">
        <v>42.24</v>
      </c>
      <c r="T436">
        <v>10</v>
      </c>
      <c r="U436">
        <v>0.2</v>
      </c>
      <c r="V436">
        <v>13.199999999999998</v>
      </c>
    </row>
    <row r="437" spans="1:22" x14ac:dyDescent="0.3">
      <c r="A437">
        <v>434</v>
      </c>
      <c r="B437" t="s">
        <v>1515</v>
      </c>
      <c r="C437">
        <v>2013</v>
      </c>
      <c r="D437" s="35">
        <v>41432</v>
      </c>
      <c r="E437" s="35">
        <v>41433</v>
      </c>
      <c r="F437" t="s">
        <v>188</v>
      </c>
      <c r="G437" t="s">
        <v>643</v>
      </c>
      <c r="H437" t="s">
        <v>644</v>
      </c>
      <c r="I437" t="s">
        <v>26</v>
      </c>
      <c r="J437" t="s">
        <v>27</v>
      </c>
      <c r="K437" t="s">
        <v>1244</v>
      </c>
      <c r="L437" t="s">
        <v>1245</v>
      </c>
      <c r="M437">
        <v>1852</v>
      </c>
      <c r="N437" t="s">
        <v>148</v>
      </c>
      <c r="O437" t="s">
        <v>1516</v>
      </c>
      <c r="P437" t="s">
        <v>46</v>
      </c>
      <c r="Q437" t="s">
        <v>59</v>
      </c>
      <c r="R437" t="s">
        <v>1517</v>
      </c>
      <c r="S437">
        <v>714.30000000000007</v>
      </c>
      <c r="T437">
        <v>5</v>
      </c>
      <c r="U437">
        <v>0</v>
      </c>
      <c r="V437">
        <v>207.14699999999993</v>
      </c>
    </row>
    <row r="438" spans="1:22" x14ac:dyDescent="0.3">
      <c r="A438">
        <v>3969</v>
      </c>
      <c r="B438" t="s">
        <v>7102</v>
      </c>
      <c r="C438">
        <v>2012</v>
      </c>
      <c r="D438" s="35">
        <v>41061</v>
      </c>
      <c r="E438" s="35">
        <v>41065</v>
      </c>
      <c r="F438" t="s">
        <v>50</v>
      </c>
      <c r="G438" t="s">
        <v>6982</v>
      </c>
      <c r="H438" t="s">
        <v>6983</v>
      </c>
      <c r="I438" t="s">
        <v>41</v>
      </c>
      <c r="J438" t="s">
        <v>27</v>
      </c>
      <c r="K438" t="s">
        <v>678</v>
      </c>
      <c r="L438" t="s">
        <v>104</v>
      </c>
      <c r="M438">
        <v>78207</v>
      </c>
      <c r="N438" t="s">
        <v>105</v>
      </c>
      <c r="O438" t="s">
        <v>748</v>
      </c>
      <c r="P438" t="s">
        <v>46</v>
      </c>
      <c r="Q438" t="s">
        <v>75</v>
      </c>
      <c r="R438" t="s">
        <v>749</v>
      </c>
      <c r="S438">
        <v>5.7279999999999989</v>
      </c>
      <c r="T438">
        <v>8</v>
      </c>
      <c r="U438">
        <v>0.8</v>
      </c>
      <c r="V438">
        <v>-9.1648000000000032</v>
      </c>
    </row>
    <row r="439" spans="1:22" x14ac:dyDescent="0.3">
      <c r="A439">
        <v>3957</v>
      </c>
      <c r="B439" t="s">
        <v>7090</v>
      </c>
      <c r="C439">
        <v>2013</v>
      </c>
      <c r="D439" s="35">
        <v>41452</v>
      </c>
      <c r="E439" s="35">
        <v>41459</v>
      </c>
      <c r="F439" t="s">
        <v>50</v>
      </c>
      <c r="G439" t="s">
        <v>364</v>
      </c>
      <c r="H439" t="s">
        <v>365</v>
      </c>
      <c r="I439" t="s">
        <v>26</v>
      </c>
      <c r="J439" t="s">
        <v>27</v>
      </c>
      <c r="K439" t="s">
        <v>127</v>
      </c>
      <c r="L439" t="s">
        <v>43</v>
      </c>
      <c r="M439">
        <v>94109</v>
      </c>
      <c r="N439" t="s">
        <v>44</v>
      </c>
      <c r="O439" t="s">
        <v>5061</v>
      </c>
      <c r="P439" t="s">
        <v>32</v>
      </c>
      <c r="Q439" t="s">
        <v>65</v>
      </c>
      <c r="R439" t="s">
        <v>5062</v>
      </c>
      <c r="S439">
        <v>22.14</v>
      </c>
      <c r="T439">
        <v>3</v>
      </c>
      <c r="U439">
        <v>0</v>
      </c>
      <c r="V439">
        <v>6.4205999999999976</v>
      </c>
    </row>
    <row r="440" spans="1:22" x14ac:dyDescent="0.3">
      <c r="A440">
        <v>437</v>
      </c>
      <c r="B440" t="s">
        <v>1526</v>
      </c>
      <c r="C440">
        <v>2013</v>
      </c>
      <c r="D440" s="35">
        <v>41438</v>
      </c>
      <c r="E440" s="35">
        <v>41440</v>
      </c>
      <c r="F440" t="s">
        <v>23</v>
      </c>
      <c r="G440" t="s">
        <v>1527</v>
      </c>
      <c r="H440" t="s">
        <v>1528</v>
      </c>
      <c r="I440" t="s">
        <v>102</v>
      </c>
      <c r="J440" t="s">
        <v>27</v>
      </c>
      <c r="K440" t="s">
        <v>303</v>
      </c>
      <c r="L440" t="s">
        <v>211</v>
      </c>
      <c r="M440">
        <v>60623</v>
      </c>
      <c r="N440" t="s">
        <v>105</v>
      </c>
      <c r="O440" t="s">
        <v>1529</v>
      </c>
      <c r="P440" t="s">
        <v>71</v>
      </c>
      <c r="Q440" t="s">
        <v>682</v>
      </c>
      <c r="R440" t="s">
        <v>1530</v>
      </c>
      <c r="S440">
        <v>1007.979</v>
      </c>
      <c r="T440">
        <v>3</v>
      </c>
      <c r="U440">
        <v>0.3</v>
      </c>
      <c r="V440">
        <v>43.199100000000044</v>
      </c>
    </row>
    <row r="441" spans="1:22" x14ac:dyDescent="0.3">
      <c r="A441">
        <v>438</v>
      </c>
      <c r="B441" t="s">
        <v>1526</v>
      </c>
      <c r="C441">
        <v>2013</v>
      </c>
      <c r="D441" s="35">
        <v>41438</v>
      </c>
      <c r="E441" s="35">
        <v>41440</v>
      </c>
      <c r="F441" t="s">
        <v>23</v>
      </c>
      <c r="G441" t="s">
        <v>1527</v>
      </c>
      <c r="H441" t="s">
        <v>1528</v>
      </c>
      <c r="I441" t="s">
        <v>102</v>
      </c>
      <c r="J441" t="s">
        <v>27</v>
      </c>
      <c r="K441" t="s">
        <v>303</v>
      </c>
      <c r="L441" t="s">
        <v>211</v>
      </c>
      <c r="M441">
        <v>60623</v>
      </c>
      <c r="N441" t="s">
        <v>105</v>
      </c>
      <c r="O441" t="s">
        <v>1251</v>
      </c>
      <c r="P441" t="s">
        <v>46</v>
      </c>
      <c r="Q441" t="s">
        <v>90</v>
      </c>
      <c r="R441" t="s">
        <v>1442</v>
      </c>
      <c r="S441">
        <v>313.488</v>
      </c>
      <c r="T441">
        <v>7</v>
      </c>
      <c r="U441">
        <v>0.2</v>
      </c>
      <c r="V441">
        <v>113.63939999999998</v>
      </c>
    </row>
    <row r="442" spans="1:22" x14ac:dyDescent="0.3">
      <c r="A442">
        <v>3944</v>
      </c>
      <c r="B442" t="s">
        <v>7078</v>
      </c>
      <c r="C442">
        <v>2013</v>
      </c>
      <c r="D442" s="35">
        <v>41449</v>
      </c>
      <c r="E442" s="35">
        <v>41456</v>
      </c>
      <c r="F442" t="s">
        <v>50</v>
      </c>
      <c r="G442" t="s">
        <v>7079</v>
      </c>
      <c r="H442" t="s">
        <v>7080</v>
      </c>
      <c r="I442" t="s">
        <v>26</v>
      </c>
      <c r="J442" t="s">
        <v>27</v>
      </c>
      <c r="K442" t="s">
        <v>3452</v>
      </c>
      <c r="L442" t="s">
        <v>267</v>
      </c>
      <c r="M442">
        <v>14215</v>
      </c>
      <c r="N442" t="s">
        <v>148</v>
      </c>
      <c r="O442" t="s">
        <v>5894</v>
      </c>
      <c r="P442" t="s">
        <v>46</v>
      </c>
      <c r="Q442" t="s">
        <v>578</v>
      </c>
      <c r="R442" t="s">
        <v>5895</v>
      </c>
      <c r="S442">
        <v>835.17000000000007</v>
      </c>
      <c r="T442">
        <v>7</v>
      </c>
      <c r="U442">
        <v>0</v>
      </c>
      <c r="V442">
        <v>16.703400000000016</v>
      </c>
    </row>
    <row r="443" spans="1:22" x14ac:dyDescent="0.3">
      <c r="A443">
        <v>3939</v>
      </c>
      <c r="B443" t="s">
        <v>7072</v>
      </c>
      <c r="C443">
        <v>2012</v>
      </c>
      <c r="D443" s="35">
        <v>41076</v>
      </c>
      <c r="E443" s="35">
        <v>41080</v>
      </c>
      <c r="F443" t="s">
        <v>50</v>
      </c>
      <c r="G443" t="s">
        <v>6971</v>
      </c>
      <c r="H443" t="s">
        <v>6972</v>
      </c>
      <c r="I443" t="s">
        <v>26</v>
      </c>
      <c r="J443" t="s">
        <v>27</v>
      </c>
      <c r="K443" t="s">
        <v>758</v>
      </c>
      <c r="L443" t="s">
        <v>104</v>
      </c>
      <c r="M443">
        <v>75051</v>
      </c>
      <c r="N443" t="s">
        <v>105</v>
      </c>
      <c r="O443" t="s">
        <v>3495</v>
      </c>
      <c r="P443" t="s">
        <v>32</v>
      </c>
      <c r="Q443" t="s">
        <v>36</v>
      </c>
      <c r="R443" t="s">
        <v>3496</v>
      </c>
      <c r="S443">
        <v>197.37199999999999</v>
      </c>
      <c r="T443">
        <v>2</v>
      </c>
      <c r="U443">
        <v>0.3</v>
      </c>
      <c r="V443">
        <v>-25.376400000000018</v>
      </c>
    </row>
    <row r="444" spans="1:22" x14ac:dyDescent="0.3">
      <c r="A444">
        <v>3938</v>
      </c>
      <c r="B444" t="s">
        <v>7072</v>
      </c>
      <c r="C444">
        <v>2012</v>
      </c>
      <c r="D444" s="35">
        <v>41076</v>
      </c>
      <c r="E444" s="35">
        <v>41080</v>
      </c>
      <c r="F444" t="s">
        <v>50</v>
      </c>
      <c r="G444" t="s">
        <v>6971</v>
      </c>
      <c r="H444" t="s">
        <v>6972</v>
      </c>
      <c r="I444" t="s">
        <v>26</v>
      </c>
      <c r="J444" t="s">
        <v>27</v>
      </c>
      <c r="K444" t="s">
        <v>758</v>
      </c>
      <c r="L444" t="s">
        <v>104</v>
      </c>
      <c r="M444">
        <v>75051</v>
      </c>
      <c r="N444" t="s">
        <v>105</v>
      </c>
      <c r="O444" t="s">
        <v>2943</v>
      </c>
      <c r="P444" t="s">
        <v>46</v>
      </c>
      <c r="Q444" t="s">
        <v>90</v>
      </c>
      <c r="R444" t="s">
        <v>2944</v>
      </c>
      <c r="S444">
        <v>27.216000000000001</v>
      </c>
      <c r="T444">
        <v>3</v>
      </c>
      <c r="U444">
        <v>0.2</v>
      </c>
      <c r="V444">
        <v>9.8657999999999983</v>
      </c>
    </row>
    <row r="445" spans="1:22" x14ac:dyDescent="0.3">
      <c r="A445">
        <v>3937</v>
      </c>
      <c r="B445" t="s">
        <v>7072</v>
      </c>
      <c r="C445">
        <v>2012</v>
      </c>
      <c r="D445" s="35">
        <v>41076</v>
      </c>
      <c r="E445" s="35">
        <v>41080</v>
      </c>
      <c r="F445" t="s">
        <v>50</v>
      </c>
      <c r="G445" t="s">
        <v>6971</v>
      </c>
      <c r="H445" t="s">
        <v>6972</v>
      </c>
      <c r="I445" t="s">
        <v>26</v>
      </c>
      <c r="J445" t="s">
        <v>27</v>
      </c>
      <c r="K445" t="s">
        <v>758</v>
      </c>
      <c r="L445" t="s">
        <v>104</v>
      </c>
      <c r="M445">
        <v>75051</v>
      </c>
      <c r="N445" t="s">
        <v>105</v>
      </c>
      <c r="O445" t="s">
        <v>7073</v>
      </c>
      <c r="P445" t="s">
        <v>46</v>
      </c>
      <c r="Q445" t="s">
        <v>173</v>
      </c>
      <c r="R445" t="s">
        <v>186</v>
      </c>
      <c r="S445">
        <v>28.752000000000002</v>
      </c>
      <c r="T445">
        <v>3</v>
      </c>
      <c r="U445">
        <v>0.2</v>
      </c>
      <c r="V445">
        <v>9.3443999999999985</v>
      </c>
    </row>
    <row r="446" spans="1:22" x14ac:dyDescent="0.3">
      <c r="A446">
        <v>3922</v>
      </c>
      <c r="B446" t="s">
        <v>7062</v>
      </c>
      <c r="C446">
        <v>2013</v>
      </c>
      <c r="D446" s="35">
        <v>41454</v>
      </c>
      <c r="E446" s="35">
        <v>41458</v>
      </c>
      <c r="F446" t="s">
        <v>23</v>
      </c>
      <c r="G446" t="s">
        <v>2384</v>
      </c>
      <c r="H446" t="s">
        <v>2385</v>
      </c>
      <c r="I446" t="s">
        <v>26</v>
      </c>
      <c r="J446" t="s">
        <v>27</v>
      </c>
      <c r="K446" t="s">
        <v>303</v>
      </c>
      <c r="L446" t="s">
        <v>211</v>
      </c>
      <c r="M446">
        <v>60610</v>
      </c>
      <c r="N446" t="s">
        <v>105</v>
      </c>
      <c r="O446" t="s">
        <v>6382</v>
      </c>
      <c r="P446" t="s">
        <v>71</v>
      </c>
      <c r="Q446" t="s">
        <v>72</v>
      </c>
      <c r="R446" t="s">
        <v>6383</v>
      </c>
      <c r="S446">
        <v>359.97600000000006</v>
      </c>
      <c r="T446">
        <v>3</v>
      </c>
      <c r="U446">
        <v>0.2</v>
      </c>
      <c r="V446">
        <v>35.997600000000006</v>
      </c>
    </row>
    <row r="447" spans="1:22" x14ac:dyDescent="0.3">
      <c r="A447">
        <v>3912</v>
      </c>
      <c r="B447" t="s">
        <v>7054</v>
      </c>
      <c r="C447">
        <v>2014</v>
      </c>
      <c r="D447" s="35">
        <v>41796</v>
      </c>
      <c r="E447" s="35">
        <v>41797</v>
      </c>
      <c r="F447" t="s">
        <v>188</v>
      </c>
      <c r="G447" t="s">
        <v>3827</v>
      </c>
      <c r="H447" t="s">
        <v>3828</v>
      </c>
      <c r="I447" t="s">
        <v>26</v>
      </c>
      <c r="J447" t="s">
        <v>27</v>
      </c>
      <c r="K447" t="s">
        <v>6430</v>
      </c>
      <c r="L447" t="s">
        <v>104</v>
      </c>
      <c r="M447">
        <v>77581</v>
      </c>
      <c r="N447" t="s">
        <v>105</v>
      </c>
      <c r="O447" t="s">
        <v>7055</v>
      </c>
      <c r="P447" t="s">
        <v>71</v>
      </c>
      <c r="Q447" t="s">
        <v>72</v>
      </c>
      <c r="R447" t="s">
        <v>7056</v>
      </c>
      <c r="S447">
        <v>470.37600000000009</v>
      </c>
      <c r="T447">
        <v>3</v>
      </c>
      <c r="U447">
        <v>0.2</v>
      </c>
      <c r="V447">
        <v>52.917299999999955</v>
      </c>
    </row>
    <row r="448" spans="1:22" x14ac:dyDescent="0.3">
      <c r="A448">
        <v>3890</v>
      </c>
      <c r="B448" t="s">
        <v>7031</v>
      </c>
      <c r="C448">
        <v>2011</v>
      </c>
      <c r="D448" s="35">
        <v>40696</v>
      </c>
      <c r="E448" s="35">
        <v>40700</v>
      </c>
      <c r="F448" t="s">
        <v>50</v>
      </c>
      <c r="G448" t="s">
        <v>5810</v>
      </c>
      <c r="H448" t="s">
        <v>5811</v>
      </c>
      <c r="I448" t="s">
        <v>26</v>
      </c>
      <c r="J448" t="s">
        <v>27</v>
      </c>
      <c r="K448" t="s">
        <v>3261</v>
      </c>
      <c r="L448" t="s">
        <v>1272</v>
      </c>
      <c r="M448">
        <v>30076</v>
      </c>
      <c r="N448" t="s">
        <v>30</v>
      </c>
      <c r="O448" t="s">
        <v>2011</v>
      </c>
      <c r="P448" t="s">
        <v>46</v>
      </c>
      <c r="Q448" t="s">
        <v>59</v>
      </c>
      <c r="R448" t="s">
        <v>2012</v>
      </c>
      <c r="S448">
        <v>356.94</v>
      </c>
      <c r="T448">
        <v>2</v>
      </c>
      <c r="U448">
        <v>0</v>
      </c>
      <c r="V448">
        <v>107.08199999999997</v>
      </c>
    </row>
    <row r="449" spans="1:22" x14ac:dyDescent="0.3">
      <c r="A449">
        <v>3889</v>
      </c>
      <c r="B449" t="s">
        <v>7031</v>
      </c>
      <c r="C449">
        <v>2011</v>
      </c>
      <c r="D449" s="35">
        <v>40696</v>
      </c>
      <c r="E449" s="35">
        <v>40700</v>
      </c>
      <c r="F449" t="s">
        <v>50</v>
      </c>
      <c r="G449" t="s">
        <v>5810</v>
      </c>
      <c r="H449" t="s">
        <v>5811</v>
      </c>
      <c r="I449" t="s">
        <v>26</v>
      </c>
      <c r="J449" t="s">
        <v>27</v>
      </c>
      <c r="K449" t="s">
        <v>3261</v>
      </c>
      <c r="L449" t="s">
        <v>1272</v>
      </c>
      <c r="M449">
        <v>30076</v>
      </c>
      <c r="N449" t="s">
        <v>30</v>
      </c>
      <c r="O449" t="s">
        <v>2004</v>
      </c>
      <c r="P449" t="s">
        <v>71</v>
      </c>
      <c r="Q449" t="s">
        <v>72</v>
      </c>
      <c r="R449" t="s">
        <v>2005</v>
      </c>
      <c r="S449">
        <v>239.96999999999997</v>
      </c>
      <c r="T449">
        <v>3</v>
      </c>
      <c r="U449">
        <v>0</v>
      </c>
      <c r="V449">
        <v>67.191599999999994</v>
      </c>
    </row>
    <row r="450" spans="1:22" x14ac:dyDescent="0.3">
      <c r="A450">
        <v>3888</v>
      </c>
      <c r="B450" t="s">
        <v>7031</v>
      </c>
      <c r="C450">
        <v>2011</v>
      </c>
      <c r="D450" s="35">
        <v>40696</v>
      </c>
      <c r="E450" s="35">
        <v>40700</v>
      </c>
      <c r="F450" t="s">
        <v>50</v>
      </c>
      <c r="G450" t="s">
        <v>5810</v>
      </c>
      <c r="H450" t="s">
        <v>5811</v>
      </c>
      <c r="I450" t="s">
        <v>26</v>
      </c>
      <c r="J450" t="s">
        <v>27</v>
      </c>
      <c r="K450" t="s">
        <v>3261</v>
      </c>
      <c r="L450" t="s">
        <v>1272</v>
      </c>
      <c r="M450">
        <v>30076</v>
      </c>
      <c r="N450" t="s">
        <v>30</v>
      </c>
      <c r="O450" t="s">
        <v>5048</v>
      </c>
      <c r="P450" t="s">
        <v>46</v>
      </c>
      <c r="Q450" t="s">
        <v>68</v>
      </c>
      <c r="R450" t="s">
        <v>5049</v>
      </c>
      <c r="S450">
        <v>8.56</v>
      </c>
      <c r="T450">
        <v>2</v>
      </c>
      <c r="U450">
        <v>0</v>
      </c>
      <c r="V450">
        <v>2.6536</v>
      </c>
    </row>
    <row r="451" spans="1:22" x14ac:dyDescent="0.3">
      <c r="A451">
        <v>3884</v>
      </c>
      <c r="B451" t="s">
        <v>7023</v>
      </c>
      <c r="C451">
        <v>2012</v>
      </c>
      <c r="D451" s="35">
        <v>41075</v>
      </c>
      <c r="E451" s="35">
        <v>41080</v>
      </c>
      <c r="F451" t="s">
        <v>50</v>
      </c>
      <c r="G451" t="s">
        <v>7024</v>
      </c>
      <c r="H451" t="s">
        <v>7025</v>
      </c>
      <c r="I451" t="s">
        <v>26</v>
      </c>
      <c r="J451" t="s">
        <v>27</v>
      </c>
      <c r="K451" t="s">
        <v>309</v>
      </c>
      <c r="L451" t="s">
        <v>310</v>
      </c>
      <c r="M451">
        <v>85234</v>
      </c>
      <c r="N451" t="s">
        <v>44</v>
      </c>
      <c r="O451" t="s">
        <v>7026</v>
      </c>
      <c r="P451" t="s">
        <v>32</v>
      </c>
      <c r="Q451" t="s">
        <v>65</v>
      </c>
      <c r="R451" t="s">
        <v>7027</v>
      </c>
      <c r="S451">
        <v>40.256</v>
      </c>
      <c r="T451">
        <v>4</v>
      </c>
      <c r="U451">
        <v>0.2</v>
      </c>
      <c r="V451">
        <v>11.070400000000003</v>
      </c>
    </row>
    <row r="452" spans="1:22" x14ac:dyDescent="0.3">
      <c r="A452">
        <v>3883</v>
      </c>
      <c r="B452" t="s">
        <v>7023</v>
      </c>
      <c r="C452">
        <v>2012</v>
      </c>
      <c r="D452" s="35">
        <v>41075</v>
      </c>
      <c r="E452" s="35">
        <v>41080</v>
      </c>
      <c r="F452" t="s">
        <v>50</v>
      </c>
      <c r="G452" t="s">
        <v>7024</v>
      </c>
      <c r="H452" t="s">
        <v>7025</v>
      </c>
      <c r="I452" t="s">
        <v>26</v>
      </c>
      <c r="J452" t="s">
        <v>27</v>
      </c>
      <c r="K452" t="s">
        <v>309</v>
      </c>
      <c r="L452" t="s">
        <v>310</v>
      </c>
      <c r="M452">
        <v>85234</v>
      </c>
      <c r="N452" t="s">
        <v>44</v>
      </c>
      <c r="O452" t="s">
        <v>7015</v>
      </c>
      <c r="P452" t="s">
        <v>32</v>
      </c>
      <c r="Q452" t="s">
        <v>65</v>
      </c>
      <c r="R452" t="s">
        <v>7016</v>
      </c>
      <c r="S452">
        <v>364.70400000000006</v>
      </c>
      <c r="T452">
        <v>6</v>
      </c>
      <c r="U452">
        <v>0.2</v>
      </c>
      <c r="V452">
        <v>-36.470400000000041</v>
      </c>
    </row>
    <row r="453" spans="1:22" x14ac:dyDescent="0.3">
      <c r="A453">
        <v>3882</v>
      </c>
      <c r="B453" t="s">
        <v>7023</v>
      </c>
      <c r="C453">
        <v>2012</v>
      </c>
      <c r="D453" s="35">
        <v>41075</v>
      </c>
      <c r="E453" s="35">
        <v>41080</v>
      </c>
      <c r="F453" t="s">
        <v>50</v>
      </c>
      <c r="G453" t="s">
        <v>7024</v>
      </c>
      <c r="H453" t="s">
        <v>7025</v>
      </c>
      <c r="I453" t="s">
        <v>26</v>
      </c>
      <c r="J453" t="s">
        <v>27</v>
      </c>
      <c r="K453" t="s">
        <v>309</v>
      </c>
      <c r="L453" t="s">
        <v>310</v>
      </c>
      <c r="M453">
        <v>85234</v>
      </c>
      <c r="N453" t="s">
        <v>44</v>
      </c>
      <c r="O453" t="s">
        <v>960</v>
      </c>
      <c r="P453" t="s">
        <v>46</v>
      </c>
      <c r="Q453" t="s">
        <v>59</v>
      </c>
      <c r="R453" t="s">
        <v>961</v>
      </c>
      <c r="S453">
        <v>82.367999999999995</v>
      </c>
      <c r="T453">
        <v>2</v>
      </c>
      <c r="U453">
        <v>0.2</v>
      </c>
      <c r="V453">
        <v>-19.562399999999997</v>
      </c>
    </row>
    <row r="454" spans="1:22" x14ac:dyDescent="0.3">
      <c r="A454">
        <v>3881</v>
      </c>
      <c r="B454" t="s">
        <v>7023</v>
      </c>
      <c r="C454">
        <v>2012</v>
      </c>
      <c r="D454" s="35">
        <v>41075</v>
      </c>
      <c r="E454" s="35">
        <v>41080</v>
      </c>
      <c r="F454" t="s">
        <v>50</v>
      </c>
      <c r="G454" t="s">
        <v>7024</v>
      </c>
      <c r="H454" t="s">
        <v>7025</v>
      </c>
      <c r="I454" t="s">
        <v>26</v>
      </c>
      <c r="J454" t="s">
        <v>27</v>
      </c>
      <c r="K454" t="s">
        <v>309</v>
      </c>
      <c r="L454" t="s">
        <v>310</v>
      </c>
      <c r="M454">
        <v>85234</v>
      </c>
      <c r="N454" t="s">
        <v>44</v>
      </c>
      <c r="O454" t="s">
        <v>5566</v>
      </c>
      <c r="P454" t="s">
        <v>46</v>
      </c>
      <c r="Q454" t="s">
        <v>90</v>
      </c>
      <c r="R454" t="s">
        <v>5567</v>
      </c>
      <c r="S454">
        <v>9.5680000000000014</v>
      </c>
      <c r="T454">
        <v>2</v>
      </c>
      <c r="U454">
        <v>0.2</v>
      </c>
      <c r="V454">
        <v>2.9899999999999993</v>
      </c>
    </row>
    <row r="455" spans="1:22" x14ac:dyDescent="0.3">
      <c r="A455">
        <v>3855</v>
      </c>
      <c r="B455" t="s">
        <v>6996</v>
      </c>
      <c r="C455">
        <v>2014</v>
      </c>
      <c r="D455" s="35">
        <v>41797</v>
      </c>
      <c r="E455" s="35">
        <v>41801</v>
      </c>
      <c r="F455" t="s">
        <v>50</v>
      </c>
      <c r="G455" t="s">
        <v>6370</v>
      </c>
      <c r="H455" t="s">
        <v>6371</v>
      </c>
      <c r="I455" t="s">
        <v>102</v>
      </c>
      <c r="J455" t="s">
        <v>27</v>
      </c>
      <c r="K455" t="s">
        <v>127</v>
      </c>
      <c r="L455" t="s">
        <v>43</v>
      </c>
      <c r="M455">
        <v>94122</v>
      </c>
      <c r="N455" t="s">
        <v>44</v>
      </c>
      <c r="O455" t="s">
        <v>6403</v>
      </c>
      <c r="P455" t="s">
        <v>46</v>
      </c>
      <c r="Q455" t="s">
        <v>59</v>
      </c>
      <c r="R455" t="s">
        <v>6404</v>
      </c>
      <c r="S455">
        <v>26.400000000000002</v>
      </c>
      <c r="T455">
        <v>5</v>
      </c>
      <c r="U455">
        <v>0</v>
      </c>
      <c r="V455">
        <v>0</v>
      </c>
    </row>
    <row r="456" spans="1:22" x14ac:dyDescent="0.3">
      <c r="A456">
        <v>3854</v>
      </c>
      <c r="B456" t="s">
        <v>6996</v>
      </c>
      <c r="C456">
        <v>2014</v>
      </c>
      <c r="D456" s="35">
        <v>41797</v>
      </c>
      <c r="E456" s="35">
        <v>41801</v>
      </c>
      <c r="F456" t="s">
        <v>50</v>
      </c>
      <c r="G456" t="s">
        <v>6370</v>
      </c>
      <c r="H456" t="s">
        <v>6371</v>
      </c>
      <c r="I456" t="s">
        <v>102</v>
      </c>
      <c r="J456" t="s">
        <v>27</v>
      </c>
      <c r="K456" t="s">
        <v>127</v>
      </c>
      <c r="L456" t="s">
        <v>43</v>
      </c>
      <c r="M456">
        <v>94122</v>
      </c>
      <c r="N456" t="s">
        <v>44</v>
      </c>
      <c r="O456" t="s">
        <v>6997</v>
      </c>
      <c r="P456" t="s">
        <v>32</v>
      </c>
      <c r="Q456" t="s">
        <v>65</v>
      </c>
      <c r="R456" t="s">
        <v>6998</v>
      </c>
      <c r="S456">
        <v>4.95</v>
      </c>
      <c r="T456">
        <v>1</v>
      </c>
      <c r="U456">
        <v>0</v>
      </c>
      <c r="V456">
        <v>2.1780000000000004</v>
      </c>
    </row>
    <row r="457" spans="1:22" x14ac:dyDescent="0.3">
      <c r="A457">
        <v>3842</v>
      </c>
      <c r="B457" t="s">
        <v>6981</v>
      </c>
      <c r="C457">
        <v>2011</v>
      </c>
      <c r="D457" s="35">
        <v>40702</v>
      </c>
      <c r="E457" s="35">
        <v>40706</v>
      </c>
      <c r="F457" t="s">
        <v>50</v>
      </c>
      <c r="G457" t="s">
        <v>6982</v>
      </c>
      <c r="H457" t="s">
        <v>6983</v>
      </c>
      <c r="I457" t="s">
        <v>41</v>
      </c>
      <c r="J457" t="s">
        <v>27</v>
      </c>
      <c r="K457" t="s">
        <v>515</v>
      </c>
      <c r="L457" t="s">
        <v>335</v>
      </c>
      <c r="M457">
        <v>37620</v>
      </c>
      <c r="N457" t="s">
        <v>30</v>
      </c>
      <c r="O457" t="s">
        <v>1839</v>
      </c>
      <c r="P457" t="s">
        <v>32</v>
      </c>
      <c r="Q457" t="s">
        <v>36</v>
      </c>
      <c r="R457" t="s">
        <v>1840</v>
      </c>
      <c r="S457">
        <v>170.35200000000003</v>
      </c>
      <c r="T457">
        <v>3</v>
      </c>
      <c r="U457">
        <v>0.2</v>
      </c>
      <c r="V457">
        <v>10.647000000000006</v>
      </c>
    </row>
    <row r="458" spans="1:22" x14ac:dyDescent="0.3">
      <c r="A458">
        <v>3729</v>
      </c>
      <c r="B458" t="s">
        <v>6885</v>
      </c>
      <c r="C458">
        <v>2013</v>
      </c>
      <c r="D458" s="35">
        <v>41431</v>
      </c>
      <c r="E458" s="35">
        <v>41437</v>
      </c>
      <c r="F458" t="s">
        <v>50</v>
      </c>
      <c r="G458" t="s">
        <v>4568</v>
      </c>
      <c r="H458" t="s">
        <v>4569</v>
      </c>
      <c r="I458" t="s">
        <v>26</v>
      </c>
      <c r="J458" t="s">
        <v>27</v>
      </c>
      <c r="K458" t="s">
        <v>606</v>
      </c>
      <c r="L458" t="s">
        <v>245</v>
      </c>
      <c r="M458">
        <v>19711</v>
      </c>
      <c r="N458" t="s">
        <v>148</v>
      </c>
      <c r="O458" t="s">
        <v>6424</v>
      </c>
      <c r="P458" t="s">
        <v>46</v>
      </c>
      <c r="Q458" t="s">
        <v>47</v>
      </c>
      <c r="R458" t="s">
        <v>6425</v>
      </c>
      <c r="S458">
        <v>14.940000000000001</v>
      </c>
      <c r="T458">
        <v>3</v>
      </c>
      <c r="U458">
        <v>0</v>
      </c>
      <c r="V458">
        <v>6.8723999999999998</v>
      </c>
    </row>
    <row r="459" spans="1:22" x14ac:dyDescent="0.3">
      <c r="A459">
        <v>3728</v>
      </c>
      <c r="B459" t="s">
        <v>6885</v>
      </c>
      <c r="C459">
        <v>2013</v>
      </c>
      <c r="D459" s="35">
        <v>41431</v>
      </c>
      <c r="E459" s="35">
        <v>41437</v>
      </c>
      <c r="F459" t="s">
        <v>50</v>
      </c>
      <c r="G459" t="s">
        <v>4568</v>
      </c>
      <c r="H459" t="s">
        <v>4569</v>
      </c>
      <c r="I459" t="s">
        <v>26</v>
      </c>
      <c r="J459" t="s">
        <v>27</v>
      </c>
      <c r="K459" t="s">
        <v>606</v>
      </c>
      <c r="L459" t="s">
        <v>245</v>
      </c>
      <c r="M459">
        <v>19711</v>
      </c>
      <c r="N459" t="s">
        <v>148</v>
      </c>
      <c r="O459" t="s">
        <v>1232</v>
      </c>
      <c r="P459" t="s">
        <v>46</v>
      </c>
      <c r="Q459" t="s">
        <v>68</v>
      </c>
      <c r="R459" t="s">
        <v>1233</v>
      </c>
      <c r="S459">
        <v>11.16</v>
      </c>
      <c r="T459">
        <v>2</v>
      </c>
      <c r="U459">
        <v>0</v>
      </c>
      <c r="V459">
        <v>2.7899999999999991</v>
      </c>
    </row>
    <row r="460" spans="1:22" x14ac:dyDescent="0.3">
      <c r="A460">
        <v>3727</v>
      </c>
      <c r="B460" t="s">
        <v>6885</v>
      </c>
      <c r="C460">
        <v>2013</v>
      </c>
      <c r="D460" s="35">
        <v>41431</v>
      </c>
      <c r="E460" s="35">
        <v>41437</v>
      </c>
      <c r="F460" t="s">
        <v>50</v>
      </c>
      <c r="G460" t="s">
        <v>4568</v>
      </c>
      <c r="H460" t="s">
        <v>4569</v>
      </c>
      <c r="I460" t="s">
        <v>26</v>
      </c>
      <c r="J460" t="s">
        <v>27</v>
      </c>
      <c r="K460" t="s">
        <v>606</v>
      </c>
      <c r="L460" t="s">
        <v>245</v>
      </c>
      <c r="M460">
        <v>19711</v>
      </c>
      <c r="N460" t="s">
        <v>148</v>
      </c>
      <c r="O460" t="s">
        <v>2870</v>
      </c>
      <c r="P460" t="s">
        <v>46</v>
      </c>
      <c r="Q460" t="s">
        <v>59</v>
      </c>
      <c r="R460" t="s">
        <v>2871</v>
      </c>
      <c r="S460">
        <v>360.38</v>
      </c>
      <c r="T460">
        <v>2</v>
      </c>
      <c r="U460">
        <v>0</v>
      </c>
      <c r="V460">
        <v>93.698800000000006</v>
      </c>
    </row>
    <row r="461" spans="1:22" x14ac:dyDescent="0.3">
      <c r="A461">
        <v>3706</v>
      </c>
      <c r="B461" t="s">
        <v>6867</v>
      </c>
      <c r="C461">
        <v>2012</v>
      </c>
      <c r="D461" s="35">
        <v>41073</v>
      </c>
      <c r="E461" s="35">
        <v>41079</v>
      </c>
      <c r="F461" t="s">
        <v>50</v>
      </c>
      <c r="G461" t="s">
        <v>6604</v>
      </c>
      <c r="H461" t="s">
        <v>6605</v>
      </c>
      <c r="I461" t="s">
        <v>41</v>
      </c>
      <c r="J461" t="s">
        <v>27</v>
      </c>
      <c r="K461" t="s">
        <v>357</v>
      </c>
      <c r="L461" t="s">
        <v>358</v>
      </c>
      <c r="M461">
        <v>35601</v>
      </c>
      <c r="N461" t="s">
        <v>30</v>
      </c>
      <c r="O461" t="s">
        <v>6673</v>
      </c>
      <c r="P461" t="s">
        <v>46</v>
      </c>
      <c r="Q461" t="s">
        <v>90</v>
      </c>
      <c r="R461" t="s">
        <v>6674</v>
      </c>
      <c r="S461">
        <v>32.400000000000006</v>
      </c>
      <c r="T461">
        <v>5</v>
      </c>
      <c r="U461">
        <v>0</v>
      </c>
      <c r="V461">
        <v>15.552000000000001</v>
      </c>
    </row>
    <row r="462" spans="1:22" x14ac:dyDescent="0.3">
      <c r="A462">
        <v>3705</v>
      </c>
      <c r="B462" t="s">
        <v>6867</v>
      </c>
      <c r="C462">
        <v>2012</v>
      </c>
      <c r="D462" s="35">
        <v>41073</v>
      </c>
      <c r="E462" s="35">
        <v>41079</v>
      </c>
      <c r="F462" t="s">
        <v>50</v>
      </c>
      <c r="G462" t="s">
        <v>6604</v>
      </c>
      <c r="H462" t="s">
        <v>6605</v>
      </c>
      <c r="I462" t="s">
        <v>41</v>
      </c>
      <c r="J462" t="s">
        <v>27</v>
      </c>
      <c r="K462" t="s">
        <v>357</v>
      </c>
      <c r="L462" t="s">
        <v>358</v>
      </c>
      <c r="M462">
        <v>35601</v>
      </c>
      <c r="N462" t="s">
        <v>30</v>
      </c>
      <c r="O462" t="s">
        <v>3312</v>
      </c>
      <c r="P462" t="s">
        <v>71</v>
      </c>
      <c r="Q462" t="s">
        <v>1216</v>
      </c>
      <c r="R462" t="s">
        <v>3313</v>
      </c>
      <c r="S462">
        <v>899.97</v>
      </c>
      <c r="T462">
        <v>3</v>
      </c>
      <c r="U462">
        <v>0</v>
      </c>
      <c r="V462">
        <v>314.98950000000002</v>
      </c>
    </row>
    <row r="463" spans="1:22" x14ac:dyDescent="0.3">
      <c r="A463">
        <v>3704</v>
      </c>
      <c r="B463" t="s">
        <v>6867</v>
      </c>
      <c r="C463">
        <v>2012</v>
      </c>
      <c r="D463" s="35">
        <v>41073</v>
      </c>
      <c r="E463" s="35">
        <v>41079</v>
      </c>
      <c r="F463" t="s">
        <v>50</v>
      </c>
      <c r="G463" t="s">
        <v>6604</v>
      </c>
      <c r="H463" t="s">
        <v>6605</v>
      </c>
      <c r="I463" t="s">
        <v>41</v>
      </c>
      <c r="J463" t="s">
        <v>27</v>
      </c>
      <c r="K463" t="s">
        <v>357</v>
      </c>
      <c r="L463" t="s">
        <v>358</v>
      </c>
      <c r="M463">
        <v>35601</v>
      </c>
      <c r="N463" t="s">
        <v>30</v>
      </c>
      <c r="O463" t="s">
        <v>4832</v>
      </c>
      <c r="P463" t="s">
        <v>46</v>
      </c>
      <c r="Q463" t="s">
        <v>75</v>
      </c>
      <c r="R463" t="s">
        <v>4833</v>
      </c>
      <c r="S463">
        <v>19.14</v>
      </c>
      <c r="T463">
        <v>3</v>
      </c>
      <c r="U463">
        <v>0</v>
      </c>
      <c r="V463">
        <v>8.8043999999999993</v>
      </c>
    </row>
    <row r="464" spans="1:22" x14ac:dyDescent="0.3">
      <c r="A464">
        <v>3703</v>
      </c>
      <c r="B464" t="s">
        <v>6867</v>
      </c>
      <c r="C464">
        <v>2012</v>
      </c>
      <c r="D464" s="35">
        <v>41073</v>
      </c>
      <c r="E464" s="35">
        <v>41079</v>
      </c>
      <c r="F464" t="s">
        <v>50</v>
      </c>
      <c r="G464" t="s">
        <v>6604</v>
      </c>
      <c r="H464" t="s">
        <v>6605</v>
      </c>
      <c r="I464" t="s">
        <v>41</v>
      </c>
      <c r="J464" t="s">
        <v>27</v>
      </c>
      <c r="K464" t="s">
        <v>357</v>
      </c>
      <c r="L464" t="s">
        <v>358</v>
      </c>
      <c r="M464">
        <v>35601</v>
      </c>
      <c r="N464" t="s">
        <v>30</v>
      </c>
      <c r="O464" t="s">
        <v>6807</v>
      </c>
      <c r="P464" t="s">
        <v>46</v>
      </c>
      <c r="Q464" t="s">
        <v>68</v>
      </c>
      <c r="R464" t="s">
        <v>6808</v>
      </c>
      <c r="S464">
        <v>24.78</v>
      </c>
      <c r="T464">
        <v>6</v>
      </c>
      <c r="U464">
        <v>0</v>
      </c>
      <c r="V464">
        <v>6.9384000000000006</v>
      </c>
    </row>
    <row r="465" spans="1:22" x14ac:dyDescent="0.3">
      <c r="A465">
        <v>3690</v>
      </c>
      <c r="B465" t="s">
        <v>6851</v>
      </c>
      <c r="C465">
        <v>2014</v>
      </c>
      <c r="D465" s="35">
        <v>41793</v>
      </c>
      <c r="E465" s="35">
        <v>41796</v>
      </c>
      <c r="F465" t="s">
        <v>23</v>
      </c>
      <c r="G465" t="s">
        <v>1350</v>
      </c>
      <c r="H465" t="s">
        <v>1351</v>
      </c>
      <c r="I465" t="s">
        <v>26</v>
      </c>
      <c r="J465" t="s">
        <v>27</v>
      </c>
      <c r="K465" t="s">
        <v>1823</v>
      </c>
      <c r="L465" t="s">
        <v>310</v>
      </c>
      <c r="M465">
        <v>85204</v>
      </c>
      <c r="N465" t="s">
        <v>44</v>
      </c>
      <c r="O465" t="s">
        <v>2336</v>
      </c>
      <c r="P465" t="s">
        <v>46</v>
      </c>
      <c r="Q465" t="s">
        <v>173</v>
      </c>
      <c r="R465" t="s">
        <v>2337</v>
      </c>
      <c r="S465">
        <v>43.92</v>
      </c>
      <c r="T465">
        <v>5</v>
      </c>
      <c r="U465">
        <v>0.2</v>
      </c>
      <c r="V465">
        <v>15.921000000000003</v>
      </c>
    </row>
    <row r="466" spans="1:22" x14ac:dyDescent="0.3">
      <c r="A466">
        <v>3689</v>
      </c>
      <c r="B466" t="s">
        <v>6851</v>
      </c>
      <c r="C466">
        <v>2014</v>
      </c>
      <c r="D466" s="35">
        <v>41793</v>
      </c>
      <c r="E466" s="35">
        <v>41796</v>
      </c>
      <c r="F466" t="s">
        <v>23</v>
      </c>
      <c r="G466" t="s">
        <v>1350</v>
      </c>
      <c r="H466" t="s">
        <v>1351</v>
      </c>
      <c r="I466" t="s">
        <v>26</v>
      </c>
      <c r="J466" t="s">
        <v>27</v>
      </c>
      <c r="K466" t="s">
        <v>1823</v>
      </c>
      <c r="L466" t="s">
        <v>310</v>
      </c>
      <c r="M466">
        <v>85204</v>
      </c>
      <c r="N466" t="s">
        <v>44</v>
      </c>
      <c r="O466" t="s">
        <v>913</v>
      </c>
      <c r="P466" t="s">
        <v>46</v>
      </c>
      <c r="Q466" t="s">
        <v>90</v>
      </c>
      <c r="R466" t="s">
        <v>914</v>
      </c>
      <c r="S466">
        <v>25.344000000000001</v>
      </c>
      <c r="T466">
        <v>6</v>
      </c>
      <c r="U466">
        <v>0.2</v>
      </c>
      <c r="V466">
        <v>7.92</v>
      </c>
    </row>
    <row r="467" spans="1:22" x14ac:dyDescent="0.3">
      <c r="A467">
        <v>3662</v>
      </c>
      <c r="B467" t="s">
        <v>6831</v>
      </c>
      <c r="C467">
        <v>2013</v>
      </c>
      <c r="D467" s="35">
        <v>41439</v>
      </c>
      <c r="E467" s="35">
        <v>41441</v>
      </c>
      <c r="F467" t="s">
        <v>23</v>
      </c>
      <c r="G467" t="s">
        <v>2798</v>
      </c>
      <c r="H467" t="s">
        <v>2799</v>
      </c>
      <c r="I467" t="s">
        <v>102</v>
      </c>
      <c r="J467" t="s">
        <v>27</v>
      </c>
      <c r="K467" t="s">
        <v>328</v>
      </c>
      <c r="L467" t="s">
        <v>238</v>
      </c>
      <c r="M467">
        <v>49201</v>
      </c>
      <c r="N467" t="s">
        <v>105</v>
      </c>
      <c r="O467" t="s">
        <v>6736</v>
      </c>
      <c r="P467" t="s">
        <v>71</v>
      </c>
      <c r="Q467" t="s">
        <v>72</v>
      </c>
      <c r="R467" t="s">
        <v>6737</v>
      </c>
      <c r="S467">
        <v>377.96999999999997</v>
      </c>
      <c r="T467">
        <v>3</v>
      </c>
      <c r="U467">
        <v>0</v>
      </c>
      <c r="V467">
        <v>94.492500000000007</v>
      </c>
    </row>
    <row r="468" spans="1:22" x14ac:dyDescent="0.3">
      <c r="A468">
        <v>3601</v>
      </c>
      <c r="B468" t="s">
        <v>6775</v>
      </c>
      <c r="C468">
        <v>2014</v>
      </c>
      <c r="D468" s="35">
        <v>41817</v>
      </c>
      <c r="E468" s="35">
        <v>41821</v>
      </c>
      <c r="F468" t="s">
        <v>50</v>
      </c>
      <c r="G468" t="s">
        <v>3486</v>
      </c>
      <c r="H468" t="s">
        <v>3487</v>
      </c>
      <c r="I468" t="s">
        <v>26</v>
      </c>
      <c r="J468" t="s">
        <v>27</v>
      </c>
      <c r="K468" t="s">
        <v>807</v>
      </c>
      <c r="L468" t="s">
        <v>457</v>
      </c>
      <c r="M468">
        <v>80219</v>
      </c>
      <c r="N468" t="s">
        <v>44</v>
      </c>
      <c r="O468" t="s">
        <v>3409</v>
      </c>
      <c r="P468" t="s">
        <v>71</v>
      </c>
      <c r="Q468" t="s">
        <v>161</v>
      </c>
      <c r="R468" t="s">
        <v>3410</v>
      </c>
      <c r="S468">
        <v>431.92800000000005</v>
      </c>
      <c r="T468">
        <v>9</v>
      </c>
      <c r="U468">
        <v>0.2</v>
      </c>
      <c r="V468">
        <v>64.789199999999951</v>
      </c>
    </row>
    <row r="469" spans="1:22" x14ac:dyDescent="0.3">
      <c r="A469">
        <v>3578</v>
      </c>
      <c r="B469" t="s">
        <v>6757</v>
      </c>
      <c r="C469">
        <v>2013</v>
      </c>
      <c r="D469" s="35">
        <v>41433</v>
      </c>
      <c r="E469" s="35">
        <v>41437</v>
      </c>
      <c r="F469" t="s">
        <v>50</v>
      </c>
      <c r="G469" t="s">
        <v>751</v>
      </c>
      <c r="H469" t="s">
        <v>752</v>
      </c>
      <c r="I469" t="s">
        <v>102</v>
      </c>
      <c r="J469" t="s">
        <v>27</v>
      </c>
      <c r="K469" t="s">
        <v>5954</v>
      </c>
      <c r="L469" t="s">
        <v>43</v>
      </c>
      <c r="M469">
        <v>93309</v>
      </c>
      <c r="N469" t="s">
        <v>44</v>
      </c>
      <c r="O469" t="s">
        <v>869</v>
      </c>
      <c r="P469" t="s">
        <v>46</v>
      </c>
      <c r="Q469" t="s">
        <v>90</v>
      </c>
      <c r="R469" t="s">
        <v>870</v>
      </c>
      <c r="S469">
        <v>4.7300000000000004</v>
      </c>
      <c r="T469">
        <v>1</v>
      </c>
      <c r="U469">
        <v>0</v>
      </c>
      <c r="V469">
        <v>2.3177000000000003</v>
      </c>
    </row>
    <row r="470" spans="1:22" x14ac:dyDescent="0.3">
      <c r="A470">
        <v>3577</v>
      </c>
      <c r="B470" t="s">
        <v>6757</v>
      </c>
      <c r="C470">
        <v>2013</v>
      </c>
      <c r="D470" s="35">
        <v>41433</v>
      </c>
      <c r="E470" s="35">
        <v>41437</v>
      </c>
      <c r="F470" t="s">
        <v>50</v>
      </c>
      <c r="G470" t="s">
        <v>751</v>
      </c>
      <c r="H470" t="s">
        <v>752</v>
      </c>
      <c r="I470" t="s">
        <v>102</v>
      </c>
      <c r="J470" t="s">
        <v>27</v>
      </c>
      <c r="K470" t="s">
        <v>5954</v>
      </c>
      <c r="L470" t="s">
        <v>43</v>
      </c>
      <c r="M470">
        <v>93309</v>
      </c>
      <c r="N470" t="s">
        <v>44</v>
      </c>
      <c r="O470" t="s">
        <v>2214</v>
      </c>
      <c r="P470" t="s">
        <v>46</v>
      </c>
      <c r="Q470" t="s">
        <v>75</v>
      </c>
      <c r="R470" t="s">
        <v>2215</v>
      </c>
      <c r="S470">
        <v>4.7840000000000007</v>
      </c>
      <c r="T470">
        <v>1</v>
      </c>
      <c r="U470">
        <v>0.2</v>
      </c>
      <c r="V470">
        <v>1.5547999999999997</v>
      </c>
    </row>
    <row r="471" spans="1:22" x14ac:dyDescent="0.3">
      <c r="A471">
        <v>3573</v>
      </c>
      <c r="B471" t="s">
        <v>6750</v>
      </c>
      <c r="C471">
        <v>2014</v>
      </c>
      <c r="D471" s="35">
        <v>41820</v>
      </c>
      <c r="E471" s="35">
        <v>41825</v>
      </c>
      <c r="F471" t="s">
        <v>50</v>
      </c>
      <c r="G471" t="s">
        <v>6751</v>
      </c>
      <c r="H471" t="s">
        <v>6752</v>
      </c>
      <c r="I471" t="s">
        <v>41</v>
      </c>
      <c r="J471" t="s">
        <v>27</v>
      </c>
      <c r="K471" t="s">
        <v>5011</v>
      </c>
      <c r="L471" t="s">
        <v>104</v>
      </c>
      <c r="M471">
        <v>75150</v>
      </c>
      <c r="N471" t="s">
        <v>105</v>
      </c>
      <c r="O471" t="s">
        <v>2517</v>
      </c>
      <c r="P471" t="s">
        <v>46</v>
      </c>
      <c r="Q471" t="s">
        <v>90</v>
      </c>
      <c r="R471" t="s">
        <v>2518</v>
      </c>
      <c r="S471">
        <v>5.1840000000000011</v>
      </c>
      <c r="T471">
        <v>1</v>
      </c>
      <c r="U471">
        <v>0.2</v>
      </c>
      <c r="V471">
        <v>1.8144</v>
      </c>
    </row>
    <row r="472" spans="1:22" x14ac:dyDescent="0.3">
      <c r="A472">
        <v>3537</v>
      </c>
      <c r="B472" t="s">
        <v>6724</v>
      </c>
      <c r="C472">
        <v>2013</v>
      </c>
      <c r="D472" s="35">
        <v>41443</v>
      </c>
      <c r="E472" s="35">
        <v>41446</v>
      </c>
      <c r="F472" t="s">
        <v>23</v>
      </c>
      <c r="G472" t="s">
        <v>2080</v>
      </c>
      <c r="H472" t="s">
        <v>2081</v>
      </c>
      <c r="I472" t="s">
        <v>26</v>
      </c>
      <c r="J472" t="s">
        <v>27</v>
      </c>
      <c r="K472" t="s">
        <v>266</v>
      </c>
      <c r="L472" t="s">
        <v>267</v>
      </c>
      <c r="M472">
        <v>10024</v>
      </c>
      <c r="N472" t="s">
        <v>148</v>
      </c>
      <c r="O472" t="s">
        <v>4089</v>
      </c>
      <c r="P472" t="s">
        <v>46</v>
      </c>
      <c r="Q472" t="s">
        <v>59</v>
      </c>
      <c r="R472" t="s">
        <v>4090</v>
      </c>
      <c r="S472">
        <v>40.74</v>
      </c>
      <c r="T472">
        <v>3</v>
      </c>
      <c r="U472">
        <v>0</v>
      </c>
      <c r="V472">
        <v>0.4073999999999991</v>
      </c>
    </row>
    <row r="473" spans="1:22" x14ac:dyDescent="0.3">
      <c r="A473">
        <v>3529</v>
      </c>
      <c r="B473" t="s">
        <v>6717</v>
      </c>
      <c r="C473">
        <v>2013</v>
      </c>
      <c r="D473" s="35">
        <v>41450</v>
      </c>
      <c r="E473" s="35">
        <v>41455</v>
      </c>
      <c r="F473" t="s">
        <v>50</v>
      </c>
      <c r="G473" t="s">
        <v>1870</v>
      </c>
      <c r="H473" t="s">
        <v>1871</v>
      </c>
      <c r="I473" t="s">
        <v>26</v>
      </c>
      <c r="J473" t="s">
        <v>27</v>
      </c>
      <c r="K473" t="s">
        <v>947</v>
      </c>
      <c r="L473" t="s">
        <v>43</v>
      </c>
      <c r="M473">
        <v>92024</v>
      </c>
      <c r="N473" t="s">
        <v>44</v>
      </c>
      <c r="O473" t="s">
        <v>5686</v>
      </c>
      <c r="P473" t="s">
        <v>71</v>
      </c>
      <c r="Q473" t="s">
        <v>72</v>
      </c>
      <c r="R473" t="s">
        <v>5687</v>
      </c>
      <c r="S473">
        <v>38.24</v>
      </c>
      <c r="T473">
        <v>4</v>
      </c>
      <c r="U473">
        <v>0.2</v>
      </c>
      <c r="V473">
        <v>-9.56</v>
      </c>
    </row>
    <row r="474" spans="1:22" x14ac:dyDescent="0.3">
      <c r="A474">
        <v>3520</v>
      </c>
      <c r="B474" t="s">
        <v>6705</v>
      </c>
      <c r="C474">
        <v>2012</v>
      </c>
      <c r="D474" s="35">
        <v>41082</v>
      </c>
      <c r="E474" s="35">
        <v>41085</v>
      </c>
      <c r="F474" t="s">
        <v>188</v>
      </c>
      <c r="G474" t="s">
        <v>6201</v>
      </c>
      <c r="H474" t="s">
        <v>6202</v>
      </c>
      <c r="I474" t="s">
        <v>102</v>
      </c>
      <c r="J474" t="s">
        <v>27</v>
      </c>
      <c r="K474" t="s">
        <v>456</v>
      </c>
      <c r="L474" t="s">
        <v>211</v>
      </c>
      <c r="M474">
        <v>60505</v>
      </c>
      <c r="N474" t="s">
        <v>105</v>
      </c>
      <c r="O474" t="s">
        <v>5482</v>
      </c>
      <c r="P474" t="s">
        <v>32</v>
      </c>
      <c r="Q474" t="s">
        <v>56</v>
      </c>
      <c r="R474" t="s">
        <v>5483</v>
      </c>
      <c r="S474">
        <v>796.42500000000007</v>
      </c>
      <c r="T474">
        <v>7</v>
      </c>
      <c r="U474">
        <v>0.5</v>
      </c>
      <c r="V474">
        <v>-525.6405000000002</v>
      </c>
    </row>
    <row r="475" spans="1:22" x14ac:dyDescent="0.3">
      <c r="A475">
        <v>3512</v>
      </c>
      <c r="B475" t="s">
        <v>6695</v>
      </c>
      <c r="C475">
        <v>2011</v>
      </c>
      <c r="D475" s="35">
        <v>40714</v>
      </c>
      <c r="E475" s="35">
        <v>40718</v>
      </c>
      <c r="F475" t="s">
        <v>50</v>
      </c>
      <c r="G475" t="s">
        <v>6696</v>
      </c>
      <c r="H475" t="s">
        <v>6697</v>
      </c>
      <c r="I475" t="s">
        <v>26</v>
      </c>
      <c r="J475" t="s">
        <v>27</v>
      </c>
      <c r="K475" t="s">
        <v>4346</v>
      </c>
      <c r="L475" t="s">
        <v>104</v>
      </c>
      <c r="M475">
        <v>75023</v>
      </c>
      <c r="N475" t="s">
        <v>105</v>
      </c>
      <c r="O475" t="s">
        <v>340</v>
      </c>
      <c r="P475" t="s">
        <v>46</v>
      </c>
      <c r="Q475" t="s">
        <v>59</v>
      </c>
      <c r="R475" t="s">
        <v>341</v>
      </c>
      <c r="S475">
        <v>509.48800000000006</v>
      </c>
      <c r="T475">
        <v>7</v>
      </c>
      <c r="U475">
        <v>0.2</v>
      </c>
      <c r="V475">
        <v>-127.37200000000001</v>
      </c>
    </row>
    <row r="476" spans="1:22" x14ac:dyDescent="0.3">
      <c r="A476">
        <v>3511</v>
      </c>
      <c r="B476" t="s">
        <v>6695</v>
      </c>
      <c r="C476">
        <v>2011</v>
      </c>
      <c r="D476" s="35">
        <v>40714</v>
      </c>
      <c r="E476" s="35">
        <v>40718</v>
      </c>
      <c r="F476" t="s">
        <v>50</v>
      </c>
      <c r="G476" t="s">
        <v>6696</v>
      </c>
      <c r="H476" t="s">
        <v>6697</v>
      </c>
      <c r="I476" t="s">
        <v>26</v>
      </c>
      <c r="J476" t="s">
        <v>27</v>
      </c>
      <c r="K476" t="s">
        <v>4346</v>
      </c>
      <c r="L476" t="s">
        <v>104</v>
      </c>
      <c r="M476">
        <v>75023</v>
      </c>
      <c r="N476" t="s">
        <v>105</v>
      </c>
      <c r="O476" t="s">
        <v>6329</v>
      </c>
      <c r="P476" t="s">
        <v>71</v>
      </c>
      <c r="Q476" t="s">
        <v>682</v>
      </c>
      <c r="R476" t="s">
        <v>6330</v>
      </c>
      <c r="S476">
        <v>418.8</v>
      </c>
      <c r="T476">
        <v>2</v>
      </c>
      <c r="U476">
        <v>0.4</v>
      </c>
      <c r="V476">
        <v>-97.71999999999997</v>
      </c>
    </row>
    <row r="477" spans="1:22" x14ac:dyDescent="0.3">
      <c r="A477">
        <v>3510</v>
      </c>
      <c r="B477" t="s">
        <v>6695</v>
      </c>
      <c r="C477">
        <v>2011</v>
      </c>
      <c r="D477" s="35">
        <v>40714</v>
      </c>
      <c r="E477" s="35">
        <v>40718</v>
      </c>
      <c r="F477" t="s">
        <v>50</v>
      </c>
      <c r="G477" t="s">
        <v>6696</v>
      </c>
      <c r="H477" t="s">
        <v>6697</v>
      </c>
      <c r="I477" t="s">
        <v>26</v>
      </c>
      <c r="J477" t="s">
        <v>27</v>
      </c>
      <c r="K477" t="s">
        <v>4346</v>
      </c>
      <c r="L477" t="s">
        <v>104</v>
      </c>
      <c r="M477">
        <v>75023</v>
      </c>
      <c r="N477" t="s">
        <v>105</v>
      </c>
      <c r="O477" t="s">
        <v>283</v>
      </c>
      <c r="P477" t="s">
        <v>46</v>
      </c>
      <c r="Q477" t="s">
        <v>90</v>
      </c>
      <c r="R477" t="s">
        <v>284</v>
      </c>
      <c r="S477">
        <v>11.648000000000001</v>
      </c>
      <c r="T477">
        <v>2</v>
      </c>
      <c r="U477">
        <v>0.2</v>
      </c>
      <c r="V477">
        <v>4.0768000000000004</v>
      </c>
    </row>
    <row r="478" spans="1:22" x14ac:dyDescent="0.3">
      <c r="A478">
        <v>3509</v>
      </c>
      <c r="B478" t="s">
        <v>6695</v>
      </c>
      <c r="C478">
        <v>2011</v>
      </c>
      <c r="D478" s="35">
        <v>40714</v>
      </c>
      <c r="E478" s="35">
        <v>40718</v>
      </c>
      <c r="F478" t="s">
        <v>50</v>
      </c>
      <c r="G478" t="s">
        <v>6696</v>
      </c>
      <c r="H478" t="s">
        <v>6697</v>
      </c>
      <c r="I478" t="s">
        <v>26</v>
      </c>
      <c r="J478" t="s">
        <v>27</v>
      </c>
      <c r="K478" t="s">
        <v>4346</v>
      </c>
      <c r="L478" t="s">
        <v>104</v>
      </c>
      <c r="M478">
        <v>75023</v>
      </c>
      <c r="N478" t="s">
        <v>105</v>
      </c>
      <c r="O478" t="s">
        <v>3051</v>
      </c>
      <c r="P478" t="s">
        <v>46</v>
      </c>
      <c r="Q478" t="s">
        <v>90</v>
      </c>
      <c r="R478" t="s">
        <v>3052</v>
      </c>
      <c r="S478">
        <v>15.552000000000003</v>
      </c>
      <c r="T478">
        <v>3</v>
      </c>
      <c r="U478">
        <v>0.2</v>
      </c>
      <c r="V478">
        <v>5.4432</v>
      </c>
    </row>
    <row r="479" spans="1:22" x14ac:dyDescent="0.3">
      <c r="A479">
        <v>3508</v>
      </c>
      <c r="B479" t="s">
        <v>6695</v>
      </c>
      <c r="C479">
        <v>2011</v>
      </c>
      <c r="D479" s="35">
        <v>40714</v>
      </c>
      <c r="E479" s="35">
        <v>40718</v>
      </c>
      <c r="F479" t="s">
        <v>50</v>
      </c>
      <c r="G479" t="s">
        <v>6696</v>
      </c>
      <c r="H479" t="s">
        <v>6697</v>
      </c>
      <c r="I479" t="s">
        <v>26</v>
      </c>
      <c r="J479" t="s">
        <v>27</v>
      </c>
      <c r="K479" t="s">
        <v>4346</v>
      </c>
      <c r="L479" t="s">
        <v>104</v>
      </c>
      <c r="M479">
        <v>75023</v>
      </c>
      <c r="N479" t="s">
        <v>105</v>
      </c>
      <c r="O479" t="s">
        <v>6698</v>
      </c>
      <c r="P479" t="s">
        <v>32</v>
      </c>
      <c r="Q479" t="s">
        <v>33</v>
      </c>
      <c r="R479" t="s">
        <v>6699</v>
      </c>
      <c r="S479">
        <v>193.06559999999999</v>
      </c>
      <c r="T479">
        <v>4</v>
      </c>
      <c r="U479">
        <v>0.32</v>
      </c>
      <c r="V479">
        <v>-19.874399999999994</v>
      </c>
    </row>
    <row r="480" spans="1:22" x14ac:dyDescent="0.3">
      <c r="A480">
        <v>3507</v>
      </c>
      <c r="B480" t="s">
        <v>6695</v>
      </c>
      <c r="C480">
        <v>2011</v>
      </c>
      <c r="D480" s="35">
        <v>40714</v>
      </c>
      <c r="E480" s="35">
        <v>40718</v>
      </c>
      <c r="F480" t="s">
        <v>50</v>
      </c>
      <c r="G480" t="s">
        <v>6696</v>
      </c>
      <c r="H480" t="s">
        <v>6697</v>
      </c>
      <c r="I480" t="s">
        <v>26</v>
      </c>
      <c r="J480" t="s">
        <v>27</v>
      </c>
      <c r="K480" t="s">
        <v>4346</v>
      </c>
      <c r="L480" t="s">
        <v>104</v>
      </c>
      <c r="M480">
        <v>75023</v>
      </c>
      <c r="N480" t="s">
        <v>105</v>
      </c>
      <c r="O480" t="s">
        <v>108</v>
      </c>
      <c r="P480" t="s">
        <v>46</v>
      </c>
      <c r="Q480" t="s">
        <v>75</v>
      </c>
      <c r="R480" t="s">
        <v>109</v>
      </c>
      <c r="S480">
        <v>3.3919999999999995</v>
      </c>
      <c r="T480">
        <v>4</v>
      </c>
      <c r="U480">
        <v>0.8</v>
      </c>
      <c r="V480">
        <v>-5.088000000000001</v>
      </c>
    </row>
    <row r="481" spans="1:22" x14ac:dyDescent="0.3">
      <c r="A481">
        <v>3506</v>
      </c>
      <c r="B481" t="s">
        <v>6695</v>
      </c>
      <c r="C481">
        <v>2011</v>
      </c>
      <c r="D481" s="35">
        <v>40714</v>
      </c>
      <c r="E481" s="35">
        <v>40718</v>
      </c>
      <c r="F481" t="s">
        <v>50</v>
      </c>
      <c r="G481" t="s">
        <v>6696</v>
      </c>
      <c r="H481" t="s">
        <v>6697</v>
      </c>
      <c r="I481" t="s">
        <v>26</v>
      </c>
      <c r="J481" t="s">
        <v>27</v>
      </c>
      <c r="K481" t="s">
        <v>4346</v>
      </c>
      <c r="L481" t="s">
        <v>104</v>
      </c>
      <c r="M481">
        <v>75023</v>
      </c>
      <c r="N481" t="s">
        <v>105</v>
      </c>
      <c r="O481" t="s">
        <v>5648</v>
      </c>
      <c r="P481" t="s">
        <v>71</v>
      </c>
      <c r="Q481" t="s">
        <v>72</v>
      </c>
      <c r="R481" t="s">
        <v>5649</v>
      </c>
      <c r="S481">
        <v>201.584</v>
      </c>
      <c r="T481">
        <v>2</v>
      </c>
      <c r="U481">
        <v>0.2</v>
      </c>
      <c r="V481">
        <v>20.158400000000015</v>
      </c>
    </row>
    <row r="482" spans="1:22" x14ac:dyDescent="0.3">
      <c r="A482">
        <v>3448</v>
      </c>
      <c r="B482" t="s">
        <v>6640</v>
      </c>
      <c r="C482">
        <v>2014</v>
      </c>
      <c r="D482" s="35">
        <v>41802</v>
      </c>
      <c r="E482" s="35">
        <v>41806</v>
      </c>
      <c r="F482" t="s">
        <v>50</v>
      </c>
      <c r="G482" t="s">
        <v>5338</v>
      </c>
      <c r="H482" t="s">
        <v>5339</v>
      </c>
      <c r="I482" t="s">
        <v>102</v>
      </c>
      <c r="J482" t="s">
        <v>27</v>
      </c>
      <c r="K482" t="s">
        <v>1560</v>
      </c>
      <c r="L482" t="s">
        <v>358</v>
      </c>
      <c r="M482">
        <v>36830</v>
      </c>
      <c r="N482" t="s">
        <v>30</v>
      </c>
      <c r="O482" t="s">
        <v>3383</v>
      </c>
      <c r="P482" t="s">
        <v>46</v>
      </c>
      <c r="Q482" t="s">
        <v>68</v>
      </c>
      <c r="R482" t="s">
        <v>3384</v>
      </c>
      <c r="S482">
        <v>3.76</v>
      </c>
      <c r="T482">
        <v>2</v>
      </c>
      <c r="U482">
        <v>0</v>
      </c>
      <c r="V482">
        <v>1.0903999999999998</v>
      </c>
    </row>
    <row r="483" spans="1:22" x14ac:dyDescent="0.3">
      <c r="A483">
        <v>480</v>
      </c>
      <c r="B483" t="s">
        <v>1647</v>
      </c>
      <c r="C483">
        <v>2013</v>
      </c>
      <c r="D483" s="35">
        <v>41452</v>
      </c>
      <c r="E483" s="35">
        <v>41458</v>
      </c>
      <c r="F483" t="s">
        <v>50</v>
      </c>
      <c r="G483" t="s">
        <v>1648</v>
      </c>
      <c r="H483" t="s">
        <v>1649</v>
      </c>
      <c r="I483" t="s">
        <v>41</v>
      </c>
      <c r="J483" t="s">
        <v>27</v>
      </c>
      <c r="K483" t="s">
        <v>266</v>
      </c>
      <c r="L483" t="s">
        <v>267</v>
      </c>
      <c r="M483">
        <v>10024</v>
      </c>
      <c r="N483" t="s">
        <v>148</v>
      </c>
      <c r="O483" t="s">
        <v>1650</v>
      </c>
      <c r="P483" t="s">
        <v>46</v>
      </c>
      <c r="Q483" t="s">
        <v>68</v>
      </c>
      <c r="R483" t="s">
        <v>1651</v>
      </c>
      <c r="S483">
        <v>14.7</v>
      </c>
      <c r="T483">
        <v>5</v>
      </c>
      <c r="U483">
        <v>0</v>
      </c>
      <c r="V483">
        <v>6.6150000000000002</v>
      </c>
    </row>
    <row r="484" spans="1:22" x14ac:dyDescent="0.3">
      <c r="A484">
        <v>481</v>
      </c>
      <c r="B484" t="s">
        <v>1647</v>
      </c>
      <c r="C484">
        <v>2013</v>
      </c>
      <c r="D484" s="35">
        <v>41452</v>
      </c>
      <c r="E484" s="35">
        <v>41458</v>
      </c>
      <c r="F484" t="s">
        <v>50</v>
      </c>
      <c r="G484" t="s">
        <v>1648</v>
      </c>
      <c r="H484" t="s">
        <v>1649</v>
      </c>
      <c r="I484" t="s">
        <v>41</v>
      </c>
      <c r="J484" t="s">
        <v>27</v>
      </c>
      <c r="K484" t="s">
        <v>266</v>
      </c>
      <c r="L484" t="s">
        <v>267</v>
      </c>
      <c r="M484">
        <v>10024</v>
      </c>
      <c r="N484" t="s">
        <v>148</v>
      </c>
      <c r="O484" t="s">
        <v>1652</v>
      </c>
      <c r="P484" t="s">
        <v>46</v>
      </c>
      <c r="Q484" t="s">
        <v>59</v>
      </c>
      <c r="R484" t="s">
        <v>1653</v>
      </c>
      <c r="S484">
        <v>704.25</v>
      </c>
      <c r="T484">
        <v>5</v>
      </c>
      <c r="U484">
        <v>0</v>
      </c>
      <c r="V484">
        <v>84.51</v>
      </c>
    </row>
    <row r="485" spans="1:22" x14ac:dyDescent="0.3">
      <c r="A485">
        <v>3446</v>
      </c>
      <c r="B485" t="s">
        <v>6636</v>
      </c>
      <c r="C485">
        <v>2012</v>
      </c>
      <c r="D485" s="35">
        <v>41072</v>
      </c>
      <c r="E485" s="35">
        <v>41077</v>
      </c>
      <c r="F485" t="s">
        <v>50</v>
      </c>
      <c r="G485" t="s">
        <v>824</v>
      </c>
      <c r="H485" t="s">
        <v>825</v>
      </c>
      <c r="I485" t="s">
        <v>26</v>
      </c>
      <c r="J485" t="s">
        <v>27</v>
      </c>
      <c r="K485" t="s">
        <v>606</v>
      </c>
      <c r="L485" t="s">
        <v>245</v>
      </c>
      <c r="M485">
        <v>19711</v>
      </c>
      <c r="N485" t="s">
        <v>148</v>
      </c>
      <c r="O485" t="s">
        <v>4803</v>
      </c>
      <c r="P485" t="s">
        <v>46</v>
      </c>
      <c r="Q485" t="s">
        <v>59</v>
      </c>
      <c r="R485" t="s">
        <v>4804</v>
      </c>
      <c r="S485">
        <v>29.900000000000002</v>
      </c>
      <c r="T485">
        <v>5</v>
      </c>
      <c r="U485">
        <v>0</v>
      </c>
      <c r="V485">
        <v>5.0829999999999975</v>
      </c>
    </row>
    <row r="486" spans="1:22" x14ac:dyDescent="0.3">
      <c r="A486">
        <v>3395</v>
      </c>
      <c r="B486" t="s">
        <v>6601</v>
      </c>
      <c r="C486">
        <v>2014</v>
      </c>
      <c r="D486" s="35">
        <v>41801</v>
      </c>
      <c r="E486" s="35">
        <v>41801</v>
      </c>
      <c r="F486" t="s">
        <v>1290</v>
      </c>
      <c r="G486" t="s">
        <v>4094</v>
      </c>
      <c r="H486" t="s">
        <v>4095</v>
      </c>
      <c r="I486" t="s">
        <v>26</v>
      </c>
      <c r="J486" t="s">
        <v>27</v>
      </c>
      <c r="K486" t="s">
        <v>146</v>
      </c>
      <c r="L486" t="s">
        <v>147</v>
      </c>
      <c r="M486">
        <v>19143</v>
      </c>
      <c r="N486" t="s">
        <v>148</v>
      </c>
      <c r="O486" t="s">
        <v>5347</v>
      </c>
      <c r="P486" t="s">
        <v>46</v>
      </c>
      <c r="Q486" t="s">
        <v>90</v>
      </c>
      <c r="R486" t="s">
        <v>5348</v>
      </c>
      <c r="S486">
        <v>40.032000000000004</v>
      </c>
      <c r="T486">
        <v>6</v>
      </c>
      <c r="U486">
        <v>0.2</v>
      </c>
      <c r="V486">
        <v>15.011999999999999</v>
      </c>
    </row>
    <row r="487" spans="1:22" x14ac:dyDescent="0.3">
      <c r="A487">
        <v>3362</v>
      </c>
      <c r="B487" t="s">
        <v>6566</v>
      </c>
      <c r="C487">
        <v>2012</v>
      </c>
      <c r="D487" s="35">
        <v>41064</v>
      </c>
      <c r="E487" s="35">
        <v>41068</v>
      </c>
      <c r="F487" t="s">
        <v>23</v>
      </c>
      <c r="G487" t="s">
        <v>3606</v>
      </c>
      <c r="H487" t="s">
        <v>3607</v>
      </c>
      <c r="I487" t="s">
        <v>102</v>
      </c>
      <c r="J487" t="s">
        <v>27</v>
      </c>
      <c r="K487" t="s">
        <v>266</v>
      </c>
      <c r="L487" t="s">
        <v>267</v>
      </c>
      <c r="M487">
        <v>10024</v>
      </c>
      <c r="N487" t="s">
        <v>148</v>
      </c>
      <c r="O487" t="s">
        <v>6567</v>
      </c>
      <c r="P487" t="s">
        <v>32</v>
      </c>
      <c r="Q487" t="s">
        <v>65</v>
      </c>
      <c r="R487" t="s">
        <v>6568</v>
      </c>
      <c r="S487">
        <v>35.28</v>
      </c>
      <c r="T487">
        <v>3</v>
      </c>
      <c r="U487">
        <v>0</v>
      </c>
      <c r="V487">
        <v>11.995199999999997</v>
      </c>
    </row>
    <row r="488" spans="1:22" x14ac:dyDescent="0.3">
      <c r="A488">
        <v>485</v>
      </c>
      <c r="B488" t="s">
        <v>1664</v>
      </c>
      <c r="C488">
        <v>2014</v>
      </c>
      <c r="D488" s="35">
        <v>41801</v>
      </c>
      <c r="E488" s="35">
        <v>41804</v>
      </c>
      <c r="F488" t="s">
        <v>188</v>
      </c>
      <c r="G488" t="s">
        <v>1665</v>
      </c>
      <c r="H488" t="s">
        <v>1666</v>
      </c>
      <c r="I488" t="s">
        <v>102</v>
      </c>
      <c r="J488" t="s">
        <v>27</v>
      </c>
      <c r="K488" t="s">
        <v>42</v>
      </c>
      <c r="L488" t="s">
        <v>43</v>
      </c>
      <c r="M488">
        <v>90045</v>
      </c>
      <c r="N488" t="s">
        <v>44</v>
      </c>
      <c r="O488" t="s">
        <v>1667</v>
      </c>
      <c r="P488" t="s">
        <v>46</v>
      </c>
      <c r="Q488" t="s">
        <v>47</v>
      </c>
      <c r="R488" t="s">
        <v>1668</v>
      </c>
      <c r="S488">
        <v>29.6</v>
      </c>
      <c r="T488">
        <v>2</v>
      </c>
      <c r="U488">
        <v>0</v>
      </c>
      <c r="V488">
        <v>14.8</v>
      </c>
    </row>
    <row r="489" spans="1:22" x14ac:dyDescent="0.3">
      <c r="A489">
        <v>486</v>
      </c>
      <c r="B489" t="s">
        <v>1664</v>
      </c>
      <c r="C489">
        <v>2014</v>
      </c>
      <c r="D489" s="35">
        <v>41801</v>
      </c>
      <c r="E489" s="35">
        <v>41804</v>
      </c>
      <c r="F489" t="s">
        <v>188</v>
      </c>
      <c r="G489" t="s">
        <v>1665</v>
      </c>
      <c r="H489" t="s">
        <v>1666</v>
      </c>
      <c r="I489" t="s">
        <v>102</v>
      </c>
      <c r="J489" t="s">
        <v>27</v>
      </c>
      <c r="K489" t="s">
        <v>42</v>
      </c>
      <c r="L489" t="s">
        <v>43</v>
      </c>
      <c r="M489">
        <v>90045</v>
      </c>
      <c r="N489" t="s">
        <v>44</v>
      </c>
      <c r="O489" t="s">
        <v>1669</v>
      </c>
      <c r="P489" t="s">
        <v>32</v>
      </c>
      <c r="Q489" t="s">
        <v>33</v>
      </c>
      <c r="R489" t="s">
        <v>1670</v>
      </c>
      <c r="S489">
        <v>514.16499999999996</v>
      </c>
      <c r="T489">
        <v>5</v>
      </c>
      <c r="U489">
        <v>0.15</v>
      </c>
      <c r="V489">
        <v>-30.24499999999999</v>
      </c>
    </row>
    <row r="490" spans="1:22" x14ac:dyDescent="0.3">
      <c r="A490">
        <v>487</v>
      </c>
      <c r="B490" t="s">
        <v>1664</v>
      </c>
      <c r="C490">
        <v>2014</v>
      </c>
      <c r="D490" s="35">
        <v>41801</v>
      </c>
      <c r="E490" s="35">
        <v>41804</v>
      </c>
      <c r="F490" t="s">
        <v>188</v>
      </c>
      <c r="G490" t="s">
        <v>1665</v>
      </c>
      <c r="H490" t="s">
        <v>1666</v>
      </c>
      <c r="I490" t="s">
        <v>102</v>
      </c>
      <c r="J490" t="s">
        <v>27</v>
      </c>
      <c r="K490" t="s">
        <v>42</v>
      </c>
      <c r="L490" t="s">
        <v>43</v>
      </c>
      <c r="M490">
        <v>90045</v>
      </c>
      <c r="N490" t="s">
        <v>44</v>
      </c>
      <c r="O490" t="s">
        <v>1671</v>
      </c>
      <c r="P490" t="s">
        <v>71</v>
      </c>
      <c r="Q490" t="s">
        <v>72</v>
      </c>
      <c r="R490" t="s">
        <v>1672</v>
      </c>
      <c r="S490">
        <v>279.95999999999998</v>
      </c>
      <c r="T490">
        <v>5</v>
      </c>
      <c r="U490">
        <v>0.2</v>
      </c>
      <c r="V490">
        <v>17.497500000000016</v>
      </c>
    </row>
    <row r="491" spans="1:22" x14ac:dyDescent="0.3">
      <c r="A491">
        <v>3361</v>
      </c>
      <c r="B491" t="s">
        <v>6566</v>
      </c>
      <c r="C491">
        <v>2012</v>
      </c>
      <c r="D491" s="35">
        <v>41064</v>
      </c>
      <c r="E491" s="35">
        <v>41068</v>
      </c>
      <c r="F491" t="s">
        <v>23</v>
      </c>
      <c r="G491" t="s">
        <v>3606</v>
      </c>
      <c r="H491" t="s">
        <v>3607</v>
      </c>
      <c r="I491" t="s">
        <v>102</v>
      </c>
      <c r="J491" t="s">
        <v>27</v>
      </c>
      <c r="K491" t="s">
        <v>266</v>
      </c>
      <c r="L491" t="s">
        <v>267</v>
      </c>
      <c r="M491">
        <v>10024</v>
      </c>
      <c r="N491" t="s">
        <v>148</v>
      </c>
      <c r="O491" t="s">
        <v>948</v>
      </c>
      <c r="P491" t="s">
        <v>46</v>
      </c>
      <c r="Q491" t="s">
        <v>90</v>
      </c>
      <c r="R491" t="s">
        <v>949</v>
      </c>
      <c r="S491">
        <v>30.44</v>
      </c>
      <c r="T491">
        <v>4</v>
      </c>
      <c r="U491">
        <v>0</v>
      </c>
      <c r="V491">
        <v>14.306799999999999</v>
      </c>
    </row>
    <row r="492" spans="1:22" x14ac:dyDescent="0.3">
      <c r="A492">
        <v>489</v>
      </c>
      <c r="B492" t="s">
        <v>1678</v>
      </c>
      <c r="C492">
        <v>2011</v>
      </c>
      <c r="D492" s="35">
        <v>40703</v>
      </c>
      <c r="E492" s="35">
        <v>40707</v>
      </c>
      <c r="F492" t="s">
        <v>23</v>
      </c>
      <c r="G492" t="s">
        <v>1679</v>
      </c>
      <c r="H492" t="s">
        <v>1680</v>
      </c>
      <c r="I492" t="s">
        <v>102</v>
      </c>
      <c r="J492" t="s">
        <v>27</v>
      </c>
      <c r="K492" t="s">
        <v>1681</v>
      </c>
      <c r="L492" t="s">
        <v>104</v>
      </c>
      <c r="M492">
        <v>77340</v>
      </c>
      <c r="N492" t="s">
        <v>105</v>
      </c>
      <c r="O492" t="s">
        <v>1682</v>
      </c>
      <c r="P492" t="s">
        <v>71</v>
      </c>
      <c r="Q492" t="s">
        <v>72</v>
      </c>
      <c r="R492" t="s">
        <v>1683</v>
      </c>
      <c r="S492">
        <v>7.9920000000000009</v>
      </c>
      <c r="T492">
        <v>1</v>
      </c>
      <c r="U492">
        <v>0.2</v>
      </c>
      <c r="V492">
        <v>0.59940000000000015</v>
      </c>
    </row>
    <row r="493" spans="1:22" x14ac:dyDescent="0.3">
      <c r="A493">
        <v>490</v>
      </c>
      <c r="B493" t="s">
        <v>1678</v>
      </c>
      <c r="C493">
        <v>2011</v>
      </c>
      <c r="D493" s="35">
        <v>40703</v>
      </c>
      <c r="E493" s="35">
        <v>40707</v>
      </c>
      <c r="F493" t="s">
        <v>23</v>
      </c>
      <c r="G493" t="s">
        <v>1679</v>
      </c>
      <c r="H493" t="s">
        <v>1680</v>
      </c>
      <c r="I493" t="s">
        <v>102</v>
      </c>
      <c r="J493" t="s">
        <v>27</v>
      </c>
      <c r="K493" t="s">
        <v>1681</v>
      </c>
      <c r="L493" t="s">
        <v>104</v>
      </c>
      <c r="M493">
        <v>77340</v>
      </c>
      <c r="N493" t="s">
        <v>105</v>
      </c>
      <c r="O493" t="s">
        <v>1684</v>
      </c>
      <c r="P493" t="s">
        <v>71</v>
      </c>
      <c r="Q493" t="s">
        <v>161</v>
      </c>
      <c r="R493" t="s">
        <v>1685</v>
      </c>
      <c r="S493">
        <v>63.984000000000009</v>
      </c>
      <c r="T493">
        <v>2</v>
      </c>
      <c r="U493">
        <v>0.2</v>
      </c>
      <c r="V493">
        <v>10.397399999999998</v>
      </c>
    </row>
    <row r="494" spans="1:22" x14ac:dyDescent="0.3">
      <c r="A494">
        <v>491</v>
      </c>
      <c r="B494" t="s">
        <v>1678</v>
      </c>
      <c r="C494">
        <v>2011</v>
      </c>
      <c r="D494" s="35">
        <v>40703</v>
      </c>
      <c r="E494" s="35">
        <v>40707</v>
      </c>
      <c r="F494" t="s">
        <v>23</v>
      </c>
      <c r="G494" t="s">
        <v>1679</v>
      </c>
      <c r="H494" t="s">
        <v>1680</v>
      </c>
      <c r="I494" t="s">
        <v>102</v>
      </c>
      <c r="J494" t="s">
        <v>27</v>
      </c>
      <c r="K494" t="s">
        <v>1681</v>
      </c>
      <c r="L494" t="s">
        <v>104</v>
      </c>
      <c r="M494">
        <v>77340</v>
      </c>
      <c r="N494" t="s">
        <v>105</v>
      </c>
      <c r="O494" t="s">
        <v>1565</v>
      </c>
      <c r="P494" t="s">
        <v>46</v>
      </c>
      <c r="Q494" t="s">
        <v>68</v>
      </c>
      <c r="R494" t="s">
        <v>1566</v>
      </c>
      <c r="S494">
        <v>70.367999999999995</v>
      </c>
      <c r="T494">
        <v>2</v>
      </c>
      <c r="U494">
        <v>0.2</v>
      </c>
      <c r="V494">
        <v>6.1572000000000031</v>
      </c>
    </row>
    <row r="495" spans="1:22" x14ac:dyDescent="0.3">
      <c r="A495">
        <v>3193</v>
      </c>
      <c r="B495" t="s">
        <v>6406</v>
      </c>
      <c r="C495">
        <v>2014</v>
      </c>
      <c r="D495" s="35">
        <v>41795</v>
      </c>
      <c r="E495" s="35">
        <v>41799</v>
      </c>
      <c r="F495" t="s">
        <v>50</v>
      </c>
      <c r="G495" t="s">
        <v>5466</v>
      </c>
      <c r="H495" t="s">
        <v>5467</v>
      </c>
      <c r="I495" t="s">
        <v>41</v>
      </c>
      <c r="J495" t="s">
        <v>27</v>
      </c>
      <c r="K495" t="s">
        <v>6407</v>
      </c>
      <c r="L495" t="s">
        <v>104</v>
      </c>
      <c r="M495">
        <v>77489</v>
      </c>
      <c r="N495" t="s">
        <v>105</v>
      </c>
      <c r="O495" t="s">
        <v>1022</v>
      </c>
      <c r="P495" t="s">
        <v>46</v>
      </c>
      <c r="Q495" t="s">
        <v>75</v>
      </c>
      <c r="R495" t="s">
        <v>1023</v>
      </c>
      <c r="S495">
        <v>6.3699999999999983</v>
      </c>
      <c r="T495">
        <v>7</v>
      </c>
      <c r="U495">
        <v>0.8</v>
      </c>
      <c r="V495">
        <v>-9.5550000000000015</v>
      </c>
    </row>
    <row r="496" spans="1:22" x14ac:dyDescent="0.3">
      <c r="A496">
        <v>3149</v>
      </c>
      <c r="B496" t="s">
        <v>6360</v>
      </c>
      <c r="C496">
        <v>2013</v>
      </c>
      <c r="D496" s="35">
        <v>41433</v>
      </c>
      <c r="E496" s="35">
        <v>41436</v>
      </c>
      <c r="F496" t="s">
        <v>188</v>
      </c>
      <c r="G496" t="s">
        <v>2313</v>
      </c>
      <c r="H496" t="s">
        <v>2314</v>
      </c>
      <c r="I496" t="s">
        <v>102</v>
      </c>
      <c r="J496" t="s">
        <v>27</v>
      </c>
      <c r="K496" t="s">
        <v>266</v>
      </c>
      <c r="L496" t="s">
        <v>267</v>
      </c>
      <c r="M496">
        <v>10035</v>
      </c>
      <c r="N496" t="s">
        <v>148</v>
      </c>
      <c r="O496" t="s">
        <v>1898</v>
      </c>
      <c r="P496" t="s">
        <v>46</v>
      </c>
      <c r="Q496" t="s">
        <v>90</v>
      </c>
      <c r="R496" t="s">
        <v>1899</v>
      </c>
      <c r="S496">
        <v>32.400000000000006</v>
      </c>
      <c r="T496">
        <v>5</v>
      </c>
      <c r="U496">
        <v>0</v>
      </c>
      <c r="V496">
        <v>15.552000000000001</v>
      </c>
    </row>
    <row r="497" spans="1:22" x14ac:dyDescent="0.3">
      <c r="A497">
        <v>3148</v>
      </c>
      <c r="B497" t="s">
        <v>6359</v>
      </c>
      <c r="C497">
        <v>2011</v>
      </c>
      <c r="D497" s="35">
        <v>40724</v>
      </c>
      <c r="E497" s="35">
        <v>40727</v>
      </c>
      <c r="F497" t="s">
        <v>23</v>
      </c>
      <c r="G497" t="s">
        <v>2140</v>
      </c>
      <c r="H497" t="s">
        <v>2141</v>
      </c>
      <c r="I497" t="s">
        <v>41</v>
      </c>
      <c r="J497" t="s">
        <v>27</v>
      </c>
      <c r="K497" t="s">
        <v>42</v>
      </c>
      <c r="L497" t="s">
        <v>43</v>
      </c>
      <c r="M497">
        <v>90004</v>
      </c>
      <c r="N497" t="s">
        <v>44</v>
      </c>
      <c r="O497" t="s">
        <v>1246</v>
      </c>
      <c r="P497" t="s">
        <v>46</v>
      </c>
      <c r="Q497" t="s">
        <v>68</v>
      </c>
      <c r="R497" t="s">
        <v>1247</v>
      </c>
      <c r="S497">
        <v>32.400000000000006</v>
      </c>
      <c r="T497">
        <v>5</v>
      </c>
      <c r="U497">
        <v>0</v>
      </c>
      <c r="V497">
        <v>10.367999999999999</v>
      </c>
    </row>
    <row r="498" spans="1:22" x14ac:dyDescent="0.3">
      <c r="A498">
        <v>3126</v>
      </c>
      <c r="B498" t="s">
        <v>6331</v>
      </c>
      <c r="C498">
        <v>2012</v>
      </c>
      <c r="D498" s="35">
        <v>41071</v>
      </c>
      <c r="E498" s="35">
        <v>41072</v>
      </c>
      <c r="F498" t="s">
        <v>188</v>
      </c>
      <c r="G498" t="s">
        <v>4507</v>
      </c>
      <c r="H498" t="s">
        <v>4508</v>
      </c>
      <c r="I498" t="s">
        <v>41</v>
      </c>
      <c r="J498" t="s">
        <v>27</v>
      </c>
      <c r="K498" t="s">
        <v>1792</v>
      </c>
      <c r="L498" t="s">
        <v>54</v>
      </c>
      <c r="M498">
        <v>33801</v>
      </c>
      <c r="N498" t="s">
        <v>30</v>
      </c>
      <c r="O498" t="s">
        <v>2795</v>
      </c>
      <c r="P498" t="s">
        <v>46</v>
      </c>
      <c r="Q498" t="s">
        <v>59</v>
      </c>
      <c r="R498" t="s">
        <v>2796</v>
      </c>
      <c r="S498">
        <v>563.80799999999999</v>
      </c>
      <c r="T498">
        <v>4</v>
      </c>
      <c r="U498">
        <v>0.2</v>
      </c>
      <c r="V498">
        <v>21.142799999999966</v>
      </c>
    </row>
    <row r="499" spans="1:22" x14ac:dyDescent="0.3">
      <c r="A499">
        <v>3125</v>
      </c>
      <c r="B499" t="s">
        <v>6331</v>
      </c>
      <c r="C499">
        <v>2012</v>
      </c>
      <c r="D499" s="35">
        <v>41071</v>
      </c>
      <c r="E499" s="35">
        <v>41072</v>
      </c>
      <c r="F499" t="s">
        <v>188</v>
      </c>
      <c r="G499" t="s">
        <v>4507</v>
      </c>
      <c r="H499" t="s">
        <v>4508</v>
      </c>
      <c r="I499" t="s">
        <v>41</v>
      </c>
      <c r="J499" t="s">
        <v>27</v>
      </c>
      <c r="K499" t="s">
        <v>1792</v>
      </c>
      <c r="L499" t="s">
        <v>54</v>
      </c>
      <c r="M499">
        <v>33801</v>
      </c>
      <c r="N499" t="s">
        <v>30</v>
      </c>
      <c r="O499" t="s">
        <v>1884</v>
      </c>
      <c r="P499" t="s">
        <v>46</v>
      </c>
      <c r="Q499" t="s">
        <v>59</v>
      </c>
      <c r="R499" t="s">
        <v>1885</v>
      </c>
      <c r="S499">
        <v>1036.624</v>
      </c>
      <c r="T499">
        <v>2</v>
      </c>
      <c r="U499">
        <v>0.2</v>
      </c>
      <c r="V499">
        <v>51.831200000000024</v>
      </c>
    </row>
    <row r="500" spans="1:22" x14ac:dyDescent="0.3">
      <c r="A500">
        <v>3124</v>
      </c>
      <c r="B500" t="s">
        <v>6331</v>
      </c>
      <c r="C500">
        <v>2012</v>
      </c>
      <c r="D500" s="35">
        <v>41071</v>
      </c>
      <c r="E500" s="35">
        <v>41072</v>
      </c>
      <c r="F500" t="s">
        <v>188</v>
      </c>
      <c r="G500" t="s">
        <v>4507</v>
      </c>
      <c r="H500" t="s">
        <v>4508</v>
      </c>
      <c r="I500" t="s">
        <v>41</v>
      </c>
      <c r="J500" t="s">
        <v>27</v>
      </c>
      <c r="K500" t="s">
        <v>1792</v>
      </c>
      <c r="L500" t="s">
        <v>54</v>
      </c>
      <c r="M500">
        <v>33801</v>
      </c>
      <c r="N500" t="s">
        <v>30</v>
      </c>
      <c r="O500" t="s">
        <v>5670</v>
      </c>
      <c r="P500" t="s">
        <v>46</v>
      </c>
      <c r="Q500" t="s">
        <v>75</v>
      </c>
      <c r="R500" t="s">
        <v>5671</v>
      </c>
      <c r="S500">
        <v>3.7680000000000007</v>
      </c>
      <c r="T500">
        <v>2</v>
      </c>
      <c r="U500">
        <v>0.7</v>
      </c>
      <c r="V500">
        <v>-3.1400000000000006</v>
      </c>
    </row>
    <row r="501" spans="1:22" x14ac:dyDescent="0.3">
      <c r="A501">
        <v>3123</v>
      </c>
      <c r="B501" t="s">
        <v>6331</v>
      </c>
      <c r="C501">
        <v>2012</v>
      </c>
      <c r="D501" s="35">
        <v>41071</v>
      </c>
      <c r="E501" s="35">
        <v>41072</v>
      </c>
      <c r="F501" t="s">
        <v>188</v>
      </c>
      <c r="G501" t="s">
        <v>4507</v>
      </c>
      <c r="H501" t="s">
        <v>4508</v>
      </c>
      <c r="I501" t="s">
        <v>41</v>
      </c>
      <c r="J501" t="s">
        <v>27</v>
      </c>
      <c r="K501" t="s">
        <v>1792</v>
      </c>
      <c r="L501" t="s">
        <v>54</v>
      </c>
      <c r="M501">
        <v>33801</v>
      </c>
      <c r="N501" t="s">
        <v>30</v>
      </c>
      <c r="O501" t="s">
        <v>1088</v>
      </c>
      <c r="P501" t="s">
        <v>46</v>
      </c>
      <c r="Q501" t="s">
        <v>75</v>
      </c>
      <c r="R501" t="s">
        <v>1089</v>
      </c>
      <c r="S501">
        <v>78.600000000000009</v>
      </c>
      <c r="T501">
        <v>5</v>
      </c>
      <c r="U501">
        <v>0.7</v>
      </c>
      <c r="V501">
        <v>-62.88000000000001</v>
      </c>
    </row>
    <row r="502" spans="1:22" x14ac:dyDescent="0.3">
      <c r="A502">
        <v>3122</v>
      </c>
      <c r="B502" t="s">
        <v>6331</v>
      </c>
      <c r="C502">
        <v>2012</v>
      </c>
      <c r="D502" s="35">
        <v>41071</v>
      </c>
      <c r="E502" s="35">
        <v>41072</v>
      </c>
      <c r="F502" t="s">
        <v>188</v>
      </c>
      <c r="G502" t="s">
        <v>4507</v>
      </c>
      <c r="H502" t="s">
        <v>4508</v>
      </c>
      <c r="I502" t="s">
        <v>41</v>
      </c>
      <c r="J502" t="s">
        <v>27</v>
      </c>
      <c r="K502" t="s">
        <v>1792</v>
      </c>
      <c r="L502" t="s">
        <v>54</v>
      </c>
      <c r="M502">
        <v>33801</v>
      </c>
      <c r="N502" t="s">
        <v>30</v>
      </c>
      <c r="O502" t="s">
        <v>490</v>
      </c>
      <c r="P502" t="s">
        <v>46</v>
      </c>
      <c r="Q502" t="s">
        <v>68</v>
      </c>
      <c r="R502" t="s">
        <v>491</v>
      </c>
      <c r="S502">
        <v>60.768000000000001</v>
      </c>
      <c r="T502">
        <v>2</v>
      </c>
      <c r="U502">
        <v>0.2</v>
      </c>
      <c r="V502">
        <v>7.5959999999999894</v>
      </c>
    </row>
    <row r="503" spans="1:22" x14ac:dyDescent="0.3">
      <c r="A503">
        <v>3121</v>
      </c>
      <c r="B503" t="s">
        <v>6331</v>
      </c>
      <c r="C503">
        <v>2012</v>
      </c>
      <c r="D503" s="35">
        <v>41071</v>
      </c>
      <c r="E503" s="35">
        <v>41072</v>
      </c>
      <c r="F503" t="s">
        <v>188</v>
      </c>
      <c r="G503" t="s">
        <v>4507</v>
      </c>
      <c r="H503" t="s">
        <v>4508</v>
      </c>
      <c r="I503" t="s">
        <v>41</v>
      </c>
      <c r="J503" t="s">
        <v>27</v>
      </c>
      <c r="K503" t="s">
        <v>1792</v>
      </c>
      <c r="L503" t="s">
        <v>54</v>
      </c>
      <c r="M503">
        <v>33801</v>
      </c>
      <c r="N503" t="s">
        <v>30</v>
      </c>
      <c r="O503" t="s">
        <v>6332</v>
      </c>
      <c r="P503" t="s">
        <v>32</v>
      </c>
      <c r="Q503" t="s">
        <v>65</v>
      </c>
      <c r="R503" t="s">
        <v>6333</v>
      </c>
      <c r="S503">
        <v>48.671999999999997</v>
      </c>
      <c r="T503">
        <v>3</v>
      </c>
      <c r="U503">
        <v>0.2</v>
      </c>
      <c r="V503">
        <v>7.3007999999999988</v>
      </c>
    </row>
    <row r="504" spans="1:22" x14ac:dyDescent="0.3">
      <c r="A504">
        <v>3120</v>
      </c>
      <c r="B504" t="s">
        <v>6331</v>
      </c>
      <c r="C504">
        <v>2012</v>
      </c>
      <c r="D504" s="35">
        <v>41071</v>
      </c>
      <c r="E504" s="35">
        <v>41072</v>
      </c>
      <c r="F504" t="s">
        <v>188</v>
      </c>
      <c r="G504" t="s">
        <v>4507</v>
      </c>
      <c r="H504" t="s">
        <v>4508</v>
      </c>
      <c r="I504" t="s">
        <v>41</v>
      </c>
      <c r="J504" t="s">
        <v>27</v>
      </c>
      <c r="K504" t="s">
        <v>1792</v>
      </c>
      <c r="L504" t="s">
        <v>54</v>
      </c>
      <c r="M504">
        <v>33801</v>
      </c>
      <c r="N504" t="s">
        <v>30</v>
      </c>
      <c r="O504" t="s">
        <v>1920</v>
      </c>
      <c r="P504" t="s">
        <v>71</v>
      </c>
      <c r="Q504" t="s">
        <v>72</v>
      </c>
      <c r="R504" t="s">
        <v>1921</v>
      </c>
      <c r="S504">
        <v>249.58400000000003</v>
      </c>
      <c r="T504">
        <v>2</v>
      </c>
      <c r="U504">
        <v>0.2</v>
      </c>
      <c r="V504">
        <v>31.197999999999986</v>
      </c>
    </row>
    <row r="505" spans="1:22" x14ac:dyDescent="0.3">
      <c r="A505">
        <v>3119</v>
      </c>
      <c r="B505" t="s">
        <v>6331</v>
      </c>
      <c r="C505">
        <v>2012</v>
      </c>
      <c r="D505" s="35">
        <v>41071</v>
      </c>
      <c r="E505" s="35">
        <v>41072</v>
      </c>
      <c r="F505" t="s">
        <v>188</v>
      </c>
      <c r="G505" t="s">
        <v>4507</v>
      </c>
      <c r="H505" t="s">
        <v>4508</v>
      </c>
      <c r="I505" t="s">
        <v>41</v>
      </c>
      <c r="J505" t="s">
        <v>27</v>
      </c>
      <c r="K505" t="s">
        <v>1792</v>
      </c>
      <c r="L505" t="s">
        <v>54</v>
      </c>
      <c r="M505">
        <v>33801</v>
      </c>
      <c r="N505" t="s">
        <v>30</v>
      </c>
      <c r="O505" t="s">
        <v>1195</v>
      </c>
      <c r="P505" t="s">
        <v>32</v>
      </c>
      <c r="Q505" t="s">
        <v>36</v>
      </c>
      <c r="R505" t="s">
        <v>1196</v>
      </c>
      <c r="S505">
        <v>1123.92</v>
      </c>
      <c r="T505">
        <v>5</v>
      </c>
      <c r="U505">
        <v>0.2</v>
      </c>
      <c r="V505">
        <v>-182.63700000000017</v>
      </c>
    </row>
    <row r="506" spans="1:22" x14ac:dyDescent="0.3">
      <c r="A506">
        <v>3039</v>
      </c>
      <c r="B506" t="s">
        <v>6237</v>
      </c>
      <c r="C506">
        <v>2012</v>
      </c>
      <c r="D506" s="35">
        <v>41071</v>
      </c>
      <c r="E506" s="35">
        <v>41076</v>
      </c>
      <c r="F506" t="s">
        <v>50</v>
      </c>
      <c r="G506" t="s">
        <v>1786</v>
      </c>
      <c r="H506" t="s">
        <v>1787</v>
      </c>
      <c r="I506" t="s">
        <v>26</v>
      </c>
      <c r="J506" t="s">
        <v>27</v>
      </c>
      <c r="K506" t="s">
        <v>735</v>
      </c>
      <c r="L506" t="s">
        <v>736</v>
      </c>
      <c r="M506">
        <v>71203</v>
      </c>
      <c r="N506" t="s">
        <v>30</v>
      </c>
      <c r="O506" t="s">
        <v>6240</v>
      </c>
      <c r="P506" t="s">
        <v>32</v>
      </c>
      <c r="Q506" t="s">
        <v>65</v>
      </c>
      <c r="R506" t="s">
        <v>6241</v>
      </c>
      <c r="S506">
        <v>29.16</v>
      </c>
      <c r="T506">
        <v>2</v>
      </c>
      <c r="U506">
        <v>0</v>
      </c>
      <c r="V506">
        <v>10.789200000000001</v>
      </c>
    </row>
    <row r="507" spans="1:22" x14ac:dyDescent="0.3">
      <c r="A507">
        <v>3038</v>
      </c>
      <c r="B507" t="s">
        <v>6237</v>
      </c>
      <c r="C507">
        <v>2012</v>
      </c>
      <c r="D507" s="35">
        <v>41071</v>
      </c>
      <c r="E507" s="35">
        <v>41076</v>
      </c>
      <c r="F507" t="s">
        <v>50</v>
      </c>
      <c r="G507" t="s">
        <v>1786</v>
      </c>
      <c r="H507" t="s">
        <v>1787</v>
      </c>
      <c r="I507" t="s">
        <v>26</v>
      </c>
      <c r="J507" t="s">
        <v>27</v>
      </c>
      <c r="K507" t="s">
        <v>735</v>
      </c>
      <c r="L507" t="s">
        <v>736</v>
      </c>
      <c r="M507">
        <v>71203</v>
      </c>
      <c r="N507" t="s">
        <v>30</v>
      </c>
      <c r="O507" t="s">
        <v>1929</v>
      </c>
      <c r="P507" t="s">
        <v>46</v>
      </c>
      <c r="Q507" t="s">
        <v>90</v>
      </c>
      <c r="R507" t="s">
        <v>1930</v>
      </c>
      <c r="S507">
        <v>32.400000000000006</v>
      </c>
      <c r="T507">
        <v>5</v>
      </c>
      <c r="U507">
        <v>0</v>
      </c>
      <c r="V507">
        <v>15.552000000000001</v>
      </c>
    </row>
    <row r="508" spans="1:22" x14ac:dyDescent="0.3">
      <c r="A508">
        <v>3037</v>
      </c>
      <c r="B508" t="s">
        <v>6237</v>
      </c>
      <c r="C508">
        <v>2012</v>
      </c>
      <c r="D508" s="35">
        <v>41071</v>
      </c>
      <c r="E508" s="35">
        <v>41076</v>
      </c>
      <c r="F508" t="s">
        <v>50</v>
      </c>
      <c r="G508" t="s">
        <v>1786</v>
      </c>
      <c r="H508" t="s">
        <v>1787</v>
      </c>
      <c r="I508" t="s">
        <v>26</v>
      </c>
      <c r="J508" t="s">
        <v>27</v>
      </c>
      <c r="K508" t="s">
        <v>735</v>
      </c>
      <c r="L508" t="s">
        <v>736</v>
      </c>
      <c r="M508">
        <v>71203</v>
      </c>
      <c r="N508" t="s">
        <v>30</v>
      </c>
      <c r="O508" t="s">
        <v>6238</v>
      </c>
      <c r="P508" t="s">
        <v>46</v>
      </c>
      <c r="Q508" t="s">
        <v>68</v>
      </c>
      <c r="R508" t="s">
        <v>6239</v>
      </c>
      <c r="S508">
        <v>56.3</v>
      </c>
      <c r="T508">
        <v>2</v>
      </c>
      <c r="U508">
        <v>0</v>
      </c>
      <c r="V508">
        <v>15.764000000000003</v>
      </c>
    </row>
    <row r="509" spans="1:22" x14ac:dyDescent="0.3">
      <c r="A509">
        <v>3036</v>
      </c>
      <c r="B509" t="s">
        <v>6237</v>
      </c>
      <c r="C509">
        <v>2012</v>
      </c>
      <c r="D509" s="35">
        <v>41071</v>
      </c>
      <c r="E509" s="35">
        <v>41076</v>
      </c>
      <c r="F509" t="s">
        <v>50</v>
      </c>
      <c r="G509" t="s">
        <v>1786</v>
      </c>
      <c r="H509" t="s">
        <v>1787</v>
      </c>
      <c r="I509" t="s">
        <v>26</v>
      </c>
      <c r="J509" t="s">
        <v>27</v>
      </c>
      <c r="K509" t="s">
        <v>735</v>
      </c>
      <c r="L509" t="s">
        <v>736</v>
      </c>
      <c r="M509">
        <v>71203</v>
      </c>
      <c r="N509" t="s">
        <v>30</v>
      </c>
      <c r="O509" t="s">
        <v>6227</v>
      </c>
      <c r="P509" t="s">
        <v>46</v>
      </c>
      <c r="Q509" t="s">
        <v>75</v>
      </c>
      <c r="R509" t="s">
        <v>6228</v>
      </c>
      <c r="S509">
        <v>36.26</v>
      </c>
      <c r="T509">
        <v>7</v>
      </c>
      <c r="U509">
        <v>0</v>
      </c>
      <c r="V509">
        <v>16.679599999999997</v>
      </c>
    </row>
    <row r="510" spans="1:22" x14ac:dyDescent="0.3">
      <c r="A510">
        <v>3035</v>
      </c>
      <c r="B510" t="s">
        <v>6237</v>
      </c>
      <c r="C510">
        <v>2012</v>
      </c>
      <c r="D510" s="35">
        <v>41071</v>
      </c>
      <c r="E510" s="35">
        <v>41076</v>
      </c>
      <c r="F510" t="s">
        <v>50</v>
      </c>
      <c r="G510" t="s">
        <v>1786</v>
      </c>
      <c r="H510" t="s">
        <v>1787</v>
      </c>
      <c r="I510" t="s">
        <v>26</v>
      </c>
      <c r="J510" t="s">
        <v>27</v>
      </c>
      <c r="K510" t="s">
        <v>735</v>
      </c>
      <c r="L510" t="s">
        <v>736</v>
      </c>
      <c r="M510">
        <v>71203</v>
      </c>
      <c r="N510" t="s">
        <v>30</v>
      </c>
      <c r="O510" t="s">
        <v>4156</v>
      </c>
      <c r="P510" t="s">
        <v>71</v>
      </c>
      <c r="Q510" t="s">
        <v>161</v>
      </c>
      <c r="R510" t="s">
        <v>4157</v>
      </c>
      <c r="S510">
        <v>53.699999999999996</v>
      </c>
      <c r="T510">
        <v>6</v>
      </c>
      <c r="U510">
        <v>0</v>
      </c>
      <c r="V510">
        <v>10.202999999999994</v>
      </c>
    </row>
    <row r="511" spans="1:22" x14ac:dyDescent="0.3">
      <c r="A511">
        <v>3002</v>
      </c>
      <c r="B511" t="s">
        <v>6190</v>
      </c>
      <c r="C511">
        <v>2011</v>
      </c>
      <c r="D511" s="35">
        <v>40715</v>
      </c>
      <c r="E511" s="35">
        <v>40719</v>
      </c>
      <c r="F511" t="s">
        <v>50</v>
      </c>
      <c r="G511" t="s">
        <v>4276</v>
      </c>
      <c r="H511" t="s">
        <v>4277</v>
      </c>
      <c r="I511" t="s">
        <v>26</v>
      </c>
      <c r="J511" t="s">
        <v>27</v>
      </c>
      <c r="K511" t="s">
        <v>146</v>
      </c>
      <c r="L511" t="s">
        <v>147</v>
      </c>
      <c r="M511">
        <v>19120</v>
      </c>
      <c r="N511" t="s">
        <v>148</v>
      </c>
      <c r="O511" t="s">
        <v>1903</v>
      </c>
      <c r="P511" t="s">
        <v>46</v>
      </c>
      <c r="Q511" t="s">
        <v>75</v>
      </c>
      <c r="R511" t="s">
        <v>1904</v>
      </c>
      <c r="S511">
        <v>9.006000000000002</v>
      </c>
      <c r="T511">
        <v>2</v>
      </c>
      <c r="U511">
        <v>0.7</v>
      </c>
      <c r="V511">
        <v>-7.2048000000000023</v>
      </c>
    </row>
    <row r="512" spans="1:22" x14ac:dyDescent="0.3">
      <c r="A512">
        <v>3001</v>
      </c>
      <c r="B512" t="s">
        <v>6190</v>
      </c>
      <c r="C512">
        <v>2011</v>
      </c>
      <c r="D512" s="35">
        <v>40715</v>
      </c>
      <c r="E512" s="35">
        <v>40719</v>
      </c>
      <c r="F512" t="s">
        <v>50</v>
      </c>
      <c r="G512" t="s">
        <v>4276</v>
      </c>
      <c r="H512" t="s">
        <v>4277</v>
      </c>
      <c r="I512" t="s">
        <v>26</v>
      </c>
      <c r="J512" t="s">
        <v>27</v>
      </c>
      <c r="K512" t="s">
        <v>146</v>
      </c>
      <c r="L512" t="s">
        <v>147</v>
      </c>
      <c r="M512">
        <v>19120</v>
      </c>
      <c r="N512" t="s">
        <v>148</v>
      </c>
      <c r="O512" t="s">
        <v>4424</v>
      </c>
      <c r="P512" t="s">
        <v>46</v>
      </c>
      <c r="Q512" t="s">
        <v>78</v>
      </c>
      <c r="R512" t="s">
        <v>4425</v>
      </c>
      <c r="S512">
        <v>44.416000000000004</v>
      </c>
      <c r="T512">
        <v>2</v>
      </c>
      <c r="U512">
        <v>0.2</v>
      </c>
      <c r="V512">
        <v>3.8864000000000001</v>
      </c>
    </row>
    <row r="513" spans="1:22" x14ac:dyDescent="0.3">
      <c r="A513">
        <v>3000</v>
      </c>
      <c r="B513" t="s">
        <v>6190</v>
      </c>
      <c r="C513">
        <v>2011</v>
      </c>
      <c r="D513" s="35">
        <v>40715</v>
      </c>
      <c r="E513" s="35">
        <v>40719</v>
      </c>
      <c r="F513" t="s">
        <v>50</v>
      </c>
      <c r="G513" t="s">
        <v>4276</v>
      </c>
      <c r="H513" t="s">
        <v>4277</v>
      </c>
      <c r="I513" t="s">
        <v>26</v>
      </c>
      <c r="J513" t="s">
        <v>27</v>
      </c>
      <c r="K513" t="s">
        <v>146</v>
      </c>
      <c r="L513" t="s">
        <v>147</v>
      </c>
      <c r="M513">
        <v>19120</v>
      </c>
      <c r="N513" t="s">
        <v>148</v>
      </c>
      <c r="O513" t="s">
        <v>6193</v>
      </c>
      <c r="P513" t="s">
        <v>71</v>
      </c>
      <c r="Q513" t="s">
        <v>682</v>
      </c>
      <c r="R513" t="s">
        <v>6194</v>
      </c>
      <c r="S513">
        <v>206.99100000000004</v>
      </c>
      <c r="T513">
        <v>3</v>
      </c>
      <c r="U513">
        <v>0.7</v>
      </c>
      <c r="V513">
        <v>-172.49250000000001</v>
      </c>
    </row>
    <row r="514" spans="1:22" x14ac:dyDescent="0.3">
      <c r="A514">
        <v>2999</v>
      </c>
      <c r="B514" t="s">
        <v>6190</v>
      </c>
      <c r="C514">
        <v>2011</v>
      </c>
      <c r="D514" s="35">
        <v>40715</v>
      </c>
      <c r="E514" s="35">
        <v>40719</v>
      </c>
      <c r="F514" t="s">
        <v>50</v>
      </c>
      <c r="G514" t="s">
        <v>4276</v>
      </c>
      <c r="H514" t="s">
        <v>4277</v>
      </c>
      <c r="I514" t="s">
        <v>26</v>
      </c>
      <c r="J514" t="s">
        <v>27</v>
      </c>
      <c r="K514" t="s">
        <v>146</v>
      </c>
      <c r="L514" t="s">
        <v>147</v>
      </c>
      <c r="M514">
        <v>19120</v>
      </c>
      <c r="N514" t="s">
        <v>148</v>
      </c>
      <c r="O514" t="s">
        <v>1018</v>
      </c>
      <c r="P514" t="s">
        <v>71</v>
      </c>
      <c r="Q514" t="s">
        <v>161</v>
      </c>
      <c r="R514" t="s">
        <v>1019</v>
      </c>
      <c r="S514">
        <v>95.968000000000004</v>
      </c>
      <c r="T514">
        <v>4</v>
      </c>
      <c r="U514">
        <v>0.2</v>
      </c>
      <c r="V514">
        <v>28.790400000000009</v>
      </c>
    </row>
    <row r="515" spans="1:22" x14ac:dyDescent="0.3">
      <c r="A515">
        <v>2998</v>
      </c>
      <c r="B515" t="s">
        <v>6190</v>
      </c>
      <c r="C515">
        <v>2011</v>
      </c>
      <c r="D515" s="35">
        <v>40715</v>
      </c>
      <c r="E515" s="35">
        <v>40719</v>
      </c>
      <c r="F515" t="s">
        <v>50</v>
      </c>
      <c r="G515" t="s">
        <v>4276</v>
      </c>
      <c r="H515" t="s">
        <v>4277</v>
      </c>
      <c r="I515" t="s">
        <v>26</v>
      </c>
      <c r="J515" t="s">
        <v>27</v>
      </c>
      <c r="K515" t="s">
        <v>146</v>
      </c>
      <c r="L515" t="s">
        <v>147</v>
      </c>
      <c r="M515">
        <v>19120</v>
      </c>
      <c r="N515" t="s">
        <v>148</v>
      </c>
      <c r="O515" t="s">
        <v>6191</v>
      </c>
      <c r="P515" t="s">
        <v>32</v>
      </c>
      <c r="Q515" t="s">
        <v>65</v>
      </c>
      <c r="R515" t="s">
        <v>6192</v>
      </c>
      <c r="S515">
        <v>3.9840000000000004</v>
      </c>
      <c r="T515">
        <v>1</v>
      </c>
      <c r="U515">
        <v>0.2</v>
      </c>
      <c r="V515">
        <v>0.64739999999999964</v>
      </c>
    </row>
    <row r="516" spans="1:22" x14ac:dyDescent="0.3">
      <c r="A516">
        <v>2997</v>
      </c>
      <c r="B516" t="s">
        <v>6190</v>
      </c>
      <c r="C516">
        <v>2011</v>
      </c>
      <c r="D516" s="35">
        <v>40715</v>
      </c>
      <c r="E516" s="35">
        <v>40719</v>
      </c>
      <c r="F516" t="s">
        <v>50</v>
      </c>
      <c r="G516" t="s">
        <v>4276</v>
      </c>
      <c r="H516" t="s">
        <v>4277</v>
      </c>
      <c r="I516" t="s">
        <v>26</v>
      </c>
      <c r="J516" t="s">
        <v>27</v>
      </c>
      <c r="K516" t="s">
        <v>146</v>
      </c>
      <c r="L516" t="s">
        <v>147</v>
      </c>
      <c r="M516">
        <v>19120</v>
      </c>
      <c r="N516" t="s">
        <v>148</v>
      </c>
      <c r="O516" t="s">
        <v>3270</v>
      </c>
      <c r="P516" t="s">
        <v>46</v>
      </c>
      <c r="Q516" t="s">
        <v>173</v>
      </c>
      <c r="R516" t="s">
        <v>186</v>
      </c>
      <c r="S516">
        <v>24.896000000000001</v>
      </c>
      <c r="T516">
        <v>4</v>
      </c>
      <c r="U516">
        <v>0.2</v>
      </c>
      <c r="V516">
        <v>8.4024000000000001</v>
      </c>
    </row>
    <row r="517" spans="1:22" x14ac:dyDescent="0.3">
      <c r="A517">
        <v>2981</v>
      </c>
      <c r="B517" t="s">
        <v>6172</v>
      </c>
      <c r="C517">
        <v>2012</v>
      </c>
      <c r="D517" s="35">
        <v>41072</v>
      </c>
      <c r="E517" s="35">
        <v>41077</v>
      </c>
      <c r="F517" t="s">
        <v>50</v>
      </c>
      <c r="G517" t="s">
        <v>6173</v>
      </c>
      <c r="H517" t="s">
        <v>6174</v>
      </c>
      <c r="I517" t="s">
        <v>26</v>
      </c>
      <c r="J517" t="s">
        <v>27</v>
      </c>
      <c r="K517" t="s">
        <v>146</v>
      </c>
      <c r="L517" t="s">
        <v>147</v>
      </c>
      <c r="M517">
        <v>19134</v>
      </c>
      <c r="N517" t="s">
        <v>148</v>
      </c>
      <c r="O517" t="s">
        <v>5041</v>
      </c>
      <c r="P517" t="s">
        <v>32</v>
      </c>
      <c r="Q517" t="s">
        <v>65</v>
      </c>
      <c r="R517" t="s">
        <v>5042</v>
      </c>
      <c r="S517">
        <v>43.295999999999999</v>
      </c>
      <c r="T517">
        <v>2</v>
      </c>
      <c r="U517">
        <v>0.2</v>
      </c>
      <c r="V517">
        <v>4.3295999999999975</v>
      </c>
    </row>
    <row r="518" spans="1:22" x14ac:dyDescent="0.3">
      <c r="A518">
        <v>2980</v>
      </c>
      <c r="B518" t="s">
        <v>6172</v>
      </c>
      <c r="C518">
        <v>2012</v>
      </c>
      <c r="D518" s="35">
        <v>41072</v>
      </c>
      <c r="E518" s="35">
        <v>41077</v>
      </c>
      <c r="F518" t="s">
        <v>50</v>
      </c>
      <c r="G518" t="s">
        <v>6173</v>
      </c>
      <c r="H518" t="s">
        <v>6174</v>
      </c>
      <c r="I518" t="s">
        <v>26</v>
      </c>
      <c r="J518" t="s">
        <v>27</v>
      </c>
      <c r="K518" t="s">
        <v>146</v>
      </c>
      <c r="L518" t="s">
        <v>147</v>
      </c>
      <c r="M518">
        <v>19134</v>
      </c>
      <c r="N518" t="s">
        <v>148</v>
      </c>
      <c r="O518" t="s">
        <v>6175</v>
      </c>
      <c r="P518" t="s">
        <v>46</v>
      </c>
      <c r="Q518" t="s">
        <v>90</v>
      </c>
      <c r="R518" t="s">
        <v>6176</v>
      </c>
      <c r="S518">
        <v>20.736000000000004</v>
      </c>
      <c r="T518">
        <v>4</v>
      </c>
      <c r="U518">
        <v>0.2</v>
      </c>
      <c r="V518">
        <v>7.2576000000000001</v>
      </c>
    </row>
    <row r="519" spans="1:22" x14ac:dyDescent="0.3">
      <c r="A519">
        <v>2957</v>
      </c>
      <c r="B519" t="s">
        <v>6149</v>
      </c>
      <c r="C519">
        <v>2014</v>
      </c>
      <c r="D519" s="35">
        <v>41818</v>
      </c>
      <c r="E519" s="35">
        <v>41825</v>
      </c>
      <c r="F519" t="s">
        <v>50</v>
      </c>
      <c r="G519" t="s">
        <v>6150</v>
      </c>
      <c r="H519" t="s">
        <v>6151</v>
      </c>
      <c r="I519" t="s">
        <v>102</v>
      </c>
      <c r="J519" t="s">
        <v>27</v>
      </c>
      <c r="K519" t="s">
        <v>4103</v>
      </c>
      <c r="L519" t="s">
        <v>267</v>
      </c>
      <c r="M519">
        <v>13601</v>
      </c>
      <c r="N519" t="s">
        <v>148</v>
      </c>
      <c r="O519" t="s">
        <v>1839</v>
      </c>
      <c r="P519" t="s">
        <v>32</v>
      </c>
      <c r="Q519" t="s">
        <v>36</v>
      </c>
      <c r="R519" t="s">
        <v>1840</v>
      </c>
      <c r="S519">
        <v>191.64600000000002</v>
      </c>
      <c r="T519">
        <v>3</v>
      </c>
      <c r="U519">
        <v>0.1</v>
      </c>
      <c r="V519">
        <v>31.94100000000001</v>
      </c>
    </row>
    <row r="520" spans="1:22" x14ac:dyDescent="0.3">
      <c r="A520">
        <v>2928</v>
      </c>
      <c r="B520" t="s">
        <v>6121</v>
      </c>
      <c r="C520">
        <v>2014</v>
      </c>
      <c r="D520" s="35">
        <v>41795</v>
      </c>
      <c r="E520" s="35">
        <v>41801</v>
      </c>
      <c r="F520" t="s">
        <v>50</v>
      </c>
      <c r="G520" t="s">
        <v>4911</v>
      </c>
      <c r="H520" t="s">
        <v>4912</v>
      </c>
      <c r="I520" t="s">
        <v>26</v>
      </c>
      <c r="J520" t="s">
        <v>27</v>
      </c>
      <c r="K520" t="s">
        <v>6122</v>
      </c>
      <c r="L520" t="s">
        <v>229</v>
      </c>
      <c r="M520">
        <v>55124</v>
      </c>
      <c r="N520" t="s">
        <v>105</v>
      </c>
      <c r="O520" t="s">
        <v>3233</v>
      </c>
      <c r="P520" t="s">
        <v>46</v>
      </c>
      <c r="Q520" t="s">
        <v>68</v>
      </c>
      <c r="R520" t="s">
        <v>3234</v>
      </c>
      <c r="S520">
        <v>8.64</v>
      </c>
      <c r="T520">
        <v>3</v>
      </c>
      <c r="U520">
        <v>0</v>
      </c>
      <c r="V520">
        <v>2.5055999999999998</v>
      </c>
    </row>
    <row r="521" spans="1:22" x14ac:dyDescent="0.3">
      <c r="A521">
        <v>2924</v>
      </c>
      <c r="B521" t="s">
        <v>6114</v>
      </c>
      <c r="C521">
        <v>2011</v>
      </c>
      <c r="D521" s="35">
        <v>40722</v>
      </c>
      <c r="E521" s="35">
        <v>40728</v>
      </c>
      <c r="F521" t="s">
        <v>50</v>
      </c>
      <c r="G521" t="s">
        <v>2806</v>
      </c>
      <c r="H521" t="s">
        <v>2807</v>
      </c>
      <c r="I521" t="s">
        <v>41</v>
      </c>
      <c r="J521" t="s">
        <v>27</v>
      </c>
      <c r="K521" t="s">
        <v>880</v>
      </c>
      <c r="L521" t="s">
        <v>238</v>
      </c>
      <c r="M521">
        <v>48234</v>
      </c>
      <c r="N521" t="s">
        <v>105</v>
      </c>
      <c r="O521" t="s">
        <v>3244</v>
      </c>
      <c r="P521" t="s">
        <v>46</v>
      </c>
      <c r="Q521" t="s">
        <v>269</v>
      </c>
      <c r="R521" t="s">
        <v>186</v>
      </c>
      <c r="S521">
        <v>6.08</v>
      </c>
      <c r="T521">
        <v>1</v>
      </c>
      <c r="U521">
        <v>0</v>
      </c>
      <c r="V521">
        <v>3.04</v>
      </c>
    </row>
    <row r="522" spans="1:22" x14ac:dyDescent="0.3">
      <c r="A522">
        <v>2914</v>
      </c>
      <c r="B522" t="s">
        <v>6101</v>
      </c>
      <c r="C522">
        <v>2011</v>
      </c>
      <c r="D522" s="35">
        <v>40710</v>
      </c>
      <c r="E522" s="35">
        <v>40715</v>
      </c>
      <c r="F522" t="s">
        <v>50</v>
      </c>
      <c r="G522" t="s">
        <v>2002</v>
      </c>
      <c r="H522" t="s">
        <v>2003</v>
      </c>
      <c r="I522" t="s">
        <v>26</v>
      </c>
      <c r="J522" t="s">
        <v>27</v>
      </c>
      <c r="K522" t="s">
        <v>6102</v>
      </c>
      <c r="L522" t="s">
        <v>267</v>
      </c>
      <c r="M522">
        <v>11550</v>
      </c>
      <c r="N522" t="s">
        <v>148</v>
      </c>
      <c r="O522" t="s">
        <v>414</v>
      </c>
      <c r="P522" t="s">
        <v>46</v>
      </c>
      <c r="Q522" t="s">
        <v>75</v>
      </c>
      <c r="R522" t="s">
        <v>415</v>
      </c>
      <c r="S522">
        <v>39.552000000000007</v>
      </c>
      <c r="T522">
        <v>3</v>
      </c>
      <c r="U522">
        <v>0.2</v>
      </c>
      <c r="V522">
        <v>14.337599999999998</v>
      </c>
    </row>
    <row r="523" spans="1:22" x14ac:dyDescent="0.3">
      <c r="A523">
        <v>2913</v>
      </c>
      <c r="B523" t="s">
        <v>6101</v>
      </c>
      <c r="C523">
        <v>2011</v>
      </c>
      <c r="D523" s="35">
        <v>40710</v>
      </c>
      <c r="E523" s="35">
        <v>40715</v>
      </c>
      <c r="F523" t="s">
        <v>50</v>
      </c>
      <c r="G523" t="s">
        <v>2002</v>
      </c>
      <c r="H523" t="s">
        <v>2003</v>
      </c>
      <c r="I523" t="s">
        <v>26</v>
      </c>
      <c r="J523" t="s">
        <v>27</v>
      </c>
      <c r="K523" t="s">
        <v>6102</v>
      </c>
      <c r="L523" t="s">
        <v>267</v>
      </c>
      <c r="M523">
        <v>11550</v>
      </c>
      <c r="N523" t="s">
        <v>148</v>
      </c>
      <c r="O523" t="s">
        <v>6104</v>
      </c>
      <c r="P523" t="s">
        <v>46</v>
      </c>
      <c r="Q523" t="s">
        <v>68</v>
      </c>
      <c r="R523" t="s">
        <v>6105</v>
      </c>
      <c r="S523">
        <v>35</v>
      </c>
      <c r="T523">
        <v>4</v>
      </c>
      <c r="U523">
        <v>0</v>
      </c>
      <c r="V523">
        <v>10.499999999999996</v>
      </c>
    </row>
    <row r="524" spans="1:22" x14ac:dyDescent="0.3">
      <c r="A524">
        <v>2912</v>
      </c>
      <c r="B524" t="s">
        <v>6101</v>
      </c>
      <c r="C524">
        <v>2011</v>
      </c>
      <c r="D524" s="35">
        <v>40710</v>
      </c>
      <c r="E524" s="35">
        <v>40715</v>
      </c>
      <c r="F524" t="s">
        <v>50</v>
      </c>
      <c r="G524" t="s">
        <v>2002</v>
      </c>
      <c r="H524" t="s">
        <v>2003</v>
      </c>
      <c r="I524" t="s">
        <v>26</v>
      </c>
      <c r="J524" t="s">
        <v>27</v>
      </c>
      <c r="K524" t="s">
        <v>6102</v>
      </c>
      <c r="L524" t="s">
        <v>267</v>
      </c>
      <c r="M524">
        <v>11550</v>
      </c>
      <c r="N524" t="s">
        <v>148</v>
      </c>
      <c r="O524" t="s">
        <v>6103</v>
      </c>
      <c r="P524" t="s">
        <v>46</v>
      </c>
      <c r="Q524" t="s">
        <v>173</v>
      </c>
      <c r="R524" t="s">
        <v>186</v>
      </c>
      <c r="S524">
        <v>41.4</v>
      </c>
      <c r="T524">
        <v>5</v>
      </c>
      <c r="U524">
        <v>0</v>
      </c>
      <c r="V524">
        <v>19.457999999999998</v>
      </c>
    </row>
    <row r="525" spans="1:22" x14ac:dyDescent="0.3">
      <c r="A525">
        <v>2905</v>
      </c>
      <c r="B525" t="s">
        <v>6091</v>
      </c>
      <c r="C525">
        <v>2013</v>
      </c>
      <c r="D525" s="35">
        <v>41453</v>
      </c>
      <c r="E525" s="35">
        <v>41457</v>
      </c>
      <c r="F525" t="s">
        <v>50</v>
      </c>
      <c r="G525" t="s">
        <v>4616</v>
      </c>
      <c r="H525" t="s">
        <v>4617</v>
      </c>
      <c r="I525" t="s">
        <v>41</v>
      </c>
      <c r="J525" t="s">
        <v>27</v>
      </c>
      <c r="K525" t="s">
        <v>6092</v>
      </c>
      <c r="L525" t="s">
        <v>211</v>
      </c>
      <c r="M525">
        <v>60035</v>
      </c>
      <c r="N525" t="s">
        <v>105</v>
      </c>
      <c r="O525" t="s">
        <v>4768</v>
      </c>
      <c r="P525" t="s">
        <v>32</v>
      </c>
      <c r="Q525" t="s">
        <v>36</v>
      </c>
      <c r="R525" t="s">
        <v>4769</v>
      </c>
      <c r="S525">
        <v>539.65800000000002</v>
      </c>
      <c r="T525">
        <v>3</v>
      </c>
      <c r="U525">
        <v>0.3</v>
      </c>
      <c r="V525">
        <v>-7.7094000000001017</v>
      </c>
    </row>
    <row r="526" spans="1:22" x14ac:dyDescent="0.3">
      <c r="A526">
        <v>2904</v>
      </c>
      <c r="B526" t="s">
        <v>6091</v>
      </c>
      <c r="C526">
        <v>2013</v>
      </c>
      <c r="D526" s="35">
        <v>41453</v>
      </c>
      <c r="E526" s="35">
        <v>41457</v>
      </c>
      <c r="F526" t="s">
        <v>50</v>
      </c>
      <c r="G526" t="s">
        <v>4616</v>
      </c>
      <c r="H526" t="s">
        <v>4617</v>
      </c>
      <c r="I526" t="s">
        <v>41</v>
      </c>
      <c r="J526" t="s">
        <v>27</v>
      </c>
      <c r="K526" t="s">
        <v>6092</v>
      </c>
      <c r="L526" t="s">
        <v>211</v>
      </c>
      <c r="M526">
        <v>60035</v>
      </c>
      <c r="N526" t="s">
        <v>105</v>
      </c>
      <c r="O526" t="s">
        <v>4250</v>
      </c>
      <c r="P526" t="s">
        <v>46</v>
      </c>
      <c r="Q526" t="s">
        <v>90</v>
      </c>
      <c r="R526" t="s">
        <v>4251</v>
      </c>
      <c r="S526">
        <v>37.463999999999999</v>
      </c>
      <c r="T526">
        <v>7</v>
      </c>
      <c r="U526">
        <v>0.2</v>
      </c>
      <c r="V526">
        <v>12.175799999999999</v>
      </c>
    </row>
    <row r="527" spans="1:22" x14ac:dyDescent="0.3">
      <c r="A527">
        <v>2903</v>
      </c>
      <c r="B527" t="s">
        <v>6090</v>
      </c>
      <c r="C527">
        <v>2013</v>
      </c>
      <c r="D527" s="35">
        <v>41438</v>
      </c>
      <c r="E527" s="35">
        <v>41443</v>
      </c>
      <c r="F527" t="s">
        <v>50</v>
      </c>
      <c r="G527" t="s">
        <v>2152</v>
      </c>
      <c r="H527" t="s">
        <v>2153</v>
      </c>
      <c r="I527" t="s">
        <v>26</v>
      </c>
      <c r="J527" t="s">
        <v>27</v>
      </c>
      <c r="K527" t="s">
        <v>303</v>
      </c>
      <c r="L527" t="s">
        <v>211</v>
      </c>
      <c r="M527">
        <v>60610</v>
      </c>
      <c r="N527" t="s">
        <v>105</v>
      </c>
      <c r="O527" t="s">
        <v>4860</v>
      </c>
      <c r="P527" t="s">
        <v>46</v>
      </c>
      <c r="Q527" t="s">
        <v>90</v>
      </c>
      <c r="R527" t="s">
        <v>4861</v>
      </c>
      <c r="S527">
        <v>23.120000000000005</v>
      </c>
      <c r="T527">
        <v>5</v>
      </c>
      <c r="U527">
        <v>0.2</v>
      </c>
      <c r="V527">
        <v>8.3810000000000002</v>
      </c>
    </row>
    <row r="528" spans="1:22" x14ac:dyDescent="0.3">
      <c r="A528">
        <v>2873</v>
      </c>
      <c r="B528" t="s">
        <v>6061</v>
      </c>
      <c r="C528">
        <v>2014</v>
      </c>
      <c r="D528" s="35">
        <v>41806</v>
      </c>
      <c r="E528" s="35">
        <v>41811</v>
      </c>
      <c r="F528" t="s">
        <v>50</v>
      </c>
      <c r="G528" t="s">
        <v>4888</v>
      </c>
      <c r="H528" t="s">
        <v>4889</v>
      </c>
      <c r="I528" t="s">
        <v>26</v>
      </c>
      <c r="J528" t="s">
        <v>27</v>
      </c>
      <c r="K528" t="s">
        <v>42</v>
      </c>
      <c r="L528" t="s">
        <v>43</v>
      </c>
      <c r="M528">
        <v>90036</v>
      </c>
      <c r="N528" t="s">
        <v>44</v>
      </c>
      <c r="O528" t="s">
        <v>1264</v>
      </c>
      <c r="P528" t="s">
        <v>46</v>
      </c>
      <c r="Q528" t="s">
        <v>68</v>
      </c>
      <c r="R528" t="s">
        <v>1265</v>
      </c>
      <c r="S528">
        <v>4.26</v>
      </c>
      <c r="T528">
        <v>1</v>
      </c>
      <c r="U528">
        <v>0</v>
      </c>
      <c r="V528">
        <v>1.7465999999999999</v>
      </c>
    </row>
    <row r="529" spans="1:22" x14ac:dyDescent="0.3">
      <c r="A529">
        <v>2870</v>
      </c>
      <c r="B529" t="s">
        <v>6055</v>
      </c>
      <c r="C529">
        <v>2014</v>
      </c>
      <c r="D529" s="35">
        <v>41803</v>
      </c>
      <c r="E529" s="35">
        <v>41810</v>
      </c>
      <c r="F529" t="s">
        <v>50</v>
      </c>
      <c r="G529" t="s">
        <v>564</v>
      </c>
      <c r="H529" t="s">
        <v>565</v>
      </c>
      <c r="I529" t="s">
        <v>26</v>
      </c>
      <c r="J529" t="s">
        <v>27</v>
      </c>
      <c r="K529" t="s">
        <v>1151</v>
      </c>
      <c r="L529" t="s">
        <v>54</v>
      </c>
      <c r="M529">
        <v>33710</v>
      </c>
      <c r="N529" t="s">
        <v>30</v>
      </c>
      <c r="O529" t="s">
        <v>6056</v>
      </c>
      <c r="P529" t="s">
        <v>32</v>
      </c>
      <c r="Q529" t="s">
        <v>65</v>
      </c>
      <c r="R529" t="s">
        <v>6057</v>
      </c>
      <c r="S529">
        <v>17.088000000000001</v>
      </c>
      <c r="T529">
        <v>2</v>
      </c>
      <c r="U529">
        <v>0.2</v>
      </c>
      <c r="V529">
        <v>1.0679999999999996</v>
      </c>
    </row>
    <row r="530" spans="1:22" x14ac:dyDescent="0.3">
      <c r="A530">
        <v>2851</v>
      </c>
      <c r="B530" t="s">
        <v>6034</v>
      </c>
      <c r="C530">
        <v>2013</v>
      </c>
      <c r="D530" s="35">
        <v>41428</v>
      </c>
      <c r="E530" s="35">
        <v>41431</v>
      </c>
      <c r="F530" t="s">
        <v>188</v>
      </c>
      <c r="G530" t="s">
        <v>2861</v>
      </c>
      <c r="H530" t="s">
        <v>2862</v>
      </c>
      <c r="I530" t="s">
        <v>41</v>
      </c>
      <c r="J530" t="s">
        <v>27</v>
      </c>
      <c r="K530" t="s">
        <v>146</v>
      </c>
      <c r="L530" t="s">
        <v>147</v>
      </c>
      <c r="M530">
        <v>19120</v>
      </c>
      <c r="N530" t="s">
        <v>148</v>
      </c>
      <c r="O530" t="s">
        <v>1774</v>
      </c>
      <c r="P530" t="s">
        <v>46</v>
      </c>
      <c r="Q530" t="s">
        <v>59</v>
      </c>
      <c r="R530" t="s">
        <v>1775</v>
      </c>
      <c r="S530">
        <v>64.784000000000006</v>
      </c>
      <c r="T530">
        <v>1</v>
      </c>
      <c r="U530">
        <v>0.2</v>
      </c>
      <c r="V530">
        <v>-12.956800000000005</v>
      </c>
    </row>
    <row r="531" spans="1:22" x14ac:dyDescent="0.3">
      <c r="A531">
        <v>2839</v>
      </c>
      <c r="B531" t="s">
        <v>6017</v>
      </c>
      <c r="C531">
        <v>2013</v>
      </c>
      <c r="D531" s="35">
        <v>41435</v>
      </c>
      <c r="E531" s="35">
        <v>41438</v>
      </c>
      <c r="F531" t="s">
        <v>188</v>
      </c>
      <c r="G531" t="s">
        <v>5806</v>
      </c>
      <c r="H531" t="s">
        <v>5807</v>
      </c>
      <c r="I531" t="s">
        <v>26</v>
      </c>
      <c r="J531" t="s">
        <v>27</v>
      </c>
      <c r="K531" t="s">
        <v>5647</v>
      </c>
      <c r="L531" t="s">
        <v>54</v>
      </c>
      <c r="M531">
        <v>32303</v>
      </c>
      <c r="N531" t="s">
        <v>30</v>
      </c>
      <c r="O531" t="s">
        <v>3705</v>
      </c>
      <c r="P531" t="s">
        <v>71</v>
      </c>
      <c r="Q531" t="s">
        <v>682</v>
      </c>
      <c r="R531" t="s">
        <v>3706</v>
      </c>
      <c r="S531">
        <v>695.7</v>
      </c>
      <c r="T531">
        <v>2</v>
      </c>
      <c r="U531">
        <v>0.5</v>
      </c>
      <c r="V531">
        <v>-27.827999999999975</v>
      </c>
    </row>
    <row r="532" spans="1:22" x14ac:dyDescent="0.3">
      <c r="A532">
        <v>2766</v>
      </c>
      <c r="B532" t="s">
        <v>5933</v>
      </c>
      <c r="C532">
        <v>2014</v>
      </c>
      <c r="D532" s="35">
        <v>41813</v>
      </c>
      <c r="E532" s="35">
        <v>41819</v>
      </c>
      <c r="F532" t="s">
        <v>50</v>
      </c>
      <c r="G532" t="s">
        <v>4051</v>
      </c>
      <c r="H532" t="s">
        <v>4052</v>
      </c>
      <c r="I532" t="s">
        <v>102</v>
      </c>
      <c r="J532" t="s">
        <v>27</v>
      </c>
      <c r="K532" t="s">
        <v>146</v>
      </c>
      <c r="L532" t="s">
        <v>147</v>
      </c>
      <c r="M532">
        <v>19140</v>
      </c>
      <c r="N532" t="s">
        <v>148</v>
      </c>
      <c r="O532" t="s">
        <v>5936</v>
      </c>
      <c r="P532" t="s">
        <v>46</v>
      </c>
      <c r="Q532" t="s">
        <v>59</v>
      </c>
      <c r="R532" t="s">
        <v>5937</v>
      </c>
      <c r="S532">
        <v>8.9280000000000008</v>
      </c>
      <c r="T532">
        <v>2</v>
      </c>
      <c r="U532">
        <v>0.2</v>
      </c>
      <c r="V532">
        <v>0.66959999999999997</v>
      </c>
    </row>
    <row r="533" spans="1:22" x14ac:dyDescent="0.3">
      <c r="A533">
        <v>2765</v>
      </c>
      <c r="B533" t="s">
        <v>5933</v>
      </c>
      <c r="C533">
        <v>2014</v>
      </c>
      <c r="D533" s="35">
        <v>41813</v>
      </c>
      <c r="E533" s="35">
        <v>41819</v>
      </c>
      <c r="F533" t="s">
        <v>50</v>
      </c>
      <c r="G533" t="s">
        <v>4051</v>
      </c>
      <c r="H533" t="s">
        <v>4052</v>
      </c>
      <c r="I533" t="s">
        <v>102</v>
      </c>
      <c r="J533" t="s">
        <v>27</v>
      </c>
      <c r="K533" t="s">
        <v>146</v>
      </c>
      <c r="L533" t="s">
        <v>147</v>
      </c>
      <c r="M533">
        <v>19140</v>
      </c>
      <c r="N533" t="s">
        <v>148</v>
      </c>
      <c r="O533" t="s">
        <v>1386</v>
      </c>
      <c r="P533" t="s">
        <v>46</v>
      </c>
      <c r="Q533" t="s">
        <v>75</v>
      </c>
      <c r="R533" t="s">
        <v>1387</v>
      </c>
      <c r="S533">
        <v>31.155000000000005</v>
      </c>
      <c r="T533">
        <v>5</v>
      </c>
      <c r="U533">
        <v>0.7</v>
      </c>
      <c r="V533">
        <v>-23.8855</v>
      </c>
    </row>
    <row r="534" spans="1:22" x14ac:dyDescent="0.3">
      <c r="A534">
        <v>2764</v>
      </c>
      <c r="B534" t="s">
        <v>5933</v>
      </c>
      <c r="C534">
        <v>2014</v>
      </c>
      <c r="D534" s="35">
        <v>41813</v>
      </c>
      <c r="E534" s="35">
        <v>41819</v>
      </c>
      <c r="F534" t="s">
        <v>50</v>
      </c>
      <c r="G534" t="s">
        <v>4051</v>
      </c>
      <c r="H534" t="s">
        <v>4052</v>
      </c>
      <c r="I534" t="s">
        <v>102</v>
      </c>
      <c r="J534" t="s">
        <v>27</v>
      </c>
      <c r="K534" t="s">
        <v>146</v>
      </c>
      <c r="L534" t="s">
        <v>147</v>
      </c>
      <c r="M534">
        <v>19140</v>
      </c>
      <c r="N534" t="s">
        <v>148</v>
      </c>
      <c r="O534" t="s">
        <v>5934</v>
      </c>
      <c r="P534" t="s">
        <v>46</v>
      </c>
      <c r="Q534" t="s">
        <v>75</v>
      </c>
      <c r="R534" t="s">
        <v>5935</v>
      </c>
      <c r="S534">
        <v>10.332000000000003</v>
      </c>
      <c r="T534">
        <v>3</v>
      </c>
      <c r="U534">
        <v>0.7</v>
      </c>
      <c r="V534">
        <v>-7.5767999999999986</v>
      </c>
    </row>
    <row r="535" spans="1:22" x14ac:dyDescent="0.3">
      <c r="A535">
        <v>2758</v>
      </c>
      <c r="B535" t="s">
        <v>5923</v>
      </c>
      <c r="C535">
        <v>2013</v>
      </c>
      <c r="D535" s="35">
        <v>41437</v>
      </c>
      <c r="E535" s="35">
        <v>41439</v>
      </c>
      <c r="F535" t="s">
        <v>23</v>
      </c>
      <c r="G535" t="s">
        <v>2490</v>
      </c>
      <c r="H535" t="s">
        <v>2491</v>
      </c>
      <c r="I535" t="s">
        <v>26</v>
      </c>
      <c r="J535" t="s">
        <v>27</v>
      </c>
      <c r="K535" t="s">
        <v>266</v>
      </c>
      <c r="L535" t="s">
        <v>267</v>
      </c>
      <c r="M535">
        <v>10035</v>
      </c>
      <c r="N535" t="s">
        <v>148</v>
      </c>
      <c r="O535" t="s">
        <v>2564</v>
      </c>
      <c r="P535" t="s">
        <v>71</v>
      </c>
      <c r="Q535" t="s">
        <v>161</v>
      </c>
      <c r="R535" t="s">
        <v>2565</v>
      </c>
      <c r="S535">
        <v>239.96999999999997</v>
      </c>
      <c r="T535">
        <v>3</v>
      </c>
      <c r="U535">
        <v>0</v>
      </c>
      <c r="V535">
        <v>71.990999999999985</v>
      </c>
    </row>
    <row r="536" spans="1:22" x14ac:dyDescent="0.3">
      <c r="A536">
        <v>2750</v>
      </c>
      <c r="B536" t="s">
        <v>5912</v>
      </c>
      <c r="C536">
        <v>2011</v>
      </c>
      <c r="D536" s="35">
        <v>40702</v>
      </c>
      <c r="E536" s="35">
        <v>40708</v>
      </c>
      <c r="F536" t="s">
        <v>50</v>
      </c>
      <c r="G536" t="s">
        <v>1952</v>
      </c>
      <c r="H536" t="s">
        <v>1953</v>
      </c>
      <c r="I536" t="s">
        <v>26</v>
      </c>
      <c r="J536" t="s">
        <v>27</v>
      </c>
      <c r="K536" t="s">
        <v>95</v>
      </c>
      <c r="L536" t="s">
        <v>96</v>
      </c>
      <c r="M536">
        <v>98115</v>
      </c>
      <c r="N536" t="s">
        <v>44</v>
      </c>
      <c r="O536" t="s">
        <v>5913</v>
      </c>
      <c r="P536" t="s">
        <v>32</v>
      </c>
      <c r="Q536" t="s">
        <v>36</v>
      </c>
      <c r="R536" t="s">
        <v>5914</v>
      </c>
      <c r="S536">
        <v>585.55200000000002</v>
      </c>
      <c r="T536">
        <v>3</v>
      </c>
      <c r="U536">
        <v>0.2</v>
      </c>
      <c r="V536">
        <v>73.19399999999996</v>
      </c>
    </row>
    <row r="537" spans="1:22" x14ac:dyDescent="0.3">
      <c r="A537">
        <v>2745</v>
      </c>
      <c r="B537" t="s">
        <v>5902</v>
      </c>
      <c r="C537">
        <v>2012</v>
      </c>
      <c r="D537" s="35">
        <v>41080</v>
      </c>
      <c r="E537" s="35">
        <v>41085</v>
      </c>
      <c r="F537" t="s">
        <v>23</v>
      </c>
      <c r="G537" t="s">
        <v>355</v>
      </c>
      <c r="H537" t="s">
        <v>356</v>
      </c>
      <c r="I537" t="s">
        <v>41</v>
      </c>
      <c r="J537" t="s">
        <v>27</v>
      </c>
      <c r="K537" t="s">
        <v>127</v>
      </c>
      <c r="L537" t="s">
        <v>43</v>
      </c>
      <c r="M537">
        <v>94122</v>
      </c>
      <c r="N537" t="s">
        <v>44</v>
      </c>
      <c r="O537" t="s">
        <v>313</v>
      </c>
      <c r="P537" t="s">
        <v>71</v>
      </c>
      <c r="Q537" t="s">
        <v>72</v>
      </c>
      <c r="R537" t="s">
        <v>314</v>
      </c>
      <c r="S537">
        <v>125.97600000000001</v>
      </c>
      <c r="T537">
        <v>3</v>
      </c>
      <c r="U537">
        <v>0.2</v>
      </c>
      <c r="V537">
        <v>47.241</v>
      </c>
    </row>
    <row r="538" spans="1:22" x14ac:dyDescent="0.3">
      <c r="A538">
        <v>2744</v>
      </c>
      <c r="B538" t="s">
        <v>5902</v>
      </c>
      <c r="C538">
        <v>2012</v>
      </c>
      <c r="D538" s="35">
        <v>41080</v>
      </c>
      <c r="E538" s="35">
        <v>41085</v>
      </c>
      <c r="F538" t="s">
        <v>23</v>
      </c>
      <c r="G538" t="s">
        <v>355</v>
      </c>
      <c r="H538" t="s">
        <v>356</v>
      </c>
      <c r="I538" t="s">
        <v>41</v>
      </c>
      <c r="J538" t="s">
        <v>27</v>
      </c>
      <c r="K538" t="s">
        <v>127</v>
      </c>
      <c r="L538" t="s">
        <v>43</v>
      </c>
      <c r="M538">
        <v>94122</v>
      </c>
      <c r="N538" t="s">
        <v>44</v>
      </c>
      <c r="O538" t="s">
        <v>2307</v>
      </c>
      <c r="P538" t="s">
        <v>32</v>
      </c>
      <c r="Q538" t="s">
        <v>65</v>
      </c>
      <c r="R538" t="s">
        <v>2308</v>
      </c>
      <c r="S538">
        <v>257.64</v>
      </c>
      <c r="T538">
        <v>6</v>
      </c>
      <c r="U538">
        <v>0</v>
      </c>
      <c r="V538">
        <v>100.4796</v>
      </c>
    </row>
    <row r="539" spans="1:22" x14ac:dyDescent="0.3">
      <c r="A539">
        <v>2708</v>
      </c>
      <c r="B539" t="s">
        <v>5851</v>
      </c>
      <c r="C539">
        <v>2014</v>
      </c>
      <c r="D539" s="35">
        <v>41807</v>
      </c>
      <c r="E539" s="35">
        <v>41812</v>
      </c>
      <c r="F539" t="s">
        <v>50</v>
      </c>
      <c r="G539" t="s">
        <v>3676</v>
      </c>
      <c r="H539" t="s">
        <v>3677</v>
      </c>
      <c r="I539" t="s">
        <v>102</v>
      </c>
      <c r="J539" t="s">
        <v>27</v>
      </c>
      <c r="K539" t="s">
        <v>667</v>
      </c>
      <c r="L539" t="s">
        <v>668</v>
      </c>
      <c r="M539">
        <v>88220</v>
      </c>
      <c r="N539" t="s">
        <v>44</v>
      </c>
      <c r="O539" t="s">
        <v>5854</v>
      </c>
      <c r="P539" t="s">
        <v>46</v>
      </c>
      <c r="Q539" t="s">
        <v>90</v>
      </c>
      <c r="R539" t="s">
        <v>5855</v>
      </c>
      <c r="S539">
        <v>192.16</v>
      </c>
      <c r="T539">
        <v>4</v>
      </c>
      <c r="U539">
        <v>0</v>
      </c>
      <c r="V539">
        <v>92.236799999999988</v>
      </c>
    </row>
    <row r="540" spans="1:22" x14ac:dyDescent="0.3">
      <c r="A540">
        <v>2707</v>
      </c>
      <c r="B540" t="s">
        <v>5851</v>
      </c>
      <c r="C540">
        <v>2014</v>
      </c>
      <c r="D540" s="35">
        <v>41807</v>
      </c>
      <c r="E540" s="35">
        <v>41812</v>
      </c>
      <c r="F540" t="s">
        <v>50</v>
      </c>
      <c r="G540" t="s">
        <v>3676</v>
      </c>
      <c r="H540" t="s">
        <v>3677</v>
      </c>
      <c r="I540" t="s">
        <v>102</v>
      </c>
      <c r="J540" t="s">
        <v>27</v>
      </c>
      <c r="K540" t="s">
        <v>667</v>
      </c>
      <c r="L540" t="s">
        <v>668</v>
      </c>
      <c r="M540">
        <v>88220</v>
      </c>
      <c r="N540" t="s">
        <v>44</v>
      </c>
      <c r="O540" t="s">
        <v>5852</v>
      </c>
      <c r="P540" t="s">
        <v>46</v>
      </c>
      <c r="Q540" t="s">
        <v>90</v>
      </c>
      <c r="R540" t="s">
        <v>5853</v>
      </c>
      <c r="S540">
        <v>19.440000000000001</v>
      </c>
      <c r="T540">
        <v>3</v>
      </c>
      <c r="U540">
        <v>0</v>
      </c>
      <c r="V540">
        <v>9.3312000000000008</v>
      </c>
    </row>
    <row r="541" spans="1:22" x14ac:dyDescent="0.3">
      <c r="A541">
        <v>2706</v>
      </c>
      <c r="B541" t="s">
        <v>5851</v>
      </c>
      <c r="C541">
        <v>2014</v>
      </c>
      <c r="D541" s="35">
        <v>41807</v>
      </c>
      <c r="E541" s="35">
        <v>41812</v>
      </c>
      <c r="F541" t="s">
        <v>50</v>
      </c>
      <c r="G541" t="s">
        <v>3676</v>
      </c>
      <c r="H541" t="s">
        <v>3677</v>
      </c>
      <c r="I541" t="s">
        <v>102</v>
      </c>
      <c r="J541" t="s">
        <v>27</v>
      </c>
      <c r="K541" t="s">
        <v>667</v>
      </c>
      <c r="L541" t="s">
        <v>668</v>
      </c>
      <c r="M541">
        <v>88220</v>
      </c>
      <c r="N541" t="s">
        <v>44</v>
      </c>
      <c r="O541" t="s">
        <v>4217</v>
      </c>
      <c r="P541" t="s">
        <v>46</v>
      </c>
      <c r="Q541" t="s">
        <v>578</v>
      </c>
      <c r="R541" t="s">
        <v>4218</v>
      </c>
      <c r="S541">
        <v>16.68</v>
      </c>
      <c r="T541">
        <v>2</v>
      </c>
      <c r="U541">
        <v>0</v>
      </c>
      <c r="V541">
        <v>4.3368000000000002</v>
      </c>
    </row>
    <row r="542" spans="1:22" x14ac:dyDescent="0.3">
      <c r="A542">
        <v>2690</v>
      </c>
      <c r="B542" t="s">
        <v>5827</v>
      </c>
      <c r="C542">
        <v>2011</v>
      </c>
      <c r="D542" s="35">
        <v>40724</v>
      </c>
      <c r="E542" s="35">
        <v>40726</v>
      </c>
      <c r="F542" t="s">
        <v>188</v>
      </c>
      <c r="G542" t="s">
        <v>1329</v>
      </c>
      <c r="H542" t="s">
        <v>1330</v>
      </c>
      <c r="I542" t="s">
        <v>26</v>
      </c>
      <c r="J542" t="s">
        <v>27</v>
      </c>
      <c r="K542" t="s">
        <v>303</v>
      </c>
      <c r="L542" t="s">
        <v>211</v>
      </c>
      <c r="M542">
        <v>60653</v>
      </c>
      <c r="N542" t="s">
        <v>105</v>
      </c>
      <c r="O542" t="s">
        <v>4810</v>
      </c>
      <c r="P542" t="s">
        <v>46</v>
      </c>
      <c r="Q542" t="s">
        <v>68</v>
      </c>
      <c r="R542" t="s">
        <v>4811</v>
      </c>
      <c r="S542">
        <v>5.2480000000000002</v>
      </c>
      <c r="T542">
        <v>4</v>
      </c>
      <c r="U542">
        <v>0.2</v>
      </c>
      <c r="V542">
        <v>1.6399999999999995</v>
      </c>
    </row>
    <row r="543" spans="1:22" x14ac:dyDescent="0.3">
      <c r="A543">
        <v>2685</v>
      </c>
      <c r="B543" t="s">
        <v>5819</v>
      </c>
      <c r="C543">
        <v>2014</v>
      </c>
      <c r="D543" s="35">
        <v>41820</v>
      </c>
      <c r="E543" s="35">
        <v>41827</v>
      </c>
      <c r="F543" t="s">
        <v>50</v>
      </c>
      <c r="G543" t="s">
        <v>4911</v>
      </c>
      <c r="H543" t="s">
        <v>4912</v>
      </c>
      <c r="I543" t="s">
        <v>26</v>
      </c>
      <c r="J543" t="s">
        <v>27</v>
      </c>
      <c r="K543" t="s">
        <v>42</v>
      </c>
      <c r="L543" t="s">
        <v>43</v>
      </c>
      <c r="M543">
        <v>90004</v>
      </c>
      <c r="N543" t="s">
        <v>44</v>
      </c>
      <c r="O543" t="s">
        <v>5374</v>
      </c>
      <c r="P543" t="s">
        <v>46</v>
      </c>
      <c r="Q543" t="s">
        <v>75</v>
      </c>
      <c r="R543" t="s">
        <v>5375</v>
      </c>
      <c r="S543">
        <v>312.55200000000002</v>
      </c>
      <c r="T543">
        <v>9</v>
      </c>
      <c r="U543">
        <v>0.2</v>
      </c>
      <c r="V543">
        <v>101.57939999999999</v>
      </c>
    </row>
    <row r="544" spans="1:22" x14ac:dyDescent="0.3">
      <c r="A544">
        <v>2679</v>
      </c>
      <c r="B544" t="s">
        <v>5809</v>
      </c>
      <c r="C544">
        <v>2011</v>
      </c>
      <c r="D544" s="35">
        <v>40715</v>
      </c>
      <c r="E544" s="35">
        <v>40715</v>
      </c>
      <c r="F544" t="s">
        <v>1290</v>
      </c>
      <c r="G544" t="s">
        <v>5810</v>
      </c>
      <c r="H544" t="s">
        <v>5811</v>
      </c>
      <c r="I544" t="s">
        <v>26</v>
      </c>
      <c r="J544" t="s">
        <v>27</v>
      </c>
      <c r="K544" t="s">
        <v>3595</v>
      </c>
      <c r="L544" t="s">
        <v>457</v>
      </c>
      <c r="M544">
        <v>81001</v>
      </c>
      <c r="N544" t="s">
        <v>44</v>
      </c>
      <c r="O544" t="s">
        <v>2872</v>
      </c>
      <c r="P544" t="s">
        <v>46</v>
      </c>
      <c r="Q544" t="s">
        <v>75</v>
      </c>
      <c r="R544" t="s">
        <v>2873</v>
      </c>
      <c r="S544">
        <v>25.164000000000001</v>
      </c>
      <c r="T544">
        <v>2</v>
      </c>
      <c r="U544">
        <v>0.7</v>
      </c>
      <c r="V544">
        <v>-16.775999999999996</v>
      </c>
    </row>
    <row r="545" spans="1:22" x14ac:dyDescent="0.3">
      <c r="A545">
        <v>2678</v>
      </c>
      <c r="B545" t="s">
        <v>5809</v>
      </c>
      <c r="C545">
        <v>2011</v>
      </c>
      <c r="D545" s="35">
        <v>40715</v>
      </c>
      <c r="E545" s="35">
        <v>40715</v>
      </c>
      <c r="F545" t="s">
        <v>1290</v>
      </c>
      <c r="G545" t="s">
        <v>5810</v>
      </c>
      <c r="H545" t="s">
        <v>5811</v>
      </c>
      <c r="I545" t="s">
        <v>26</v>
      </c>
      <c r="J545" t="s">
        <v>27</v>
      </c>
      <c r="K545" t="s">
        <v>3595</v>
      </c>
      <c r="L545" t="s">
        <v>457</v>
      </c>
      <c r="M545">
        <v>81001</v>
      </c>
      <c r="N545" t="s">
        <v>44</v>
      </c>
      <c r="O545" t="s">
        <v>4315</v>
      </c>
      <c r="P545" t="s">
        <v>46</v>
      </c>
      <c r="Q545" t="s">
        <v>75</v>
      </c>
      <c r="R545" t="s">
        <v>4316</v>
      </c>
      <c r="S545">
        <v>11.088000000000003</v>
      </c>
      <c r="T545">
        <v>7</v>
      </c>
      <c r="U545">
        <v>0.7</v>
      </c>
      <c r="V545">
        <v>-8.1311999999999998</v>
      </c>
    </row>
    <row r="546" spans="1:22" x14ac:dyDescent="0.3">
      <c r="A546">
        <v>2641</v>
      </c>
      <c r="B546" t="s">
        <v>5758</v>
      </c>
      <c r="C546">
        <v>2014</v>
      </c>
      <c r="D546" s="35">
        <v>41803</v>
      </c>
      <c r="E546" s="35">
        <v>41809</v>
      </c>
      <c r="F546" t="s">
        <v>50</v>
      </c>
      <c r="G546" t="s">
        <v>5759</v>
      </c>
      <c r="H546" t="s">
        <v>5760</v>
      </c>
      <c r="I546" t="s">
        <v>26</v>
      </c>
      <c r="J546" t="s">
        <v>27</v>
      </c>
      <c r="K546" t="s">
        <v>266</v>
      </c>
      <c r="L546" t="s">
        <v>267</v>
      </c>
      <c r="M546">
        <v>10035</v>
      </c>
      <c r="N546" t="s">
        <v>148</v>
      </c>
      <c r="O546" t="s">
        <v>1807</v>
      </c>
      <c r="P546" t="s">
        <v>32</v>
      </c>
      <c r="Q546" t="s">
        <v>36</v>
      </c>
      <c r="R546" t="s">
        <v>1808</v>
      </c>
      <c r="S546">
        <v>858.24</v>
      </c>
      <c r="T546">
        <v>4</v>
      </c>
      <c r="U546">
        <v>0.1</v>
      </c>
      <c r="V546">
        <v>143.03999999999996</v>
      </c>
    </row>
    <row r="547" spans="1:22" x14ac:dyDescent="0.3">
      <c r="A547">
        <v>2640</v>
      </c>
      <c r="B547" t="s">
        <v>5758</v>
      </c>
      <c r="C547">
        <v>2014</v>
      </c>
      <c r="D547" s="35">
        <v>41803</v>
      </c>
      <c r="E547" s="35">
        <v>41809</v>
      </c>
      <c r="F547" t="s">
        <v>50</v>
      </c>
      <c r="G547" t="s">
        <v>5759</v>
      </c>
      <c r="H547" t="s">
        <v>5760</v>
      </c>
      <c r="I547" t="s">
        <v>26</v>
      </c>
      <c r="J547" t="s">
        <v>27</v>
      </c>
      <c r="K547" t="s">
        <v>266</v>
      </c>
      <c r="L547" t="s">
        <v>267</v>
      </c>
      <c r="M547">
        <v>10035</v>
      </c>
      <c r="N547" t="s">
        <v>148</v>
      </c>
      <c r="O547" t="s">
        <v>5763</v>
      </c>
      <c r="P547" t="s">
        <v>46</v>
      </c>
      <c r="Q547" t="s">
        <v>68</v>
      </c>
      <c r="R547" t="s">
        <v>5764</v>
      </c>
      <c r="S547">
        <v>64.14</v>
      </c>
      <c r="T547">
        <v>3</v>
      </c>
      <c r="U547">
        <v>0</v>
      </c>
      <c r="V547">
        <v>16.676400000000001</v>
      </c>
    </row>
    <row r="548" spans="1:22" x14ac:dyDescent="0.3">
      <c r="A548">
        <v>2639</v>
      </c>
      <c r="B548" t="s">
        <v>5758</v>
      </c>
      <c r="C548">
        <v>2014</v>
      </c>
      <c r="D548" s="35">
        <v>41803</v>
      </c>
      <c r="E548" s="35">
        <v>41809</v>
      </c>
      <c r="F548" t="s">
        <v>50</v>
      </c>
      <c r="G548" t="s">
        <v>5759</v>
      </c>
      <c r="H548" t="s">
        <v>5760</v>
      </c>
      <c r="I548" t="s">
        <v>26</v>
      </c>
      <c r="J548" t="s">
        <v>27</v>
      </c>
      <c r="K548" t="s">
        <v>266</v>
      </c>
      <c r="L548" t="s">
        <v>267</v>
      </c>
      <c r="M548">
        <v>10035</v>
      </c>
      <c r="N548" t="s">
        <v>148</v>
      </c>
      <c r="O548" t="s">
        <v>2018</v>
      </c>
      <c r="P548" t="s">
        <v>46</v>
      </c>
      <c r="Q548" t="s">
        <v>75</v>
      </c>
      <c r="R548" t="s">
        <v>2019</v>
      </c>
      <c r="S548">
        <v>13.128</v>
      </c>
      <c r="T548">
        <v>3</v>
      </c>
      <c r="U548">
        <v>0.2</v>
      </c>
      <c r="V548">
        <v>4.2665999999999986</v>
      </c>
    </row>
    <row r="549" spans="1:22" x14ac:dyDescent="0.3">
      <c r="A549">
        <v>2638</v>
      </c>
      <c r="B549" t="s">
        <v>5758</v>
      </c>
      <c r="C549">
        <v>2014</v>
      </c>
      <c r="D549" s="35">
        <v>41803</v>
      </c>
      <c r="E549" s="35">
        <v>41809</v>
      </c>
      <c r="F549" t="s">
        <v>50</v>
      </c>
      <c r="G549" t="s">
        <v>5759</v>
      </c>
      <c r="H549" t="s">
        <v>5760</v>
      </c>
      <c r="I549" t="s">
        <v>26</v>
      </c>
      <c r="J549" t="s">
        <v>27</v>
      </c>
      <c r="K549" t="s">
        <v>266</v>
      </c>
      <c r="L549" t="s">
        <v>267</v>
      </c>
      <c r="M549">
        <v>10035</v>
      </c>
      <c r="N549" t="s">
        <v>148</v>
      </c>
      <c r="O549" t="s">
        <v>5761</v>
      </c>
      <c r="P549" t="s">
        <v>46</v>
      </c>
      <c r="Q549" t="s">
        <v>90</v>
      </c>
      <c r="R549" t="s">
        <v>5762</v>
      </c>
      <c r="S549">
        <v>19.04</v>
      </c>
      <c r="T549">
        <v>4</v>
      </c>
      <c r="U549">
        <v>0</v>
      </c>
      <c r="V549">
        <v>9.3295999999999992</v>
      </c>
    </row>
    <row r="550" spans="1:22" x14ac:dyDescent="0.3">
      <c r="A550">
        <v>2605</v>
      </c>
      <c r="B550" t="s">
        <v>5709</v>
      </c>
      <c r="C550">
        <v>2013</v>
      </c>
      <c r="D550" s="35">
        <v>41430</v>
      </c>
      <c r="E550" s="35">
        <v>41430</v>
      </c>
      <c r="F550" t="s">
        <v>1290</v>
      </c>
      <c r="G550" t="s">
        <v>5710</v>
      </c>
      <c r="H550" t="s">
        <v>5711</v>
      </c>
      <c r="I550" t="s">
        <v>26</v>
      </c>
      <c r="J550" t="s">
        <v>27</v>
      </c>
      <c r="K550" t="s">
        <v>266</v>
      </c>
      <c r="L550" t="s">
        <v>267</v>
      </c>
      <c r="M550">
        <v>10035</v>
      </c>
      <c r="N550" t="s">
        <v>148</v>
      </c>
      <c r="O550" t="s">
        <v>2629</v>
      </c>
      <c r="P550" t="s">
        <v>32</v>
      </c>
      <c r="Q550" t="s">
        <v>65</v>
      </c>
      <c r="R550" t="s">
        <v>2630</v>
      </c>
      <c r="S550">
        <v>61.12</v>
      </c>
      <c r="T550">
        <v>4</v>
      </c>
      <c r="U550">
        <v>0</v>
      </c>
      <c r="V550">
        <v>20.780799999999999</v>
      </c>
    </row>
    <row r="551" spans="1:22" x14ac:dyDescent="0.3">
      <c r="A551">
        <v>2604</v>
      </c>
      <c r="B551" t="s">
        <v>5709</v>
      </c>
      <c r="C551">
        <v>2013</v>
      </c>
      <c r="D551" s="35">
        <v>41430</v>
      </c>
      <c r="E551" s="35">
        <v>41430</v>
      </c>
      <c r="F551" t="s">
        <v>1290</v>
      </c>
      <c r="G551" t="s">
        <v>5710</v>
      </c>
      <c r="H551" t="s">
        <v>5711</v>
      </c>
      <c r="I551" t="s">
        <v>26</v>
      </c>
      <c r="J551" t="s">
        <v>27</v>
      </c>
      <c r="K551" t="s">
        <v>266</v>
      </c>
      <c r="L551" t="s">
        <v>267</v>
      </c>
      <c r="M551">
        <v>10035</v>
      </c>
      <c r="N551" t="s">
        <v>148</v>
      </c>
      <c r="O551" t="s">
        <v>4209</v>
      </c>
      <c r="P551" t="s">
        <v>32</v>
      </c>
      <c r="Q551" t="s">
        <v>33</v>
      </c>
      <c r="R551" t="s">
        <v>4210</v>
      </c>
      <c r="S551">
        <v>136.78399999999999</v>
      </c>
      <c r="T551">
        <v>1</v>
      </c>
      <c r="U551">
        <v>0.2</v>
      </c>
      <c r="V551">
        <v>5.129400000000004</v>
      </c>
    </row>
    <row r="552" spans="1:22" x14ac:dyDescent="0.3">
      <c r="A552">
        <v>2603</v>
      </c>
      <c r="B552" t="s">
        <v>5709</v>
      </c>
      <c r="C552">
        <v>2013</v>
      </c>
      <c r="D552" s="35">
        <v>41430</v>
      </c>
      <c r="E552" s="35">
        <v>41430</v>
      </c>
      <c r="F552" t="s">
        <v>1290</v>
      </c>
      <c r="G552" t="s">
        <v>5710</v>
      </c>
      <c r="H552" t="s">
        <v>5711</v>
      </c>
      <c r="I552" t="s">
        <v>26</v>
      </c>
      <c r="J552" t="s">
        <v>27</v>
      </c>
      <c r="K552" t="s">
        <v>266</v>
      </c>
      <c r="L552" t="s">
        <v>267</v>
      </c>
      <c r="M552">
        <v>10035</v>
      </c>
      <c r="N552" t="s">
        <v>148</v>
      </c>
      <c r="O552" t="s">
        <v>5712</v>
      </c>
      <c r="P552" t="s">
        <v>71</v>
      </c>
      <c r="Q552" t="s">
        <v>682</v>
      </c>
      <c r="R552" t="s">
        <v>5713</v>
      </c>
      <c r="S552">
        <v>1349.85</v>
      </c>
      <c r="T552">
        <v>3</v>
      </c>
      <c r="U552">
        <v>0</v>
      </c>
      <c r="V552">
        <v>364.45949999999993</v>
      </c>
    </row>
    <row r="553" spans="1:22" x14ac:dyDescent="0.3">
      <c r="A553">
        <v>2602</v>
      </c>
      <c r="B553" t="s">
        <v>5709</v>
      </c>
      <c r="C553">
        <v>2013</v>
      </c>
      <c r="D553" s="35">
        <v>41430</v>
      </c>
      <c r="E553" s="35">
        <v>41430</v>
      </c>
      <c r="F553" t="s">
        <v>1290</v>
      </c>
      <c r="G553" t="s">
        <v>5710</v>
      </c>
      <c r="H553" t="s">
        <v>5711</v>
      </c>
      <c r="I553" t="s">
        <v>26</v>
      </c>
      <c r="J553" t="s">
        <v>27</v>
      </c>
      <c r="K553" t="s">
        <v>266</v>
      </c>
      <c r="L553" t="s">
        <v>267</v>
      </c>
      <c r="M553">
        <v>10035</v>
      </c>
      <c r="N553" t="s">
        <v>148</v>
      </c>
      <c r="O553" t="s">
        <v>3185</v>
      </c>
      <c r="P553" t="s">
        <v>46</v>
      </c>
      <c r="Q553" t="s">
        <v>90</v>
      </c>
      <c r="R553" t="s">
        <v>186</v>
      </c>
      <c r="S553">
        <v>14.940000000000001</v>
      </c>
      <c r="T553">
        <v>3</v>
      </c>
      <c r="U553">
        <v>0</v>
      </c>
      <c r="V553">
        <v>7.0218000000000007</v>
      </c>
    </row>
    <row r="554" spans="1:22" x14ac:dyDescent="0.3">
      <c r="A554">
        <v>2503</v>
      </c>
      <c r="B554" t="s">
        <v>5583</v>
      </c>
      <c r="C554">
        <v>2014</v>
      </c>
      <c r="D554" s="35">
        <v>41808</v>
      </c>
      <c r="E554" s="35">
        <v>41811</v>
      </c>
      <c r="F554" t="s">
        <v>188</v>
      </c>
      <c r="G554" t="s">
        <v>5584</v>
      </c>
      <c r="H554" t="s">
        <v>5585</v>
      </c>
      <c r="I554" t="s">
        <v>41</v>
      </c>
      <c r="J554" t="s">
        <v>27</v>
      </c>
      <c r="K554" t="s">
        <v>4289</v>
      </c>
      <c r="L554" t="s">
        <v>211</v>
      </c>
      <c r="M554">
        <v>60076</v>
      </c>
      <c r="N554" t="s">
        <v>105</v>
      </c>
      <c r="O554" t="s">
        <v>2614</v>
      </c>
      <c r="P554" t="s">
        <v>46</v>
      </c>
      <c r="Q554" t="s">
        <v>75</v>
      </c>
      <c r="R554" t="s">
        <v>2615</v>
      </c>
      <c r="S554">
        <v>9.3599999999999977</v>
      </c>
      <c r="T554">
        <v>4</v>
      </c>
      <c r="U554">
        <v>0.8</v>
      </c>
      <c r="V554">
        <v>-16.380000000000003</v>
      </c>
    </row>
    <row r="555" spans="1:22" x14ac:dyDescent="0.3">
      <c r="A555">
        <v>2502</v>
      </c>
      <c r="B555" t="s">
        <v>5583</v>
      </c>
      <c r="C555">
        <v>2014</v>
      </c>
      <c r="D555" s="35">
        <v>41808</v>
      </c>
      <c r="E555" s="35">
        <v>41811</v>
      </c>
      <c r="F555" t="s">
        <v>188</v>
      </c>
      <c r="G555" t="s">
        <v>5584</v>
      </c>
      <c r="H555" t="s">
        <v>5585</v>
      </c>
      <c r="I555" t="s">
        <v>41</v>
      </c>
      <c r="J555" t="s">
        <v>27</v>
      </c>
      <c r="K555" t="s">
        <v>4289</v>
      </c>
      <c r="L555" t="s">
        <v>211</v>
      </c>
      <c r="M555">
        <v>60076</v>
      </c>
      <c r="N555" t="s">
        <v>105</v>
      </c>
      <c r="O555" t="s">
        <v>2391</v>
      </c>
      <c r="P555" t="s">
        <v>46</v>
      </c>
      <c r="Q555" t="s">
        <v>75</v>
      </c>
      <c r="R555" t="s">
        <v>2392</v>
      </c>
      <c r="S555">
        <v>2.3039999999999994</v>
      </c>
      <c r="T555">
        <v>4</v>
      </c>
      <c r="U555">
        <v>0.8</v>
      </c>
      <c r="V555">
        <v>-3.5711999999999993</v>
      </c>
    </row>
    <row r="556" spans="1:22" x14ac:dyDescent="0.3">
      <c r="A556">
        <v>2501</v>
      </c>
      <c r="B556" t="s">
        <v>5583</v>
      </c>
      <c r="C556">
        <v>2014</v>
      </c>
      <c r="D556" s="35">
        <v>41808</v>
      </c>
      <c r="E556" s="35">
        <v>41811</v>
      </c>
      <c r="F556" t="s">
        <v>188</v>
      </c>
      <c r="G556" t="s">
        <v>5584</v>
      </c>
      <c r="H556" t="s">
        <v>5585</v>
      </c>
      <c r="I556" t="s">
        <v>41</v>
      </c>
      <c r="J556" t="s">
        <v>27</v>
      </c>
      <c r="K556" t="s">
        <v>4289</v>
      </c>
      <c r="L556" t="s">
        <v>211</v>
      </c>
      <c r="M556">
        <v>60076</v>
      </c>
      <c r="N556" t="s">
        <v>105</v>
      </c>
      <c r="O556" t="s">
        <v>3239</v>
      </c>
      <c r="P556" t="s">
        <v>46</v>
      </c>
      <c r="Q556" t="s">
        <v>90</v>
      </c>
      <c r="R556" t="s">
        <v>3240</v>
      </c>
      <c r="S556">
        <v>12.224</v>
      </c>
      <c r="T556">
        <v>2</v>
      </c>
      <c r="U556">
        <v>0.2</v>
      </c>
      <c r="V556">
        <v>4.4311999999999996</v>
      </c>
    </row>
    <row r="557" spans="1:22" x14ac:dyDescent="0.3">
      <c r="A557">
        <v>2500</v>
      </c>
      <c r="B557" t="s">
        <v>5580</v>
      </c>
      <c r="C557">
        <v>2014</v>
      </c>
      <c r="D557" s="35">
        <v>41813</v>
      </c>
      <c r="E557" s="35">
        <v>41814</v>
      </c>
      <c r="F557" t="s">
        <v>188</v>
      </c>
      <c r="G557" t="s">
        <v>3535</v>
      </c>
      <c r="H557" t="s">
        <v>3536</v>
      </c>
      <c r="I557" t="s">
        <v>26</v>
      </c>
      <c r="J557" t="s">
        <v>27</v>
      </c>
      <c r="K557" t="s">
        <v>1419</v>
      </c>
      <c r="L557" t="s">
        <v>54</v>
      </c>
      <c r="M557">
        <v>33178</v>
      </c>
      <c r="N557" t="s">
        <v>30</v>
      </c>
      <c r="O557" t="s">
        <v>5581</v>
      </c>
      <c r="P557" t="s">
        <v>46</v>
      </c>
      <c r="Q557" t="s">
        <v>173</v>
      </c>
      <c r="R557" t="s">
        <v>5582</v>
      </c>
      <c r="S557">
        <v>37.608000000000004</v>
      </c>
      <c r="T557">
        <v>3</v>
      </c>
      <c r="U557">
        <v>0.2</v>
      </c>
      <c r="V557">
        <v>12.692699999999995</v>
      </c>
    </row>
    <row r="558" spans="1:22" x14ac:dyDescent="0.3">
      <c r="A558">
        <v>555</v>
      </c>
      <c r="B558" t="s">
        <v>1882</v>
      </c>
      <c r="C558">
        <v>2014</v>
      </c>
      <c r="D558" s="35">
        <v>41820</v>
      </c>
      <c r="E558" s="35">
        <v>41824</v>
      </c>
      <c r="F558" t="s">
        <v>23</v>
      </c>
      <c r="G558" t="s">
        <v>1358</v>
      </c>
      <c r="H558" t="s">
        <v>1359</v>
      </c>
      <c r="I558" t="s">
        <v>41</v>
      </c>
      <c r="J558" t="s">
        <v>27</v>
      </c>
      <c r="K558" t="s">
        <v>1883</v>
      </c>
      <c r="L558" t="s">
        <v>43</v>
      </c>
      <c r="M558">
        <v>92804</v>
      </c>
      <c r="N558" t="s">
        <v>44</v>
      </c>
      <c r="O558" t="s">
        <v>1884</v>
      </c>
      <c r="P558" t="s">
        <v>46</v>
      </c>
      <c r="Q558" t="s">
        <v>59</v>
      </c>
      <c r="R558" t="s">
        <v>1885</v>
      </c>
      <c r="S558">
        <v>1295.78</v>
      </c>
      <c r="T558">
        <v>2</v>
      </c>
      <c r="U558">
        <v>0</v>
      </c>
      <c r="V558">
        <v>310.98720000000003</v>
      </c>
    </row>
    <row r="559" spans="1:22" x14ac:dyDescent="0.3">
      <c r="A559">
        <v>2496</v>
      </c>
      <c r="B559" t="s">
        <v>5574</v>
      </c>
      <c r="C559">
        <v>2011</v>
      </c>
      <c r="D559" s="35">
        <v>40710</v>
      </c>
      <c r="E559" s="35">
        <v>40716</v>
      </c>
      <c r="F559" t="s">
        <v>50</v>
      </c>
      <c r="G559" t="s">
        <v>5575</v>
      </c>
      <c r="H559" t="s">
        <v>5576</v>
      </c>
      <c r="I559" t="s">
        <v>26</v>
      </c>
      <c r="J559" t="s">
        <v>27</v>
      </c>
      <c r="K559" t="s">
        <v>5577</v>
      </c>
      <c r="L559" t="s">
        <v>254</v>
      </c>
      <c r="M559">
        <v>46544</v>
      </c>
      <c r="N559" t="s">
        <v>105</v>
      </c>
      <c r="O559" t="s">
        <v>1585</v>
      </c>
      <c r="P559" t="s">
        <v>32</v>
      </c>
      <c r="Q559" t="s">
        <v>36</v>
      </c>
      <c r="R559" t="s">
        <v>1586</v>
      </c>
      <c r="S559">
        <v>647.84</v>
      </c>
      <c r="T559">
        <v>8</v>
      </c>
      <c r="U559">
        <v>0</v>
      </c>
      <c r="V559">
        <v>32.391999999999939</v>
      </c>
    </row>
    <row r="560" spans="1:22" x14ac:dyDescent="0.3">
      <c r="A560">
        <v>557</v>
      </c>
      <c r="B560" t="s">
        <v>1891</v>
      </c>
      <c r="C560">
        <v>2013</v>
      </c>
      <c r="D560" s="35">
        <v>41436</v>
      </c>
      <c r="E560" s="35">
        <v>41441</v>
      </c>
      <c r="F560" t="s">
        <v>50</v>
      </c>
      <c r="G560" t="s">
        <v>1892</v>
      </c>
      <c r="H560" t="s">
        <v>1893</v>
      </c>
      <c r="I560" t="s">
        <v>26</v>
      </c>
      <c r="J560" t="s">
        <v>27</v>
      </c>
      <c r="K560" t="s">
        <v>42</v>
      </c>
      <c r="L560" t="s">
        <v>43</v>
      </c>
      <c r="M560">
        <v>90045</v>
      </c>
      <c r="N560" t="s">
        <v>44</v>
      </c>
      <c r="O560" t="s">
        <v>1894</v>
      </c>
      <c r="P560" t="s">
        <v>46</v>
      </c>
      <c r="Q560" t="s">
        <v>47</v>
      </c>
      <c r="R560" t="s">
        <v>1895</v>
      </c>
      <c r="S560">
        <v>20.7</v>
      </c>
      <c r="T560">
        <v>2</v>
      </c>
      <c r="U560">
        <v>0</v>
      </c>
      <c r="V560">
        <v>9.9359999999999999</v>
      </c>
    </row>
    <row r="561" spans="1:22" x14ac:dyDescent="0.3">
      <c r="A561">
        <v>558</v>
      </c>
      <c r="B561" t="s">
        <v>1891</v>
      </c>
      <c r="C561">
        <v>2013</v>
      </c>
      <c r="D561" s="35">
        <v>41436</v>
      </c>
      <c r="E561" s="35">
        <v>41441</v>
      </c>
      <c r="F561" t="s">
        <v>50</v>
      </c>
      <c r="G561" t="s">
        <v>1892</v>
      </c>
      <c r="H561" t="s">
        <v>1893</v>
      </c>
      <c r="I561" t="s">
        <v>26</v>
      </c>
      <c r="J561" t="s">
        <v>27</v>
      </c>
      <c r="K561" t="s">
        <v>42</v>
      </c>
      <c r="L561" t="s">
        <v>43</v>
      </c>
      <c r="M561">
        <v>90045</v>
      </c>
      <c r="N561" t="s">
        <v>44</v>
      </c>
      <c r="O561" t="s">
        <v>1896</v>
      </c>
      <c r="P561" t="s">
        <v>32</v>
      </c>
      <c r="Q561" t="s">
        <v>56</v>
      </c>
      <c r="R561" t="s">
        <v>1897</v>
      </c>
      <c r="S561">
        <v>1335.68</v>
      </c>
      <c r="T561">
        <v>4</v>
      </c>
      <c r="U561">
        <v>0.2</v>
      </c>
      <c r="V561">
        <v>-217.04800000000017</v>
      </c>
    </row>
    <row r="562" spans="1:22" x14ac:dyDescent="0.3">
      <c r="A562">
        <v>559</v>
      </c>
      <c r="B562" t="s">
        <v>1891</v>
      </c>
      <c r="C562">
        <v>2013</v>
      </c>
      <c r="D562" s="35">
        <v>41436</v>
      </c>
      <c r="E562" s="35">
        <v>41441</v>
      </c>
      <c r="F562" t="s">
        <v>50</v>
      </c>
      <c r="G562" t="s">
        <v>1892</v>
      </c>
      <c r="H562" t="s">
        <v>1893</v>
      </c>
      <c r="I562" t="s">
        <v>26</v>
      </c>
      <c r="J562" t="s">
        <v>27</v>
      </c>
      <c r="K562" t="s">
        <v>42</v>
      </c>
      <c r="L562" t="s">
        <v>43</v>
      </c>
      <c r="M562">
        <v>90045</v>
      </c>
      <c r="N562" t="s">
        <v>44</v>
      </c>
      <c r="O562" t="s">
        <v>1898</v>
      </c>
      <c r="P562" t="s">
        <v>46</v>
      </c>
      <c r="Q562" t="s">
        <v>90</v>
      </c>
      <c r="R562" t="s">
        <v>1899</v>
      </c>
      <c r="S562">
        <v>32.400000000000006</v>
      </c>
      <c r="T562">
        <v>5</v>
      </c>
      <c r="U562">
        <v>0</v>
      </c>
      <c r="V562">
        <v>15.552000000000001</v>
      </c>
    </row>
    <row r="563" spans="1:22" x14ac:dyDescent="0.3">
      <c r="A563">
        <v>2481</v>
      </c>
      <c r="B563" t="s">
        <v>5549</v>
      </c>
      <c r="C563">
        <v>2014</v>
      </c>
      <c r="D563" s="35">
        <v>41810</v>
      </c>
      <c r="E563" s="35">
        <v>41816</v>
      </c>
      <c r="F563" t="s">
        <v>50</v>
      </c>
      <c r="G563" t="s">
        <v>3161</v>
      </c>
      <c r="H563" t="s">
        <v>3162</v>
      </c>
      <c r="I563" t="s">
        <v>26</v>
      </c>
      <c r="J563" t="s">
        <v>27</v>
      </c>
      <c r="K563" t="s">
        <v>815</v>
      </c>
      <c r="L563" t="s">
        <v>104</v>
      </c>
      <c r="M563">
        <v>75220</v>
      </c>
      <c r="N563" t="s">
        <v>105</v>
      </c>
      <c r="O563" t="s">
        <v>379</v>
      </c>
      <c r="P563" t="s">
        <v>46</v>
      </c>
      <c r="Q563" t="s">
        <v>59</v>
      </c>
      <c r="R563" t="s">
        <v>380</v>
      </c>
      <c r="S563">
        <v>153.584</v>
      </c>
      <c r="T563">
        <v>2</v>
      </c>
      <c r="U563">
        <v>0.2</v>
      </c>
      <c r="V563">
        <v>-32.636600000000001</v>
      </c>
    </row>
    <row r="564" spans="1:22" x14ac:dyDescent="0.3">
      <c r="A564">
        <v>2480</v>
      </c>
      <c r="B564" t="s">
        <v>5549</v>
      </c>
      <c r="C564">
        <v>2014</v>
      </c>
      <c r="D564" s="35">
        <v>41810</v>
      </c>
      <c r="E564" s="35">
        <v>41816</v>
      </c>
      <c r="F564" t="s">
        <v>50</v>
      </c>
      <c r="G564" t="s">
        <v>3161</v>
      </c>
      <c r="H564" t="s">
        <v>3162</v>
      </c>
      <c r="I564" t="s">
        <v>26</v>
      </c>
      <c r="J564" t="s">
        <v>27</v>
      </c>
      <c r="K564" t="s">
        <v>815</v>
      </c>
      <c r="L564" t="s">
        <v>104</v>
      </c>
      <c r="M564">
        <v>75220</v>
      </c>
      <c r="N564" t="s">
        <v>105</v>
      </c>
      <c r="O564" t="s">
        <v>5550</v>
      </c>
      <c r="P564" t="s">
        <v>46</v>
      </c>
      <c r="Q564" t="s">
        <v>578</v>
      </c>
      <c r="R564" t="s">
        <v>5551</v>
      </c>
      <c r="S564">
        <v>11.184000000000001</v>
      </c>
      <c r="T564">
        <v>1</v>
      </c>
      <c r="U564">
        <v>0.2</v>
      </c>
      <c r="V564">
        <v>0.83879999999999999</v>
      </c>
    </row>
    <row r="565" spans="1:22" x14ac:dyDescent="0.3">
      <c r="A565">
        <v>2430</v>
      </c>
      <c r="B565" t="s">
        <v>5484</v>
      </c>
      <c r="C565">
        <v>2013</v>
      </c>
      <c r="D565" s="35">
        <v>41437</v>
      </c>
      <c r="E565" s="35">
        <v>41443</v>
      </c>
      <c r="F565" t="s">
        <v>50</v>
      </c>
      <c r="G565" t="s">
        <v>773</v>
      </c>
      <c r="H565" t="s">
        <v>774</v>
      </c>
      <c r="I565" t="s">
        <v>41</v>
      </c>
      <c r="J565" t="s">
        <v>27</v>
      </c>
      <c r="K565" t="s">
        <v>1127</v>
      </c>
      <c r="L565" t="s">
        <v>104</v>
      </c>
      <c r="M565">
        <v>76017</v>
      </c>
      <c r="N565" t="s">
        <v>105</v>
      </c>
      <c r="O565" t="s">
        <v>4270</v>
      </c>
      <c r="P565" t="s">
        <v>32</v>
      </c>
      <c r="Q565" t="s">
        <v>65</v>
      </c>
      <c r="R565" t="s">
        <v>4271</v>
      </c>
      <c r="S565">
        <v>12.544000000000002</v>
      </c>
      <c r="T565">
        <v>7</v>
      </c>
      <c r="U565">
        <v>0.6</v>
      </c>
      <c r="V565">
        <v>-9.0944000000000038</v>
      </c>
    </row>
    <row r="566" spans="1:22" x14ac:dyDescent="0.3">
      <c r="A566">
        <v>2429</v>
      </c>
      <c r="B566" t="s">
        <v>5484</v>
      </c>
      <c r="C566">
        <v>2013</v>
      </c>
      <c r="D566" s="35">
        <v>41437</v>
      </c>
      <c r="E566" s="35">
        <v>41443</v>
      </c>
      <c r="F566" t="s">
        <v>50</v>
      </c>
      <c r="G566" t="s">
        <v>773</v>
      </c>
      <c r="H566" t="s">
        <v>774</v>
      </c>
      <c r="I566" t="s">
        <v>41</v>
      </c>
      <c r="J566" t="s">
        <v>27</v>
      </c>
      <c r="K566" t="s">
        <v>1127</v>
      </c>
      <c r="L566" t="s">
        <v>104</v>
      </c>
      <c r="M566">
        <v>76017</v>
      </c>
      <c r="N566" t="s">
        <v>105</v>
      </c>
      <c r="O566" t="s">
        <v>5487</v>
      </c>
      <c r="P566" t="s">
        <v>46</v>
      </c>
      <c r="Q566" t="s">
        <v>75</v>
      </c>
      <c r="R566" t="s">
        <v>5488</v>
      </c>
      <c r="S566">
        <v>8.2719999999999985</v>
      </c>
      <c r="T566">
        <v>4</v>
      </c>
      <c r="U566">
        <v>0.8</v>
      </c>
      <c r="V566">
        <v>-13.648800000000001</v>
      </c>
    </row>
    <row r="567" spans="1:22" x14ac:dyDescent="0.3">
      <c r="A567">
        <v>2428</v>
      </c>
      <c r="B567" t="s">
        <v>5484</v>
      </c>
      <c r="C567">
        <v>2013</v>
      </c>
      <c r="D567" s="35">
        <v>41437</v>
      </c>
      <c r="E567" s="35">
        <v>41443</v>
      </c>
      <c r="F567" t="s">
        <v>50</v>
      </c>
      <c r="G567" t="s">
        <v>773</v>
      </c>
      <c r="H567" t="s">
        <v>774</v>
      </c>
      <c r="I567" t="s">
        <v>41</v>
      </c>
      <c r="J567" t="s">
        <v>27</v>
      </c>
      <c r="K567" t="s">
        <v>1127</v>
      </c>
      <c r="L567" t="s">
        <v>104</v>
      </c>
      <c r="M567">
        <v>76017</v>
      </c>
      <c r="N567" t="s">
        <v>105</v>
      </c>
      <c r="O567" t="s">
        <v>5485</v>
      </c>
      <c r="P567" t="s">
        <v>46</v>
      </c>
      <c r="Q567" t="s">
        <v>75</v>
      </c>
      <c r="R567" t="s">
        <v>5486</v>
      </c>
      <c r="S567">
        <v>1.3439999999999996</v>
      </c>
      <c r="T567">
        <v>4</v>
      </c>
      <c r="U567">
        <v>0.8</v>
      </c>
      <c r="V567">
        <v>-2.1504000000000008</v>
      </c>
    </row>
    <row r="568" spans="1:22" x14ac:dyDescent="0.3">
      <c r="A568">
        <v>2412</v>
      </c>
      <c r="B568" t="s">
        <v>5458</v>
      </c>
      <c r="C568">
        <v>2012</v>
      </c>
      <c r="D568" s="35">
        <v>41067</v>
      </c>
      <c r="E568" s="35">
        <v>41069</v>
      </c>
      <c r="F568" t="s">
        <v>23</v>
      </c>
      <c r="G568" t="s">
        <v>5459</v>
      </c>
      <c r="H568" t="s">
        <v>5460</v>
      </c>
      <c r="I568" t="s">
        <v>41</v>
      </c>
      <c r="J568" t="s">
        <v>27</v>
      </c>
      <c r="K568" t="s">
        <v>42</v>
      </c>
      <c r="L568" t="s">
        <v>43</v>
      </c>
      <c r="M568">
        <v>90036</v>
      </c>
      <c r="N568" t="s">
        <v>44</v>
      </c>
      <c r="O568" t="s">
        <v>2427</v>
      </c>
      <c r="P568" t="s">
        <v>46</v>
      </c>
      <c r="Q568" t="s">
        <v>75</v>
      </c>
      <c r="R568" t="s">
        <v>186</v>
      </c>
      <c r="S568">
        <v>7.52</v>
      </c>
      <c r="T568">
        <v>5</v>
      </c>
      <c r="U568">
        <v>0.2</v>
      </c>
      <c r="V568">
        <v>2.6319999999999997</v>
      </c>
    </row>
    <row r="569" spans="1:22" x14ac:dyDescent="0.3">
      <c r="A569">
        <v>2313</v>
      </c>
      <c r="B569" t="s">
        <v>5319</v>
      </c>
      <c r="C569">
        <v>2014</v>
      </c>
      <c r="D569" s="35">
        <v>41802</v>
      </c>
      <c r="E569" s="35">
        <v>41803</v>
      </c>
      <c r="F569" t="s">
        <v>188</v>
      </c>
      <c r="G569" t="s">
        <v>5320</v>
      </c>
      <c r="H569" t="s">
        <v>5321</v>
      </c>
      <c r="I569" t="s">
        <v>102</v>
      </c>
      <c r="J569" t="s">
        <v>27</v>
      </c>
      <c r="K569" t="s">
        <v>1385</v>
      </c>
      <c r="L569" t="s">
        <v>310</v>
      </c>
      <c r="M569">
        <v>85345</v>
      </c>
      <c r="N569" t="s">
        <v>44</v>
      </c>
      <c r="O569" t="s">
        <v>1689</v>
      </c>
      <c r="P569" t="s">
        <v>46</v>
      </c>
      <c r="Q569" t="s">
        <v>59</v>
      </c>
      <c r="R569" t="s">
        <v>1690</v>
      </c>
      <c r="S569">
        <v>215.59200000000001</v>
      </c>
      <c r="T569">
        <v>3</v>
      </c>
      <c r="U569">
        <v>0.2</v>
      </c>
      <c r="V569">
        <v>-48.508200000000009</v>
      </c>
    </row>
    <row r="570" spans="1:22" x14ac:dyDescent="0.3">
      <c r="A570">
        <v>2312</v>
      </c>
      <c r="B570" t="s">
        <v>5319</v>
      </c>
      <c r="C570">
        <v>2014</v>
      </c>
      <c r="D570" s="35">
        <v>41802</v>
      </c>
      <c r="E570" s="35">
        <v>41803</v>
      </c>
      <c r="F570" t="s">
        <v>188</v>
      </c>
      <c r="G570" t="s">
        <v>5320</v>
      </c>
      <c r="H570" t="s">
        <v>5321</v>
      </c>
      <c r="I570" t="s">
        <v>102</v>
      </c>
      <c r="J570" t="s">
        <v>27</v>
      </c>
      <c r="K570" t="s">
        <v>1385</v>
      </c>
      <c r="L570" t="s">
        <v>310</v>
      </c>
      <c r="M570">
        <v>85345</v>
      </c>
      <c r="N570" t="s">
        <v>44</v>
      </c>
      <c r="O570" t="s">
        <v>4132</v>
      </c>
      <c r="P570" t="s">
        <v>46</v>
      </c>
      <c r="Q570" t="s">
        <v>68</v>
      </c>
      <c r="R570" t="s">
        <v>4133</v>
      </c>
      <c r="S570">
        <v>15.872</v>
      </c>
      <c r="T570">
        <v>1</v>
      </c>
      <c r="U570">
        <v>0.2</v>
      </c>
      <c r="V570">
        <v>1.9839999999999982</v>
      </c>
    </row>
    <row r="571" spans="1:22" x14ac:dyDescent="0.3">
      <c r="A571">
        <v>2311</v>
      </c>
      <c r="B571" t="s">
        <v>5319</v>
      </c>
      <c r="C571">
        <v>2014</v>
      </c>
      <c r="D571" s="35">
        <v>41802</v>
      </c>
      <c r="E571" s="35">
        <v>41803</v>
      </c>
      <c r="F571" t="s">
        <v>188</v>
      </c>
      <c r="G571" t="s">
        <v>5320</v>
      </c>
      <c r="H571" t="s">
        <v>5321</v>
      </c>
      <c r="I571" t="s">
        <v>102</v>
      </c>
      <c r="J571" t="s">
        <v>27</v>
      </c>
      <c r="K571" t="s">
        <v>1385</v>
      </c>
      <c r="L571" t="s">
        <v>310</v>
      </c>
      <c r="M571">
        <v>85345</v>
      </c>
      <c r="N571" t="s">
        <v>44</v>
      </c>
      <c r="O571" t="s">
        <v>2589</v>
      </c>
      <c r="P571" t="s">
        <v>46</v>
      </c>
      <c r="Q571" t="s">
        <v>68</v>
      </c>
      <c r="R571" t="s">
        <v>2590</v>
      </c>
      <c r="S571">
        <v>88.04</v>
      </c>
      <c r="T571">
        <v>5</v>
      </c>
      <c r="U571">
        <v>0.2</v>
      </c>
      <c r="V571">
        <v>6.602999999999998</v>
      </c>
    </row>
    <row r="572" spans="1:22" x14ac:dyDescent="0.3">
      <c r="A572">
        <v>2310</v>
      </c>
      <c r="B572" t="s">
        <v>5319</v>
      </c>
      <c r="C572">
        <v>2014</v>
      </c>
      <c r="D572" s="35">
        <v>41802</v>
      </c>
      <c r="E572" s="35">
        <v>41803</v>
      </c>
      <c r="F572" t="s">
        <v>188</v>
      </c>
      <c r="G572" t="s">
        <v>5320</v>
      </c>
      <c r="H572" t="s">
        <v>5321</v>
      </c>
      <c r="I572" t="s">
        <v>102</v>
      </c>
      <c r="J572" t="s">
        <v>27</v>
      </c>
      <c r="K572" t="s">
        <v>1385</v>
      </c>
      <c r="L572" t="s">
        <v>310</v>
      </c>
      <c r="M572">
        <v>85345</v>
      </c>
      <c r="N572" t="s">
        <v>44</v>
      </c>
      <c r="O572" t="s">
        <v>368</v>
      </c>
      <c r="P572" t="s">
        <v>46</v>
      </c>
      <c r="Q572" t="s">
        <v>59</v>
      </c>
      <c r="R572" t="s">
        <v>369</v>
      </c>
      <c r="S572">
        <v>68.448000000000008</v>
      </c>
      <c r="T572">
        <v>4</v>
      </c>
      <c r="U572">
        <v>0.2</v>
      </c>
      <c r="V572">
        <v>7.7003999999999948</v>
      </c>
    </row>
    <row r="573" spans="1:22" x14ac:dyDescent="0.3">
      <c r="A573">
        <v>2309</v>
      </c>
      <c r="B573" t="s">
        <v>5319</v>
      </c>
      <c r="C573">
        <v>2014</v>
      </c>
      <c r="D573" s="35">
        <v>41802</v>
      </c>
      <c r="E573" s="35">
        <v>41803</v>
      </c>
      <c r="F573" t="s">
        <v>188</v>
      </c>
      <c r="G573" t="s">
        <v>5320</v>
      </c>
      <c r="H573" t="s">
        <v>5321</v>
      </c>
      <c r="I573" t="s">
        <v>102</v>
      </c>
      <c r="J573" t="s">
        <v>27</v>
      </c>
      <c r="K573" t="s">
        <v>1385</v>
      </c>
      <c r="L573" t="s">
        <v>310</v>
      </c>
      <c r="M573">
        <v>85345</v>
      </c>
      <c r="N573" t="s">
        <v>44</v>
      </c>
      <c r="O573" t="s">
        <v>2555</v>
      </c>
      <c r="P573" t="s">
        <v>32</v>
      </c>
      <c r="Q573" t="s">
        <v>36</v>
      </c>
      <c r="R573" t="s">
        <v>2556</v>
      </c>
      <c r="S573">
        <v>280.79200000000003</v>
      </c>
      <c r="T573">
        <v>1</v>
      </c>
      <c r="U573">
        <v>0.2</v>
      </c>
      <c r="V573">
        <v>35.098999999999961</v>
      </c>
    </row>
    <row r="574" spans="1:22" x14ac:dyDescent="0.3">
      <c r="A574">
        <v>2289</v>
      </c>
      <c r="B574" t="s">
        <v>5298</v>
      </c>
      <c r="C574">
        <v>2014</v>
      </c>
      <c r="D574" s="35">
        <v>41801</v>
      </c>
      <c r="E574" s="35">
        <v>41804</v>
      </c>
      <c r="F574" t="s">
        <v>188</v>
      </c>
      <c r="G574" t="s">
        <v>5008</v>
      </c>
      <c r="H574" t="s">
        <v>5009</v>
      </c>
      <c r="I574" t="s">
        <v>26</v>
      </c>
      <c r="J574" t="s">
        <v>27</v>
      </c>
      <c r="K574" t="s">
        <v>42</v>
      </c>
      <c r="L574" t="s">
        <v>43</v>
      </c>
      <c r="M574">
        <v>90032</v>
      </c>
      <c r="N574" t="s">
        <v>44</v>
      </c>
      <c r="O574" t="s">
        <v>3268</v>
      </c>
      <c r="P574" t="s">
        <v>46</v>
      </c>
      <c r="Q574" t="s">
        <v>68</v>
      </c>
      <c r="R574" t="s">
        <v>3269</v>
      </c>
      <c r="S574">
        <v>16.399999999999999</v>
      </c>
      <c r="T574">
        <v>5</v>
      </c>
      <c r="U574">
        <v>0</v>
      </c>
      <c r="V574">
        <v>4.7559999999999985</v>
      </c>
    </row>
    <row r="575" spans="1:22" x14ac:dyDescent="0.3">
      <c r="A575">
        <v>2288</v>
      </c>
      <c r="B575" t="s">
        <v>5295</v>
      </c>
      <c r="C575">
        <v>2014</v>
      </c>
      <c r="D575" s="35">
        <v>41792</v>
      </c>
      <c r="E575" s="35">
        <v>41796</v>
      </c>
      <c r="F575" t="s">
        <v>23</v>
      </c>
      <c r="G575" t="s">
        <v>1025</v>
      </c>
      <c r="H575" t="s">
        <v>1026</v>
      </c>
      <c r="I575" t="s">
        <v>41</v>
      </c>
      <c r="J575" t="s">
        <v>27</v>
      </c>
      <c r="K575" t="s">
        <v>2835</v>
      </c>
      <c r="L575" t="s">
        <v>498</v>
      </c>
      <c r="M575">
        <v>43615</v>
      </c>
      <c r="N575" t="s">
        <v>148</v>
      </c>
      <c r="O575" t="s">
        <v>5296</v>
      </c>
      <c r="P575" t="s">
        <v>46</v>
      </c>
      <c r="Q575" t="s">
        <v>78</v>
      </c>
      <c r="R575" t="s">
        <v>5297</v>
      </c>
      <c r="S575">
        <v>17.480000000000004</v>
      </c>
      <c r="T575">
        <v>5</v>
      </c>
      <c r="U575">
        <v>0.2</v>
      </c>
      <c r="V575">
        <v>1.3109999999999999</v>
      </c>
    </row>
    <row r="576" spans="1:22" x14ac:dyDescent="0.3">
      <c r="A576">
        <v>2279</v>
      </c>
      <c r="B576" t="s">
        <v>5278</v>
      </c>
      <c r="C576">
        <v>2011</v>
      </c>
      <c r="D576" s="35">
        <v>40721</v>
      </c>
      <c r="E576" s="35">
        <v>40725</v>
      </c>
      <c r="F576" t="s">
        <v>50</v>
      </c>
      <c r="G576" t="s">
        <v>1851</v>
      </c>
      <c r="H576" t="s">
        <v>1852</v>
      </c>
      <c r="I576" t="s">
        <v>26</v>
      </c>
      <c r="J576" t="s">
        <v>27</v>
      </c>
      <c r="K576" t="s">
        <v>5279</v>
      </c>
      <c r="L576" t="s">
        <v>1487</v>
      </c>
      <c r="M576">
        <v>38671</v>
      </c>
      <c r="N576" t="s">
        <v>30</v>
      </c>
      <c r="O576" t="s">
        <v>856</v>
      </c>
      <c r="P576" t="s">
        <v>71</v>
      </c>
      <c r="Q576" t="s">
        <v>161</v>
      </c>
      <c r="R576" t="s">
        <v>857</v>
      </c>
      <c r="S576">
        <v>223.96</v>
      </c>
      <c r="T576">
        <v>4</v>
      </c>
      <c r="U576">
        <v>0</v>
      </c>
      <c r="V576">
        <v>53.750400000000013</v>
      </c>
    </row>
    <row r="577" spans="1:22" x14ac:dyDescent="0.3">
      <c r="A577">
        <v>2278</v>
      </c>
      <c r="B577" t="s">
        <v>5278</v>
      </c>
      <c r="C577">
        <v>2011</v>
      </c>
      <c r="D577" s="35">
        <v>40721</v>
      </c>
      <c r="E577" s="35">
        <v>40725</v>
      </c>
      <c r="F577" t="s">
        <v>50</v>
      </c>
      <c r="G577" t="s">
        <v>1851</v>
      </c>
      <c r="H577" t="s">
        <v>1852</v>
      </c>
      <c r="I577" t="s">
        <v>26</v>
      </c>
      <c r="J577" t="s">
        <v>27</v>
      </c>
      <c r="K577" t="s">
        <v>5279</v>
      </c>
      <c r="L577" t="s">
        <v>1487</v>
      </c>
      <c r="M577">
        <v>38671</v>
      </c>
      <c r="N577" t="s">
        <v>30</v>
      </c>
      <c r="O577" t="s">
        <v>3822</v>
      </c>
      <c r="P577" t="s">
        <v>32</v>
      </c>
      <c r="Q577" t="s">
        <v>56</v>
      </c>
      <c r="R577" t="s">
        <v>3274</v>
      </c>
      <c r="S577">
        <v>85.98</v>
      </c>
      <c r="T577">
        <v>1</v>
      </c>
      <c r="U577">
        <v>0</v>
      </c>
      <c r="V577">
        <v>22.354800000000004</v>
      </c>
    </row>
    <row r="578" spans="1:22" x14ac:dyDescent="0.3">
      <c r="A578">
        <v>2277</v>
      </c>
      <c r="B578" t="s">
        <v>5278</v>
      </c>
      <c r="C578">
        <v>2011</v>
      </c>
      <c r="D578" s="35">
        <v>40721</v>
      </c>
      <c r="E578" s="35">
        <v>40725</v>
      </c>
      <c r="F578" t="s">
        <v>50</v>
      </c>
      <c r="G578" t="s">
        <v>1851</v>
      </c>
      <c r="H578" t="s">
        <v>1852</v>
      </c>
      <c r="I578" t="s">
        <v>26</v>
      </c>
      <c r="J578" t="s">
        <v>27</v>
      </c>
      <c r="K578" t="s">
        <v>5279</v>
      </c>
      <c r="L578" t="s">
        <v>1487</v>
      </c>
      <c r="M578">
        <v>38671</v>
      </c>
      <c r="N578" t="s">
        <v>30</v>
      </c>
      <c r="O578" t="s">
        <v>3324</v>
      </c>
      <c r="P578" t="s">
        <v>46</v>
      </c>
      <c r="Q578" t="s">
        <v>59</v>
      </c>
      <c r="R578" t="s">
        <v>3325</v>
      </c>
      <c r="S578">
        <v>306.2</v>
      </c>
      <c r="T578">
        <v>5</v>
      </c>
      <c r="U578">
        <v>0</v>
      </c>
      <c r="V578">
        <v>0</v>
      </c>
    </row>
    <row r="579" spans="1:22" x14ac:dyDescent="0.3">
      <c r="A579">
        <v>2259</v>
      </c>
      <c r="B579" t="s">
        <v>5238</v>
      </c>
      <c r="C579">
        <v>2014</v>
      </c>
      <c r="D579" s="35">
        <v>41807</v>
      </c>
      <c r="E579" s="35">
        <v>41810</v>
      </c>
      <c r="F579" t="s">
        <v>188</v>
      </c>
      <c r="G579" t="s">
        <v>542</v>
      </c>
      <c r="H579" t="s">
        <v>543</v>
      </c>
      <c r="I579" t="s">
        <v>26</v>
      </c>
      <c r="J579" t="s">
        <v>27</v>
      </c>
      <c r="K579" t="s">
        <v>127</v>
      </c>
      <c r="L579" t="s">
        <v>43</v>
      </c>
      <c r="M579">
        <v>94122</v>
      </c>
      <c r="N579" t="s">
        <v>44</v>
      </c>
      <c r="O579" t="s">
        <v>5239</v>
      </c>
      <c r="P579" t="s">
        <v>46</v>
      </c>
      <c r="Q579" t="s">
        <v>90</v>
      </c>
      <c r="R579" t="s">
        <v>5240</v>
      </c>
      <c r="S579">
        <v>18.54</v>
      </c>
      <c r="T579">
        <v>2</v>
      </c>
      <c r="U579">
        <v>0</v>
      </c>
      <c r="V579">
        <v>8.7137999999999991</v>
      </c>
    </row>
    <row r="580" spans="1:22" x14ac:dyDescent="0.3">
      <c r="A580">
        <v>2258</v>
      </c>
      <c r="B580" t="s">
        <v>5238</v>
      </c>
      <c r="C580">
        <v>2014</v>
      </c>
      <c r="D580" s="35">
        <v>41807</v>
      </c>
      <c r="E580" s="35">
        <v>41810</v>
      </c>
      <c r="F580" t="s">
        <v>188</v>
      </c>
      <c r="G580" t="s">
        <v>542</v>
      </c>
      <c r="H580" t="s">
        <v>543</v>
      </c>
      <c r="I580" t="s">
        <v>26</v>
      </c>
      <c r="J580" t="s">
        <v>27</v>
      </c>
      <c r="K580" t="s">
        <v>127</v>
      </c>
      <c r="L580" t="s">
        <v>43</v>
      </c>
      <c r="M580">
        <v>94122</v>
      </c>
      <c r="N580" t="s">
        <v>44</v>
      </c>
      <c r="O580" t="s">
        <v>1488</v>
      </c>
      <c r="P580" t="s">
        <v>32</v>
      </c>
      <c r="Q580" t="s">
        <v>36</v>
      </c>
      <c r="R580" t="s">
        <v>1489</v>
      </c>
      <c r="S580">
        <v>1212.96</v>
      </c>
      <c r="T580">
        <v>7</v>
      </c>
      <c r="U580">
        <v>0.2</v>
      </c>
      <c r="V580">
        <v>90.97199999999998</v>
      </c>
    </row>
    <row r="581" spans="1:22" x14ac:dyDescent="0.3">
      <c r="A581">
        <v>2232</v>
      </c>
      <c r="B581" t="s">
        <v>5193</v>
      </c>
      <c r="C581">
        <v>2014</v>
      </c>
      <c r="D581" s="35">
        <v>41817</v>
      </c>
      <c r="E581" s="35">
        <v>41822</v>
      </c>
      <c r="F581" t="s">
        <v>50</v>
      </c>
      <c r="G581" t="s">
        <v>5194</v>
      </c>
      <c r="H581" t="s">
        <v>5195</v>
      </c>
      <c r="I581" t="s">
        <v>26</v>
      </c>
      <c r="J581" t="s">
        <v>27</v>
      </c>
      <c r="K581" t="s">
        <v>3289</v>
      </c>
      <c r="L581" t="s">
        <v>254</v>
      </c>
      <c r="M581">
        <v>46350</v>
      </c>
      <c r="N581" t="s">
        <v>105</v>
      </c>
      <c r="O581" t="s">
        <v>3109</v>
      </c>
      <c r="P581" t="s">
        <v>32</v>
      </c>
      <c r="Q581" t="s">
        <v>65</v>
      </c>
      <c r="R581" t="s">
        <v>3110</v>
      </c>
      <c r="S581">
        <v>526.45000000000005</v>
      </c>
      <c r="T581">
        <v>5</v>
      </c>
      <c r="U581">
        <v>0</v>
      </c>
      <c r="V581">
        <v>31.586999999999961</v>
      </c>
    </row>
    <row r="582" spans="1:22" x14ac:dyDescent="0.3">
      <c r="A582">
        <v>2205</v>
      </c>
      <c r="B582" t="s">
        <v>5145</v>
      </c>
      <c r="C582">
        <v>2012</v>
      </c>
      <c r="D582" s="35">
        <v>41089</v>
      </c>
      <c r="E582" s="35">
        <v>41095</v>
      </c>
      <c r="F582" t="s">
        <v>50</v>
      </c>
      <c r="G582" t="s">
        <v>519</v>
      </c>
      <c r="H582" t="s">
        <v>520</v>
      </c>
      <c r="I582" t="s">
        <v>26</v>
      </c>
      <c r="J582" t="s">
        <v>27</v>
      </c>
      <c r="K582" t="s">
        <v>2470</v>
      </c>
      <c r="L582" t="s">
        <v>147</v>
      </c>
      <c r="M582">
        <v>17602</v>
      </c>
      <c r="N582" t="s">
        <v>148</v>
      </c>
      <c r="O582" t="s">
        <v>3928</v>
      </c>
      <c r="P582" t="s">
        <v>32</v>
      </c>
      <c r="Q582" t="s">
        <v>65</v>
      </c>
      <c r="R582" t="s">
        <v>5146</v>
      </c>
      <c r="S582">
        <v>20.103999999999999</v>
      </c>
      <c r="T582">
        <v>1</v>
      </c>
      <c r="U582">
        <v>0.2</v>
      </c>
      <c r="V582">
        <v>1.7591000000000001</v>
      </c>
    </row>
    <row r="583" spans="1:22" x14ac:dyDescent="0.3">
      <c r="A583">
        <v>2202</v>
      </c>
      <c r="B583" t="s">
        <v>5140</v>
      </c>
      <c r="C583">
        <v>2011</v>
      </c>
      <c r="D583" s="35">
        <v>40695</v>
      </c>
      <c r="E583" s="35">
        <v>40700</v>
      </c>
      <c r="F583" t="s">
        <v>50</v>
      </c>
      <c r="G583" t="s">
        <v>2474</v>
      </c>
      <c r="H583" t="s">
        <v>2475</v>
      </c>
      <c r="I583" t="s">
        <v>26</v>
      </c>
      <c r="J583" t="s">
        <v>27</v>
      </c>
      <c r="K583" t="s">
        <v>5141</v>
      </c>
      <c r="L583" t="s">
        <v>1707</v>
      </c>
      <c r="M583">
        <v>72209</v>
      </c>
      <c r="N583" t="s">
        <v>30</v>
      </c>
      <c r="O583" t="s">
        <v>861</v>
      </c>
      <c r="P583" t="s">
        <v>71</v>
      </c>
      <c r="Q583" t="s">
        <v>72</v>
      </c>
      <c r="R583" t="s">
        <v>862</v>
      </c>
      <c r="S583">
        <v>881.93</v>
      </c>
      <c r="T583">
        <v>7</v>
      </c>
      <c r="U583">
        <v>0</v>
      </c>
      <c r="V583">
        <v>229.30180000000001</v>
      </c>
    </row>
    <row r="584" spans="1:22" x14ac:dyDescent="0.3">
      <c r="A584">
        <v>2201</v>
      </c>
      <c r="B584" t="s">
        <v>5140</v>
      </c>
      <c r="C584">
        <v>2011</v>
      </c>
      <c r="D584" s="35">
        <v>40695</v>
      </c>
      <c r="E584" s="35">
        <v>40700</v>
      </c>
      <c r="F584" t="s">
        <v>50</v>
      </c>
      <c r="G584" t="s">
        <v>2474</v>
      </c>
      <c r="H584" t="s">
        <v>2475</v>
      </c>
      <c r="I584" t="s">
        <v>26</v>
      </c>
      <c r="J584" t="s">
        <v>27</v>
      </c>
      <c r="K584" t="s">
        <v>5141</v>
      </c>
      <c r="L584" t="s">
        <v>1707</v>
      </c>
      <c r="M584">
        <v>72209</v>
      </c>
      <c r="N584" t="s">
        <v>30</v>
      </c>
      <c r="O584" t="s">
        <v>1362</v>
      </c>
      <c r="P584" t="s">
        <v>32</v>
      </c>
      <c r="Q584" t="s">
        <v>65</v>
      </c>
      <c r="R584" t="s">
        <v>1363</v>
      </c>
      <c r="S584">
        <v>22.200000000000003</v>
      </c>
      <c r="T584">
        <v>6</v>
      </c>
      <c r="U584">
        <v>0</v>
      </c>
      <c r="V584">
        <v>9.1020000000000021</v>
      </c>
    </row>
    <row r="585" spans="1:22" x14ac:dyDescent="0.3">
      <c r="A585">
        <v>2191</v>
      </c>
      <c r="B585" t="s">
        <v>5130</v>
      </c>
      <c r="C585">
        <v>2013</v>
      </c>
      <c r="D585" s="35">
        <v>41451</v>
      </c>
      <c r="E585" s="35">
        <v>41455</v>
      </c>
      <c r="F585" t="s">
        <v>50</v>
      </c>
      <c r="G585" t="s">
        <v>2009</v>
      </c>
      <c r="H585" t="s">
        <v>2010</v>
      </c>
      <c r="I585" t="s">
        <v>26</v>
      </c>
      <c r="J585" t="s">
        <v>27</v>
      </c>
      <c r="K585" t="s">
        <v>42</v>
      </c>
      <c r="L585" t="s">
        <v>43</v>
      </c>
      <c r="M585">
        <v>90049</v>
      </c>
      <c r="N585" t="s">
        <v>44</v>
      </c>
      <c r="O585" t="s">
        <v>5131</v>
      </c>
      <c r="P585" t="s">
        <v>46</v>
      </c>
      <c r="Q585" t="s">
        <v>78</v>
      </c>
      <c r="R585" t="s">
        <v>5132</v>
      </c>
      <c r="S585">
        <v>60.81</v>
      </c>
      <c r="T585">
        <v>3</v>
      </c>
      <c r="U585">
        <v>0</v>
      </c>
      <c r="V585">
        <v>17.026800000000001</v>
      </c>
    </row>
    <row r="586" spans="1:22" x14ac:dyDescent="0.3">
      <c r="A586">
        <v>2158</v>
      </c>
      <c r="B586" t="s">
        <v>5088</v>
      </c>
      <c r="C586">
        <v>2011</v>
      </c>
      <c r="D586" s="35">
        <v>40716</v>
      </c>
      <c r="E586" s="35">
        <v>40718</v>
      </c>
      <c r="F586" t="s">
        <v>188</v>
      </c>
      <c r="G586" t="s">
        <v>1962</v>
      </c>
      <c r="H586" t="s">
        <v>1963</v>
      </c>
      <c r="I586" t="s">
        <v>26</v>
      </c>
      <c r="J586" t="s">
        <v>27</v>
      </c>
      <c r="K586" t="s">
        <v>409</v>
      </c>
      <c r="L586" t="s">
        <v>229</v>
      </c>
      <c r="M586">
        <v>55407</v>
      </c>
      <c r="N586" t="s">
        <v>105</v>
      </c>
      <c r="O586" t="s">
        <v>1563</v>
      </c>
      <c r="P586" t="s">
        <v>46</v>
      </c>
      <c r="Q586" t="s">
        <v>59</v>
      </c>
      <c r="R586" t="s">
        <v>1564</v>
      </c>
      <c r="S586">
        <v>161.94</v>
      </c>
      <c r="T586">
        <v>3</v>
      </c>
      <c r="U586">
        <v>0</v>
      </c>
      <c r="V586">
        <v>9.716399999999993</v>
      </c>
    </row>
    <row r="587" spans="1:22" x14ac:dyDescent="0.3">
      <c r="A587">
        <v>2157</v>
      </c>
      <c r="B587" t="s">
        <v>5088</v>
      </c>
      <c r="C587">
        <v>2011</v>
      </c>
      <c r="D587" s="35">
        <v>40716</v>
      </c>
      <c r="E587" s="35">
        <v>40718</v>
      </c>
      <c r="F587" t="s">
        <v>188</v>
      </c>
      <c r="G587" t="s">
        <v>1962</v>
      </c>
      <c r="H587" t="s">
        <v>1963</v>
      </c>
      <c r="I587" t="s">
        <v>26</v>
      </c>
      <c r="J587" t="s">
        <v>27</v>
      </c>
      <c r="K587" t="s">
        <v>409</v>
      </c>
      <c r="L587" t="s">
        <v>229</v>
      </c>
      <c r="M587">
        <v>55407</v>
      </c>
      <c r="N587" t="s">
        <v>105</v>
      </c>
      <c r="O587" t="s">
        <v>2929</v>
      </c>
      <c r="P587" t="s">
        <v>46</v>
      </c>
      <c r="Q587" t="s">
        <v>59</v>
      </c>
      <c r="R587" t="s">
        <v>2930</v>
      </c>
      <c r="S587">
        <v>501.81000000000006</v>
      </c>
      <c r="T587">
        <v>3</v>
      </c>
      <c r="U587">
        <v>0</v>
      </c>
      <c r="V587">
        <v>0</v>
      </c>
    </row>
    <row r="588" spans="1:22" x14ac:dyDescent="0.3">
      <c r="A588">
        <v>2148</v>
      </c>
      <c r="B588" t="s">
        <v>5070</v>
      </c>
      <c r="C588">
        <v>2013</v>
      </c>
      <c r="D588" s="35">
        <v>41451</v>
      </c>
      <c r="E588" s="35">
        <v>41455</v>
      </c>
      <c r="F588" t="s">
        <v>50</v>
      </c>
      <c r="G588" t="s">
        <v>3136</v>
      </c>
      <c r="H588" t="s">
        <v>3137</v>
      </c>
      <c r="I588" t="s">
        <v>41</v>
      </c>
      <c r="J588" t="s">
        <v>27</v>
      </c>
      <c r="K588" t="s">
        <v>5071</v>
      </c>
      <c r="L588" t="s">
        <v>147</v>
      </c>
      <c r="M588">
        <v>17403</v>
      </c>
      <c r="N588" t="s">
        <v>148</v>
      </c>
      <c r="O588" t="s">
        <v>239</v>
      </c>
      <c r="P588" t="s">
        <v>46</v>
      </c>
      <c r="Q588" t="s">
        <v>59</v>
      </c>
      <c r="R588" t="s">
        <v>240</v>
      </c>
      <c r="S588">
        <v>254.35200000000003</v>
      </c>
      <c r="T588">
        <v>6</v>
      </c>
      <c r="U588">
        <v>0.2</v>
      </c>
      <c r="V588">
        <v>-50.870400000000018</v>
      </c>
    </row>
    <row r="589" spans="1:22" x14ac:dyDescent="0.3">
      <c r="A589">
        <v>2147</v>
      </c>
      <c r="B589" t="s">
        <v>5070</v>
      </c>
      <c r="C589">
        <v>2013</v>
      </c>
      <c r="D589" s="35">
        <v>41451</v>
      </c>
      <c r="E589" s="35">
        <v>41455</v>
      </c>
      <c r="F589" t="s">
        <v>50</v>
      </c>
      <c r="G589" t="s">
        <v>3136</v>
      </c>
      <c r="H589" t="s">
        <v>3137</v>
      </c>
      <c r="I589" t="s">
        <v>41</v>
      </c>
      <c r="J589" t="s">
        <v>27</v>
      </c>
      <c r="K589" t="s">
        <v>5071</v>
      </c>
      <c r="L589" t="s">
        <v>147</v>
      </c>
      <c r="M589">
        <v>17403</v>
      </c>
      <c r="N589" t="s">
        <v>148</v>
      </c>
      <c r="O589" t="s">
        <v>575</v>
      </c>
      <c r="P589" t="s">
        <v>46</v>
      </c>
      <c r="Q589" t="s">
        <v>75</v>
      </c>
      <c r="R589" t="s">
        <v>576</v>
      </c>
      <c r="S589">
        <v>38.088000000000001</v>
      </c>
      <c r="T589">
        <v>4</v>
      </c>
      <c r="U589">
        <v>0.7</v>
      </c>
      <c r="V589">
        <v>-27.93119999999999</v>
      </c>
    </row>
    <row r="590" spans="1:22" x14ac:dyDescent="0.3">
      <c r="A590">
        <v>2146</v>
      </c>
      <c r="B590" t="s">
        <v>5070</v>
      </c>
      <c r="C590">
        <v>2013</v>
      </c>
      <c r="D590" s="35">
        <v>41451</v>
      </c>
      <c r="E590" s="35">
        <v>41455</v>
      </c>
      <c r="F590" t="s">
        <v>50</v>
      </c>
      <c r="G590" t="s">
        <v>3136</v>
      </c>
      <c r="H590" t="s">
        <v>3137</v>
      </c>
      <c r="I590" t="s">
        <v>41</v>
      </c>
      <c r="J590" t="s">
        <v>27</v>
      </c>
      <c r="K590" t="s">
        <v>5071</v>
      </c>
      <c r="L590" t="s">
        <v>147</v>
      </c>
      <c r="M590">
        <v>17403</v>
      </c>
      <c r="N590" t="s">
        <v>148</v>
      </c>
      <c r="O590" t="s">
        <v>942</v>
      </c>
      <c r="P590" t="s">
        <v>32</v>
      </c>
      <c r="Q590" t="s">
        <v>36</v>
      </c>
      <c r="R590" t="s">
        <v>943</v>
      </c>
      <c r="S590">
        <v>422.05799999999994</v>
      </c>
      <c r="T590">
        <v>3</v>
      </c>
      <c r="U590">
        <v>0.3</v>
      </c>
      <c r="V590">
        <v>-18.088200000000001</v>
      </c>
    </row>
    <row r="591" spans="1:22" x14ac:dyDescent="0.3">
      <c r="A591">
        <v>2142</v>
      </c>
      <c r="B591" t="s">
        <v>5064</v>
      </c>
      <c r="C591">
        <v>2011</v>
      </c>
      <c r="D591" s="35">
        <v>40700</v>
      </c>
      <c r="E591" s="35">
        <v>40705</v>
      </c>
      <c r="F591" t="s">
        <v>50</v>
      </c>
      <c r="G591" t="s">
        <v>2219</v>
      </c>
      <c r="H591" t="s">
        <v>2220</v>
      </c>
      <c r="I591" t="s">
        <v>41</v>
      </c>
      <c r="J591" t="s">
        <v>27</v>
      </c>
      <c r="K591" t="s">
        <v>1173</v>
      </c>
      <c r="L591" t="s">
        <v>267</v>
      </c>
      <c r="M591">
        <v>11561</v>
      </c>
      <c r="N591" t="s">
        <v>148</v>
      </c>
      <c r="O591" t="s">
        <v>5067</v>
      </c>
      <c r="P591" t="s">
        <v>32</v>
      </c>
      <c r="Q591" t="s">
        <v>56</v>
      </c>
      <c r="R591" t="s">
        <v>5068</v>
      </c>
      <c r="S591">
        <v>991.76400000000012</v>
      </c>
      <c r="T591">
        <v>3</v>
      </c>
      <c r="U591">
        <v>0.4</v>
      </c>
      <c r="V591">
        <v>-347.11740000000009</v>
      </c>
    </row>
    <row r="592" spans="1:22" x14ac:dyDescent="0.3">
      <c r="A592">
        <v>2141</v>
      </c>
      <c r="B592" t="s">
        <v>5064</v>
      </c>
      <c r="C592">
        <v>2011</v>
      </c>
      <c r="D592" s="35">
        <v>40700</v>
      </c>
      <c r="E592" s="35">
        <v>40705</v>
      </c>
      <c r="F592" t="s">
        <v>50</v>
      </c>
      <c r="G592" t="s">
        <v>2219</v>
      </c>
      <c r="H592" t="s">
        <v>2220</v>
      </c>
      <c r="I592" t="s">
        <v>41</v>
      </c>
      <c r="J592" t="s">
        <v>27</v>
      </c>
      <c r="K592" t="s">
        <v>1173</v>
      </c>
      <c r="L592" t="s">
        <v>267</v>
      </c>
      <c r="M592">
        <v>11561</v>
      </c>
      <c r="N592" t="s">
        <v>148</v>
      </c>
      <c r="O592" t="s">
        <v>5065</v>
      </c>
      <c r="P592" t="s">
        <v>46</v>
      </c>
      <c r="Q592" t="s">
        <v>578</v>
      </c>
      <c r="R592" t="s">
        <v>5066</v>
      </c>
      <c r="S592">
        <v>17.14</v>
      </c>
      <c r="T592">
        <v>2</v>
      </c>
      <c r="U592">
        <v>0</v>
      </c>
      <c r="V592">
        <v>4.4564000000000004</v>
      </c>
    </row>
    <row r="593" spans="1:22" x14ac:dyDescent="0.3">
      <c r="A593">
        <v>2140</v>
      </c>
      <c r="B593" t="s">
        <v>5064</v>
      </c>
      <c r="C593">
        <v>2011</v>
      </c>
      <c r="D593" s="35">
        <v>40700</v>
      </c>
      <c r="E593" s="35">
        <v>40705</v>
      </c>
      <c r="F593" t="s">
        <v>50</v>
      </c>
      <c r="G593" t="s">
        <v>2219</v>
      </c>
      <c r="H593" t="s">
        <v>2220</v>
      </c>
      <c r="I593" t="s">
        <v>41</v>
      </c>
      <c r="J593" t="s">
        <v>27</v>
      </c>
      <c r="K593" t="s">
        <v>1173</v>
      </c>
      <c r="L593" t="s">
        <v>267</v>
      </c>
      <c r="M593">
        <v>11561</v>
      </c>
      <c r="N593" t="s">
        <v>148</v>
      </c>
      <c r="O593" t="s">
        <v>1386</v>
      </c>
      <c r="P593" t="s">
        <v>46</v>
      </c>
      <c r="Q593" t="s">
        <v>75</v>
      </c>
      <c r="R593" t="s">
        <v>1387</v>
      </c>
      <c r="S593">
        <v>149.54399999999998</v>
      </c>
      <c r="T593">
        <v>9</v>
      </c>
      <c r="U593">
        <v>0.2</v>
      </c>
      <c r="V593">
        <v>50.471099999999993</v>
      </c>
    </row>
    <row r="594" spans="1:22" x14ac:dyDescent="0.3">
      <c r="A594">
        <v>2127</v>
      </c>
      <c r="B594" t="s">
        <v>5037</v>
      </c>
      <c r="C594">
        <v>2011</v>
      </c>
      <c r="D594" s="35">
        <v>40717</v>
      </c>
      <c r="E594" s="35">
        <v>40722</v>
      </c>
      <c r="F594" t="s">
        <v>50</v>
      </c>
      <c r="G594" t="s">
        <v>5038</v>
      </c>
      <c r="H594" t="s">
        <v>5039</v>
      </c>
      <c r="I594" t="s">
        <v>26</v>
      </c>
      <c r="J594" t="s">
        <v>27</v>
      </c>
      <c r="K594" t="s">
        <v>146</v>
      </c>
      <c r="L594" t="s">
        <v>147</v>
      </c>
      <c r="M594">
        <v>19143</v>
      </c>
      <c r="N594" t="s">
        <v>148</v>
      </c>
      <c r="O594" t="s">
        <v>1414</v>
      </c>
      <c r="P594" t="s">
        <v>71</v>
      </c>
      <c r="Q594" t="s">
        <v>161</v>
      </c>
      <c r="R594" t="s">
        <v>1415</v>
      </c>
      <c r="S594">
        <v>86.376000000000005</v>
      </c>
      <c r="T594">
        <v>3</v>
      </c>
      <c r="U594">
        <v>0.2</v>
      </c>
      <c r="V594">
        <v>1.079699999999999</v>
      </c>
    </row>
    <row r="595" spans="1:22" x14ac:dyDescent="0.3">
      <c r="A595">
        <v>2089</v>
      </c>
      <c r="B595" t="s">
        <v>4975</v>
      </c>
      <c r="C595">
        <v>2013</v>
      </c>
      <c r="D595" s="35">
        <v>41449</v>
      </c>
      <c r="E595" s="35">
        <v>41454</v>
      </c>
      <c r="F595" t="s">
        <v>50</v>
      </c>
      <c r="G595" t="s">
        <v>93</v>
      </c>
      <c r="H595" t="s">
        <v>94</v>
      </c>
      <c r="I595" t="s">
        <v>26</v>
      </c>
      <c r="J595" t="s">
        <v>27</v>
      </c>
      <c r="K595" t="s">
        <v>266</v>
      </c>
      <c r="L595" t="s">
        <v>267</v>
      </c>
      <c r="M595">
        <v>10009</v>
      </c>
      <c r="N595" t="s">
        <v>148</v>
      </c>
      <c r="O595" t="s">
        <v>4978</v>
      </c>
      <c r="P595" t="s">
        <v>46</v>
      </c>
      <c r="Q595" t="s">
        <v>269</v>
      </c>
      <c r="R595" t="s">
        <v>4979</v>
      </c>
      <c r="S595">
        <v>3.96</v>
      </c>
      <c r="T595">
        <v>2</v>
      </c>
      <c r="U595">
        <v>0</v>
      </c>
      <c r="V595">
        <v>1.4651999999999998</v>
      </c>
    </row>
    <row r="596" spans="1:22" x14ac:dyDescent="0.3">
      <c r="A596">
        <v>2088</v>
      </c>
      <c r="B596" t="s">
        <v>4975</v>
      </c>
      <c r="C596">
        <v>2013</v>
      </c>
      <c r="D596" s="35">
        <v>41449</v>
      </c>
      <c r="E596" s="35">
        <v>41454</v>
      </c>
      <c r="F596" t="s">
        <v>50</v>
      </c>
      <c r="G596" t="s">
        <v>93</v>
      </c>
      <c r="H596" t="s">
        <v>94</v>
      </c>
      <c r="I596" t="s">
        <v>26</v>
      </c>
      <c r="J596" t="s">
        <v>27</v>
      </c>
      <c r="K596" t="s">
        <v>266</v>
      </c>
      <c r="L596" t="s">
        <v>267</v>
      </c>
      <c r="M596">
        <v>10009</v>
      </c>
      <c r="N596" t="s">
        <v>148</v>
      </c>
      <c r="O596" t="s">
        <v>4637</v>
      </c>
      <c r="P596" t="s">
        <v>46</v>
      </c>
      <c r="Q596" t="s">
        <v>90</v>
      </c>
      <c r="R596" t="s">
        <v>4638</v>
      </c>
      <c r="S596">
        <v>146.72999999999999</v>
      </c>
      <c r="T596">
        <v>3</v>
      </c>
      <c r="U596">
        <v>0</v>
      </c>
      <c r="V596">
        <v>68.963099999999997</v>
      </c>
    </row>
    <row r="597" spans="1:22" x14ac:dyDescent="0.3">
      <c r="A597">
        <v>2087</v>
      </c>
      <c r="B597" t="s">
        <v>4975</v>
      </c>
      <c r="C597">
        <v>2013</v>
      </c>
      <c r="D597" s="35">
        <v>41449</v>
      </c>
      <c r="E597" s="35">
        <v>41454</v>
      </c>
      <c r="F597" t="s">
        <v>50</v>
      </c>
      <c r="G597" t="s">
        <v>93</v>
      </c>
      <c r="H597" t="s">
        <v>94</v>
      </c>
      <c r="I597" t="s">
        <v>26</v>
      </c>
      <c r="J597" t="s">
        <v>27</v>
      </c>
      <c r="K597" t="s">
        <v>266</v>
      </c>
      <c r="L597" t="s">
        <v>267</v>
      </c>
      <c r="M597">
        <v>10009</v>
      </c>
      <c r="N597" t="s">
        <v>148</v>
      </c>
      <c r="O597" t="s">
        <v>1542</v>
      </c>
      <c r="P597" t="s">
        <v>46</v>
      </c>
      <c r="Q597" t="s">
        <v>59</v>
      </c>
      <c r="R597" t="s">
        <v>1543</v>
      </c>
      <c r="S597">
        <v>324.90000000000003</v>
      </c>
      <c r="T597">
        <v>5</v>
      </c>
      <c r="U597">
        <v>0</v>
      </c>
      <c r="V597">
        <v>38.988000000000014</v>
      </c>
    </row>
    <row r="598" spans="1:22" x14ac:dyDescent="0.3">
      <c r="A598">
        <v>2086</v>
      </c>
      <c r="B598" t="s">
        <v>4975</v>
      </c>
      <c r="C598">
        <v>2013</v>
      </c>
      <c r="D598" s="35">
        <v>41449</v>
      </c>
      <c r="E598" s="35">
        <v>41454</v>
      </c>
      <c r="F598" t="s">
        <v>50</v>
      </c>
      <c r="G598" t="s">
        <v>93</v>
      </c>
      <c r="H598" t="s">
        <v>94</v>
      </c>
      <c r="I598" t="s">
        <v>26</v>
      </c>
      <c r="J598" t="s">
        <v>27</v>
      </c>
      <c r="K598" t="s">
        <v>266</v>
      </c>
      <c r="L598" t="s">
        <v>267</v>
      </c>
      <c r="M598">
        <v>10009</v>
      </c>
      <c r="N598" t="s">
        <v>148</v>
      </c>
      <c r="O598" t="s">
        <v>4976</v>
      </c>
      <c r="P598" t="s">
        <v>46</v>
      </c>
      <c r="Q598" t="s">
        <v>47</v>
      </c>
      <c r="R598" t="s">
        <v>4977</v>
      </c>
      <c r="S598">
        <v>18.45</v>
      </c>
      <c r="T598">
        <v>5</v>
      </c>
      <c r="U598">
        <v>0</v>
      </c>
      <c r="V598">
        <v>8.6715</v>
      </c>
    </row>
    <row r="599" spans="1:22" x14ac:dyDescent="0.3">
      <c r="A599">
        <v>2085</v>
      </c>
      <c r="B599" t="s">
        <v>4975</v>
      </c>
      <c r="C599">
        <v>2013</v>
      </c>
      <c r="D599" s="35">
        <v>41449</v>
      </c>
      <c r="E599" s="35">
        <v>41454</v>
      </c>
      <c r="F599" t="s">
        <v>50</v>
      </c>
      <c r="G599" t="s">
        <v>93</v>
      </c>
      <c r="H599" t="s">
        <v>94</v>
      </c>
      <c r="I599" t="s">
        <v>26</v>
      </c>
      <c r="J599" t="s">
        <v>27</v>
      </c>
      <c r="K599" t="s">
        <v>266</v>
      </c>
      <c r="L599" t="s">
        <v>267</v>
      </c>
      <c r="M599">
        <v>10009</v>
      </c>
      <c r="N599" t="s">
        <v>148</v>
      </c>
      <c r="O599" t="s">
        <v>2255</v>
      </c>
      <c r="P599" t="s">
        <v>46</v>
      </c>
      <c r="Q599" t="s">
        <v>47</v>
      </c>
      <c r="R599" t="s">
        <v>2256</v>
      </c>
      <c r="S599">
        <v>122.12</v>
      </c>
      <c r="T599">
        <v>4</v>
      </c>
      <c r="U599">
        <v>0</v>
      </c>
      <c r="V599">
        <v>56.175200000000004</v>
      </c>
    </row>
    <row r="600" spans="1:22" x14ac:dyDescent="0.3">
      <c r="A600">
        <v>2042</v>
      </c>
      <c r="B600" t="s">
        <v>4915</v>
      </c>
      <c r="C600">
        <v>2012</v>
      </c>
      <c r="D600" s="35">
        <v>41078</v>
      </c>
      <c r="E600" s="35">
        <v>41083</v>
      </c>
      <c r="F600" t="s">
        <v>50</v>
      </c>
      <c r="G600" t="s">
        <v>3155</v>
      </c>
      <c r="H600" t="s">
        <v>3156</v>
      </c>
      <c r="I600" t="s">
        <v>102</v>
      </c>
      <c r="J600" t="s">
        <v>27</v>
      </c>
      <c r="K600" t="s">
        <v>1385</v>
      </c>
      <c r="L600" t="s">
        <v>310</v>
      </c>
      <c r="M600">
        <v>85345</v>
      </c>
      <c r="N600" t="s">
        <v>44</v>
      </c>
      <c r="O600" t="s">
        <v>4628</v>
      </c>
      <c r="P600" t="s">
        <v>32</v>
      </c>
      <c r="Q600" t="s">
        <v>65</v>
      </c>
      <c r="R600" t="s">
        <v>4629</v>
      </c>
      <c r="S600">
        <v>75.36</v>
      </c>
      <c r="T600">
        <v>5</v>
      </c>
      <c r="U600">
        <v>0.2</v>
      </c>
      <c r="V600">
        <v>20.724000000000007</v>
      </c>
    </row>
    <row r="601" spans="1:22" x14ac:dyDescent="0.3">
      <c r="A601">
        <v>2041</v>
      </c>
      <c r="B601" t="s">
        <v>4915</v>
      </c>
      <c r="C601">
        <v>2012</v>
      </c>
      <c r="D601" s="35">
        <v>41078</v>
      </c>
      <c r="E601" s="35">
        <v>41083</v>
      </c>
      <c r="F601" t="s">
        <v>50</v>
      </c>
      <c r="G601" t="s">
        <v>3155</v>
      </c>
      <c r="H601" t="s">
        <v>3156</v>
      </c>
      <c r="I601" t="s">
        <v>102</v>
      </c>
      <c r="J601" t="s">
        <v>27</v>
      </c>
      <c r="K601" t="s">
        <v>1385</v>
      </c>
      <c r="L601" t="s">
        <v>310</v>
      </c>
      <c r="M601">
        <v>85345</v>
      </c>
      <c r="N601" t="s">
        <v>44</v>
      </c>
      <c r="O601" t="s">
        <v>3074</v>
      </c>
      <c r="P601" t="s">
        <v>46</v>
      </c>
      <c r="Q601" t="s">
        <v>75</v>
      </c>
      <c r="R601" t="s">
        <v>3075</v>
      </c>
      <c r="S601">
        <v>9.1560000000000006</v>
      </c>
      <c r="T601">
        <v>2</v>
      </c>
      <c r="U601">
        <v>0.7</v>
      </c>
      <c r="V601">
        <v>-6.1039999999999974</v>
      </c>
    </row>
    <row r="602" spans="1:22" x14ac:dyDescent="0.3">
      <c r="A602">
        <v>2040</v>
      </c>
      <c r="B602" t="s">
        <v>4915</v>
      </c>
      <c r="C602">
        <v>2012</v>
      </c>
      <c r="D602" s="35">
        <v>41078</v>
      </c>
      <c r="E602" s="35">
        <v>41083</v>
      </c>
      <c r="F602" t="s">
        <v>50</v>
      </c>
      <c r="G602" t="s">
        <v>3155</v>
      </c>
      <c r="H602" t="s">
        <v>3156</v>
      </c>
      <c r="I602" t="s">
        <v>102</v>
      </c>
      <c r="J602" t="s">
        <v>27</v>
      </c>
      <c r="K602" t="s">
        <v>1385</v>
      </c>
      <c r="L602" t="s">
        <v>310</v>
      </c>
      <c r="M602">
        <v>85345</v>
      </c>
      <c r="N602" t="s">
        <v>44</v>
      </c>
      <c r="O602" t="s">
        <v>3391</v>
      </c>
      <c r="P602" t="s">
        <v>46</v>
      </c>
      <c r="Q602" t="s">
        <v>75</v>
      </c>
      <c r="R602" t="s">
        <v>3392</v>
      </c>
      <c r="S602">
        <v>4.5360000000000014</v>
      </c>
      <c r="T602">
        <v>7</v>
      </c>
      <c r="U602">
        <v>0.7</v>
      </c>
      <c r="V602">
        <v>-3.3263999999999996</v>
      </c>
    </row>
    <row r="603" spans="1:22" x14ac:dyDescent="0.3">
      <c r="A603">
        <v>2039</v>
      </c>
      <c r="B603" t="s">
        <v>4915</v>
      </c>
      <c r="C603">
        <v>2012</v>
      </c>
      <c r="D603" s="35">
        <v>41078</v>
      </c>
      <c r="E603" s="35">
        <v>41083</v>
      </c>
      <c r="F603" t="s">
        <v>50</v>
      </c>
      <c r="G603" t="s">
        <v>3155</v>
      </c>
      <c r="H603" t="s">
        <v>3156</v>
      </c>
      <c r="I603" t="s">
        <v>102</v>
      </c>
      <c r="J603" t="s">
        <v>27</v>
      </c>
      <c r="K603" t="s">
        <v>1385</v>
      </c>
      <c r="L603" t="s">
        <v>310</v>
      </c>
      <c r="M603">
        <v>85345</v>
      </c>
      <c r="N603" t="s">
        <v>44</v>
      </c>
      <c r="O603" t="s">
        <v>4916</v>
      </c>
      <c r="P603" t="s">
        <v>46</v>
      </c>
      <c r="Q603" t="s">
        <v>90</v>
      </c>
      <c r="R603" t="s">
        <v>4917</v>
      </c>
      <c r="S603">
        <v>11.952000000000002</v>
      </c>
      <c r="T603">
        <v>3</v>
      </c>
      <c r="U603">
        <v>0.2</v>
      </c>
      <c r="V603">
        <v>4.3326000000000002</v>
      </c>
    </row>
    <row r="604" spans="1:22" x14ac:dyDescent="0.3">
      <c r="A604">
        <v>1995</v>
      </c>
      <c r="B604" t="s">
        <v>4863</v>
      </c>
      <c r="C604">
        <v>2014</v>
      </c>
      <c r="D604" s="35">
        <v>41816</v>
      </c>
      <c r="E604" s="35">
        <v>41823</v>
      </c>
      <c r="F604" t="s">
        <v>50</v>
      </c>
      <c r="G604" t="s">
        <v>4479</v>
      </c>
      <c r="H604" t="s">
        <v>4480</v>
      </c>
      <c r="I604" t="s">
        <v>102</v>
      </c>
      <c r="J604" t="s">
        <v>27</v>
      </c>
      <c r="K604" t="s">
        <v>318</v>
      </c>
      <c r="L604" t="s">
        <v>420</v>
      </c>
      <c r="M604">
        <v>97477</v>
      </c>
      <c r="N604" t="s">
        <v>44</v>
      </c>
      <c r="O604" t="s">
        <v>4866</v>
      </c>
      <c r="P604" t="s">
        <v>46</v>
      </c>
      <c r="Q604" t="s">
        <v>269</v>
      </c>
      <c r="R604" t="s">
        <v>4867</v>
      </c>
      <c r="S604">
        <v>11.304</v>
      </c>
      <c r="T604">
        <v>3</v>
      </c>
      <c r="U604">
        <v>0.2</v>
      </c>
      <c r="V604">
        <v>-2.1194999999999999</v>
      </c>
    </row>
    <row r="605" spans="1:22" x14ac:dyDescent="0.3">
      <c r="A605">
        <v>1994</v>
      </c>
      <c r="B605" t="s">
        <v>4863</v>
      </c>
      <c r="C605">
        <v>2014</v>
      </c>
      <c r="D605" s="35">
        <v>41816</v>
      </c>
      <c r="E605" s="35">
        <v>41823</v>
      </c>
      <c r="F605" t="s">
        <v>50</v>
      </c>
      <c r="G605" t="s">
        <v>4479</v>
      </c>
      <c r="H605" t="s">
        <v>4480</v>
      </c>
      <c r="I605" t="s">
        <v>102</v>
      </c>
      <c r="J605" t="s">
        <v>27</v>
      </c>
      <c r="K605" t="s">
        <v>318</v>
      </c>
      <c r="L605" t="s">
        <v>420</v>
      </c>
      <c r="M605">
        <v>97477</v>
      </c>
      <c r="N605" t="s">
        <v>44</v>
      </c>
      <c r="O605" t="s">
        <v>4864</v>
      </c>
      <c r="P605" t="s">
        <v>46</v>
      </c>
      <c r="Q605" t="s">
        <v>68</v>
      </c>
      <c r="R605" t="s">
        <v>4865</v>
      </c>
      <c r="S605">
        <v>5.3440000000000003</v>
      </c>
      <c r="T605">
        <v>2</v>
      </c>
      <c r="U605">
        <v>0.2</v>
      </c>
      <c r="V605">
        <v>0.73479999999999923</v>
      </c>
    </row>
    <row r="606" spans="1:22" x14ac:dyDescent="0.3">
      <c r="A606">
        <v>1993</v>
      </c>
      <c r="B606" t="s">
        <v>4863</v>
      </c>
      <c r="C606">
        <v>2014</v>
      </c>
      <c r="D606" s="35">
        <v>41816</v>
      </c>
      <c r="E606" s="35">
        <v>41823</v>
      </c>
      <c r="F606" t="s">
        <v>50</v>
      </c>
      <c r="G606" t="s">
        <v>4479</v>
      </c>
      <c r="H606" t="s">
        <v>4480</v>
      </c>
      <c r="I606" t="s">
        <v>102</v>
      </c>
      <c r="J606" t="s">
        <v>27</v>
      </c>
      <c r="K606" t="s">
        <v>318</v>
      </c>
      <c r="L606" t="s">
        <v>420</v>
      </c>
      <c r="M606">
        <v>97477</v>
      </c>
      <c r="N606" t="s">
        <v>44</v>
      </c>
      <c r="O606" t="s">
        <v>1667</v>
      </c>
      <c r="P606" t="s">
        <v>46</v>
      </c>
      <c r="Q606" t="s">
        <v>47</v>
      </c>
      <c r="R606" t="s">
        <v>1668</v>
      </c>
      <c r="S606">
        <v>71.040000000000006</v>
      </c>
      <c r="T606">
        <v>6</v>
      </c>
      <c r="U606">
        <v>0.2</v>
      </c>
      <c r="V606">
        <v>26.640000000000004</v>
      </c>
    </row>
    <row r="607" spans="1:22" x14ac:dyDescent="0.3">
      <c r="A607">
        <v>1946</v>
      </c>
      <c r="B607" t="s">
        <v>4806</v>
      </c>
      <c r="C607">
        <v>2013</v>
      </c>
      <c r="D607" s="35">
        <v>41446</v>
      </c>
      <c r="E607" s="35">
        <v>41452</v>
      </c>
      <c r="F607" t="s">
        <v>50</v>
      </c>
      <c r="G607" t="s">
        <v>895</v>
      </c>
      <c r="H607" t="s">
        <v>896</v>
      </c>
      <c r="I607" t="s">
        <v>41</v>
      </c>
      <c r="J607" t="s">
        <v>27</v>
      </c>
      <c r="K607" t="s">
        <v>4214</v>
      </c>
      <c r="L607" t="s">
        <v>104</v>
      </c>
      <c r="M607">
        <v>75007</v>
      </c>
      <c r="N607" t="s">
        <v>105</v>
      </c>
      <c r="O607" t="s">
        <v>4579</v>
      </c>
      <c r="P607" t="s">
        <v>46</v>
      </c>
      <c r="Q607" t="s">
        <v>90</v>
      </c>
      <c r="R607" t="s">
        <v>4580</v>
      </c>
      <c r="S607">
        <v>10.368000000000002</v>
      </c>
      <c r="T607">
        <v>2</v>
      </c>
      <c r="U607">
        <v>0.2</v>
      </c>
      <c r="V607">
        <v>3.6288</v>
      </c>
    </row>
    <row r="608" spans="1:22" x14ac:dyDescent="0.3">
      <c r="A608">
        <v>1945</v>
      </c>
      <c r="B608" t="s">
        <v>4806</v>
      </c>
      <c r="C608">
        <v>2013</v>
      </c>
      <c r="D608" s="35">
        <v>41446</v>
      </c>
      <c r="E608" s="35">
        <v>41452</v>
      </c>
      <c r="F608" t="s">
        <v>50</v>
      </c>
      <c r="G608" t="s">
        <v>895</v>
      </c>
      <c r="H608" t="s">
        <v>896</v>
      </c>
      <c r="I608" t="s">
        <v>41</v>
      </c>
      <c r="J608" t="s">
        <v>27</v>
      </c>
      <c r="K608" t="s">
        <v>4214</v>
      </c>
      <c r="L608" t="s">
        <v>104</v>
      </c>
      <c r="M608">
        <v>75007</v>
      </c>
      <c r="N608" t="s">
        <v>105</v>
      </c>
      <c r="O608" t="s">
        <v>3995</v>
      </c>
      <c r="P608" t="s">
        <v>71</v>
      </c>
      <c r="Q608" t="s">
        <v>161</v>
      </c>
      <c r="R608" t="s">
        <v>3996</v>
      </c>
      <c r="S608">
        <v>95.968000000000004</v>
      </c>
      <c r="T608">
        <v>4</v>
      </c>
      <c r="U608">
        <v>0.2</v>
      </c>
      <c r="V608">
        <v>26.391200000000001</v>
      </c>
    </row>
    <row r="609" spans="1:22" x14ac:dyDescent="0.3">
      <c r="A609">
        <v>1927</v>
      </c>
      <c r="B609" t="s">
        <v>4780</v>
      </c>
      <c r="C609">
        <v>2013</v>
      </c>
      <c r="D609" s="35">
        <v>41435</v>
      </c>
      <c r="E609" s="35">
        <v>41441</v>
      </c>
      <c r="F609" t="s">
        <v>50</v>
      </c>
      <c r="G609" t="s">
        <v>3467</v>
      </c>
      <c r="H609" t="s">
        <v>3468</v>
      </c>
      <c r="I609" t="s">
        <v>26</v>
      </c>
      <c r="J609" t="s">
        <v>27</v>
      </c>
      <c r="K609" t="s">
        <v>42</v>
      </c>
      <c r="L609" t="s">
        <v>43</v>
      </c>
      <c r="M609">
        <v>90045</v>
      </c>
      <c r="N609" t="s">
        <v>44</v>
      </c>
      <c r="O609" t="s">
        <v>4781</v>
      </c>
      <c r="P609" t="s">
        <v>71</v>
      </c>
      <c r="Q609" t="s">
        <v>72</v>
      </c>
      <c r="R609" t="s">
        <v>4782</v>
      </c>
      <c r="S609">
        <v>177.48000000000002</v>
      </c>
      <c r="T609">
        <v>3</v>
      </c>
      <c r="U609">
        <v>0.2</v>
      </c>
      <c r="V609">
        <v>19.966499999999982</v>
      </c>
    </row>
    <row r="610" spans="1:22" x14ac:dyDescent="0.3">
      <c r="A610">
        <v>1901</v>
      </c>
      <c r="B610" t="s">
        <v>4725</v>
      </c>
      <c r="C610">
        <v>2013</v>
      </c>
      <c r="D610" s="35">
        <v>41455</v>
      </c>
      <c r="E610" s="35">
        <v>41459</v>
      </c>
      <c r="F610" t="s">
        <v>23</v>
      </c>
      <c r="G610" t="s">
        <v>3998</v>
      </c>
      <c r="H610" t="s">
        <v>3999</v>
      </c>
      <c r="I610" t="s">
        <v>26</v>
      </c>
      <c r="J610" t="s">
        <v>27</v>
      </c>
      <c r="K610" t="s">
        <v>2579</v>
      </c>
      <c r="L610" t="s">
        <v>383</v>
      </c>
      <c r="M610">
        <v>29501</v>
      </c>
      <c r="N610" t="s">
        <v>30</v>
      </c>
      <c r="O610" t="s">
        <v>3540</v>
      </c>
      <c r="P610" t="s">
        <v>46</v>
      </c>
      <c r="Q610" t="s">
        <v>59</v>
      </c>
      <c r="R610" t="s">
        <v>3541</v>
      </c>
      <c r="S610">
        <v>191.88</v>
      </c>
      <c r="T610">
        <v>6</v>
      </c>
      <c r="U610">
        <v>0</v>
      </c>
      <c r="V610">
        <v>19.188000000000002</v>
      </c>
    </row>
    <row r="611" spans="1:22" x14ac:dyDescent="0.3">
      <c r="A611">
        <v>1875</v>
      </c>
      <c r="B611" t="s">
        <v>4679</v>
      </c>
      <c r="C611">
        <v>2011</v>
      </c>
      <c r="D611" s="35">
        <v>40698</v>
      </c>
      <c r="E611" s="35">
        <v>40703</v>
      </c>
      <c r="F611" t="s">
        <v>50</v>
      </c>
      <c r="G611" t="s">
        <v>762</v>
      </c>
      <c r="H611" t="s">
        <v>763</v>
      </c>
      <c r="I611" t="s">
        <v>102</v>
      </c>
      <c r="J611" t="s">
        <v>27</v>
      </c>
      <c r="K611" t="s">
        <v>497</v>
      </c>
      <c r="L611" t="s">
        <v>498</v>
      </c>
      <c r="M611">
        <v>43229</v>
      </c>
      <c r="N611" t="s">
        <v>148</v>
      </c>
      <c r="O611" t="s">
        <v>3441</v>
      </c>
      <c r="P611" t="s">
        <v>46</v>
      </c>
      <c r="Q611" t="s">
        <v>90</v>
      </c>
      <c r="R611" t="s">
        <v>186</v>
      </c>
      <c r="S611">
        <v>16.224</v>
      </c>
      <c r="T611">
        <v>2</v>
      </c>
      <c r="U611">
        <v>0.2</v>
      </c>
      <c r="V611">
        <v>5.8812000000000006</v>
      </c>
    </row>
    <row r="612" spans="1:22" x14ac:dyDescent="0.3">
      <c r="A612">
        <v>1869</v>
      </c>
      <c r="B612" t="s">
        <v>4660</v>
      </c>
      <c r="C612">
        <v>2012</v>
      </c>
      <c r="D612" s="35">
        <v>41085</v>
      </c>
      <c r="E612" s="35">
        <v>41091</v>
      </c>
      <c r="F612" t="s">
        <v>50</v>
      </c>
      <c r="G612" t="s">
        <v>4586</v>
      </c>
      <c r="H612" t="s">
        <v>4587</v>
      </c>
      <c r="I612" t="s">
        <v>102</v>
      </c>
      <c r="J612" t="s">
        <v>27</v>
      </c>
      <c r="K612" t="s">
        <v>146</v>
      </c>
      <c r="L612" t="s">
        <v>147</v>
      </c>
      <c r="M612">
        <v>19143</v>
      </c>
      <c r="N612" t="s">
        <v>148</v>
      </c>
      <c r="O612" t="s">
        <v>4663</v>
      </c>
      <c r="P612" t="s">
        <v>46</v>
      </c>
      <c r="Q612" t="s">
        <v>59</v>
      </c>
      <c r="R612" t="s">
        <v>4664</v>
      </c>
      <c r="S612">
        <v>78.256</v>
      </c>
      <c r="T612">
        <v>2</v>
      </c>
      <c r="U612">
        <v>0.2</v>
      </c>
      <c r="V612">
        <v>-17.607599999999998</v>
      </c>
    </row>
    <row r="613" spans="1:22" x14ac:dyDescent="0.3">
      <c r="A613">
        <v>1868</v>
      </c>
      <c r="B613" t="s">
        <v>4660</v>
      </c>
      <c r="C613">
        <v>2012</v>
      </c>
      <c r="D613" s="35">
        <v>41085</v>
      </c>
      <c r="E613" s="35">
        <v>41091</v>
      </c>
      <c r="F613" t="s">
        <v>50</v>
      </c>
      <c r="G613" t="s">
        <v>4586</v>
      </c>
      <c r="H613" t="s">
        <v>4587</v>
      </c>
      <c r="I613" t="s">
        <v>102</v>
      </c>
      <c r="J613" t="s">
        <v>27</v>
      </c>
      <c r="K613" t="s">
        <v>146</v>
      </c>
      <c r="L613" t="s">
        <v>147</v>
      </c>
      <c r="M613">
        <v>19143</v>
      </c>
      <c r="N613" t="s">
        <v>148</v>
      </c>
      <c r="O613" t="s">
        <v>4661</v>
      </c>
      <c r="P613" t="s">
        <v>46</v>
      </c>
      <c r="Q613" t="s">
        <v>90</v>
      </c>
      <c r="R613" t="s">
        <v>4662</v>
      </c>
      <c r="S613">
        <v>31.104000000000006</v>
      </c>
      <c r="T613">
        <v>6</v>
      </c>
      <c r="U613">
        <v>0.2</v>
      </c>
      <c r="V613">
        <v>10.8864</v>
      </c>
    </row>
    <row r="614" spans="1:22" x14ac:dyDescent="0.3">
      <c r="A614">
        <v>1856</v>
      </c>
      <c r="B614" t="s">
        <v>4639</v>
      </c>
      <c r="C614">
        <v>2011</v>
      </c>
      <c r="D614" s="35">
        <v>40707</v>
      </c>
      <c r="E614" s="35">
        <v>40711</v>
      </c>
      <c r="F614" t="s">
        <v>50</v>
      </c>
      <c r="G614" t="s">
        <v>4427</v>
      </c>
      <c r="H614" t="s">
        <v>4428</v>
      </c>
      <c r="I614" t="s">
        <v>41</v>
      </c>
      <c r="J614" t="s">
        <v>27</v>
      </c>
      <c r="K614" t="s">
        <v>42</v>
      </c>
      <c r="L614" t="s">
        <v>43</v>
      </c>
      <c r="M614">
        <v>90032</v>
      </c>
      <c r="N614" t="s">
        <v>44</v>
      </c>
      <c r="O614" t="s">
        <v>4640</v>
      </c>
      <c r="P614" t="s">
        <v>46</v>
      </c>
      <c r="Q614" t="s">
        <v>68</v>
      </c>
      <c r="R614" t="s">
        <v>186</v>
      </c>
      <c r="S614">
        <v>14.52</v>
      </c>
      <c r="T614">
        <v>3</v>
      </c>
      <c r="U614">
        <v>0</v>
      </c>
      <c r="V614">
        <v>4.7915999999999999</v>
      </c>
    </row>
    <row r="615" spans="1:22" x14ac:dyDescent="0.3">
      <c r="A615">
        <v>1836</v>
      </c>
      <c r="B615" t="s">
        <v>4607</v>
      </c>
      <c r="C615">
        <v>2011</v>
      </c>
      <c r="D615" s="35">
        <v>40715</v>
      </c>
      <c r="E615" s="35">
        <v>40718</v>
      </c>
      <c r="F615" t="s">
        <v>188</v>
      </c>
      <c r="G615" t="s">
        <v>4468</v>
      </c>
      <c r="H615" t="s">
        <v>4469</v>
      </c>
      <c r="I615" t="s">
        <v>26</v>
      </c>
      <c r="J615" t="s">
        <v>27</v>
      </c>
      <c r="K615" t="s">
        <v>4608</v>
      </c>
      <c r="L615" t="s">
        <v>747</v>
      </c>
      <c r="M615">
        <v>6450</v>
      </c>
      <c r="N615" t="s">
        <v>148</v>
      </c>
      <c r="O615" t="s">
        <v>128</v>
      </c>
      <c r="P615" t="s">
        <v>46</v>
      </c>
      <c r="Q615" t="s">
        <v>68</v>
      </c>
      <c r="R615" t="s">
        <v>129</v>
      </c>
      <c r="S615">
        <v>21.400000000000002</v>
      </c>
      <c r="T615">
        <v>5</v>
      </c>
      <c r="U615">
        <v>0</v>
      </c>
      <c r="V615">
        <v>6.2059999999999977</v>
      </c>
    </row>
    <row r="616" spans="1:22" x14ac:dyDescent="0.3">
      <c r="A616">
        <v>1817</v>
      </c>
      <c r="B616" t="s">
        <v>4561</v>
      </c>
      <c r="C616">
        <v>2012</v>
      </c>
      <c r="D616" s="35">
        <v>41064</v>
      </c>
      <c r="E616" s="35">
        <v>41064</v>
      </c>
      <c r="F616" t="s">
        <v>1290</v>
      </c>
      <c r="G616" t="s">
        <v>2720</v>
      </c>
      <c r="H616" t="s">
        <v>2721</v>
      </c>
      <c r="I616" t="s">
        <v>26</v>
      </c>
      <c r="J616" t="s">
        <v>27</v>
      </c>
      <c r="K616" t="s">
        <v>95</v>
      </c>
      <c r="L616" t="s">
        <v>96</v>
      </c>
      <c r="M616">
        <v>98105</v>
      </c>
      <c r="N616" t="s">
        <v>44</v>
      </c>
      <c r="O616" t="s">
        <v>780</v>
      </c>
      <c r="P616" t="s">
        <v>46</v>
      </c>
      <c r="Q616" t="s">
        <v>68</v>
      </c>
      <c r="R616" t="s">
        <v>781</v>
      </c>
      <c r="S616">
        <v>9.26</v>
      </c>
      <c r="T616">
        <v>2</v>
      </c>
      <c r="U616">
        <v>0</v>
      </c>
      <c r="V616">
        <v>3.0557999999999996</v>
      </c>
    </row>
    <row r="617" spans="1:22" x14ac:dyDescent="0.3">
      <c r="A617">
        <v>1816</v>
      </c>
      <c r="B617" t="s">
        <v>4561</v>
      </c>
      <c r="C617">
        <v>2012</v>
      </c>
      <c r="D617" s="35">
        <v>41064</v>
      </c>
      <c r="E617" s="35">
        <v>41064</v>
      </c>
      <c r="F617" t="s">
        <v>1290</v>
      </c>
      <c r="G617" t="s">
        <v>2720</v>
      </c>
      <c r="H617" t="s">
        <v>2721</v>
      </c>
      <c r="I617" t="s">
        <v>26</v>
      </c>
      <c r="J617" t="s">
        <v>27</v>
      </c>
      <c r="K617" t="s">
        <v>95</v>
      </c>
      <c r="L617" t="s">
        <v>96</v>
      </c>
      <c r="M617">
        <v>98105</v>
      </c>
      <c r="N617" t="s">
        <v>44</v>
      </c>
      <c r="O617" t="s">
        <v>4562</v>
      </c>
      <c r="P617" t="s">
        <v>46</v>
      </c>
      <c r="Q617" t="s">
        <v>47</v>
      </c>
      <c r="R617" t="s">
        <v>4563</v>
      </c>
      <c r="S617">
        <v>7.38</v>
      </c>
      <c r="T617">
        <v>2</v>
      </c>
      <c r="U617">
        <v>0</v>
      </c>
      <c r="V617">
        <v>3.4685999999999999</v>
      </c>
    </row>
    <row r="618" spans="1:22" x14ac:dyDescent="0.3">
      <c r="A618">
        <v>1812</v>
      </c>
      <c r="B618" t="s">
        <v>4556</v>
      </c>
      <c r="C618">
        <v>2011</v>
      </c>
      <c r="D618" s="35">
        <v>40703</v>
      </c>
      <c r="E618" s="35">
        <v>40705</v>
      </c>
      <c r="F618" t="s">
        <v>23</v>
      </c>
      <c r="G618" t="s">
        <v>3161</v>
      </c>
      <c r="H618" t="s">
        <v>3162</v>
      </c>
      <c r="I618" t="s">
        <v>26</v>
      </c>
      <c r="J618" t="s">
        <v>27</v>
      </c>
      <c r="K618" t="s">
        <v>3323</v>
      </c>
      <c r="L618" t="s">
        <v>319</v>
      </c>
      <c r="M618">
        <v>22801</v>
      </c>
      <c r="N618" t="s">
        <v>30</v>
      </c>
      <c r="O618" t="s">
        <v>539</v>
      </c>
      <c r="P618" t="s">
        <v>32</v>
      </c>
      <c r="Q618" t="s">
        <v>56</v>
      </c>
      <c r="R618" t="s">
        <v>540</v>
      </c>
      <c r="S618">
        <v>1441.3</v>
      </c>
      <c r="T618">
        <v>7</v>
      </c>
      <c r="U618">
        <v>0</v>
      </c>
      <c r="V618">
        <v>245.0209999999999</v>
      </c>
    </row>
    <row r="619" spans="1:22" x14ac:dyDescent="0.3">
      <c r="A619">
        <v>1746</v>
      </c>
      <c r="B619" t="s">
        <v>4448</v>
      </c>
      <c r="C619">
        <v>2011</v>
      </c>
      <c r="D619" s="35">
        <v>40700</v>
      </c>
      <c r="E619" s="35">
        <v>40703</v>
      </c>
      <c r="F619" t="s">
        <v>188</v>
      </c>
      <c r="G619" t="s">
        <v>2460</v>
      </c>
      <c r="H619" t="s">
        <v>2461</v>
      </c>
      <c r="I619" t="s">
        <v>26</v>
      </c>
      <c r="J619" t="s">
        <v>27</v>
      </c>
      <c r="K619" t="s">
        <v>389</v>
      </c>
      <c r="L619" t="s">
        <v>267</v>
      </c>
      <c r="M619">
        <v>14609</v>
      </c>
      <c r="N619" t="s">
        <v>148</v>
      </c>
      <c r="O619" t="s">
        <v>688</v>
      </c>
      <c r="P619" t="s">
        <v>46</v>
      </c>
      <c r="Q619" t="s">
        <v>68</v>
      </c>
      <c r="R619" t="s">
        <v>689</v>
      </c>
      <c r="S619">
        <v>13.36</v>
      </c>
      <c r="T619">
        <v>2</v>
      </c>
      <c r="U619">
        <v>0</v>
      </c>
      <c r="V619">
        <v>4.9431999999999992</v>
      </c>
    </row>
    <row r="620" spans="1:22" x14ac:dyDescent="0.3">
      <c r="A620">
        <v>1700</v>
      </c>
      <c r="B620" t="s">
        <v>4388</v>
      </c>
      <c r="C620">
        <v>2011</v>
      </c>
      <c r="D620" s="35">
        <v>40697</v>
      </c>
      <c r="E620" s="35">
        <v>40701</v>
      </c>
      <c r="F620" t="s">
        <v>23</v>
      </c>
      <c r="G620" t="s">
        <v>519</v>
      </c>
      <c r="H620" t="s">
        <v>520</v>
      </c>
      <c r="I620" t="s">
        <v>26</v>
      </c>
      <c r="J620" t="s">
        <v>27</v>
      </c>
      <c r="K620" t="s">
        <v>95</v>
      </c>
      <c r="L620" t="s">
        <v>96</v>
      </c>
      <c r="M620">
        <v>98115</v>
      </c>
      <c r="N620" t="s">
        <v>44</v>
      </c>
      <c r="O620" t="s">
        <v>3273</v>
      </c>
      <c r="P620" t="s">
        <v>32</v>
      </c>
      <c r="Q620" t="s">
        <v>56</v>
      </c>
      <c r="R620" t="s">
        <v>3274</v>
      </c>
      <c r="S620">
        <v>515.88</v>
      </c>
      <c r="T620">
        <v>6</v>
      </c>
      <c r="U620">
        <v>0</v>
      </c>
      <c r="V620">
        <v>113.49359999999999</v>
      </c>
    </row>
    <row r="621" spans="1:22" x14ac:dyDescent="0.3">
      <c r="A621">
        <v>1694</v>
      </c>
      <c r="B621" t="s">
        <v>4378</v>
      </c>
      <c r="C621">
        <v>2013</v>
      </c>
      <c r="D621" s="35">
        <v>41452</v>
      </c>
      <c r="E621" s="35">
        <v>41455</v>
      </c>
      <c r="F621" t="s">
        <v>23</v>
      </c>
      <c r="G621" t="s">
        <v>3676</v>
      </c>
      <c r="H621" t="s">
        <v>3677</v>
      </c>
      <c r="I621" t="s">
        <v>102</v>
      </c>
      <c r="J621" t="s">
        <v>27</v>
      </c>
      <c r="K621" t="s">
        <v>4346</v>
      </c>
      <c r="L621" t="s">
        <v>104</v>
      </c>
      <c r="M621">
        <v>75023</v>
      </c>
      <c r="N621" t="s">
        <v>105</v>
      </c>
      <c r="O621" t="s">
        <v>4379</v>
      </c>
      <c r="P621" t="s">
        <v>71</v>
      </c>
      <c r="Q621" t="s">
        <v>161</v>
      </c>
      <c r="R621" t="s">
        <v>4380</v>
      </c>
      <c r="S621">
        <v>13.616</v>
      </c>
      <c r="T621">
        <v>2</v>
      </c>
      <c r="U621">
        <v>0.2</v>
      </c>
      <c r="V621">
        <v>3.5742000000000012</v>
      </c>
    </row>
    <row r="622" spans="1:22" x14ac:dyDescent="0.3">
      <c r="A622">
        <v>1630</v>
      </c>
      <c r="B622" t="s">
        <v>4269</v>
      </c>
      <c r="C622">
        <v>2014</v>
      </c>
      <c r="D622" s="35">
        <v>41812</v>
      </c>
      <c r="E622" s="35">
        <v>41816</v>
      </c>
      <c r="F622" t="s">
        <v>23</v>
      </c>
      <c r="G622" t="s">
        <v>2009</v>
      </c>
      <c r="H622" t="s">
        <v>2010</v>
      </c>
      <c r="I622" t="s">
        <v>26</v>
      </c>
      <c r="J622" t="s">
        <v>27</v>
      </c>
      <c r="K622" t="s">
        <v>2180</v>
      </c>
      <c r="L622" t="s">
        <v>498</v>
      </c>
      <c r="M622">
        <v>44105</v>
      </c>
      <c r="N622" t="s">
        <v>148</v>
      </c>
      <c r="O622" t="s">
        <v>2773</v>
      </c>
      <c r="P622" t="s">
        <v>46</v>
      </c>
      <c r="Q622" t="s">
        <v>75</v>
      </c>
      <c r="R622" t="s">
        <v>2774</v>
      </c>
      <c r="S622">
        <v>41.256000000000007</v>
      </c>
      <c r="T622">
        <v>6</v>
      </c>
      <c r="U622">
        <v>0.7</v>
      </c>
      <c r="V622">
        <v>-34.38000000000001</v>
      </c>
    </row>
    <row r="623" spans="1:22" x14ac:dyDescent="0.3">
      <c r="A623">
        <v>1629</v>
      </c>
      <c r="B623" t="s">
        <v>4269</v>
      </c>
      <c r="C623">
        <v>2014</v>
      </c>
      <c r="D623" s="35">
        <v>41812</v>
      </c>
      <c r="E623" s="35">
        <v>41816</v>
      </c>
      <c r="F623" t="s">
        <v>23</v>
      </c>
      <c r="G623" t="s">
        <v>2009</v>
      </c>
      <c r="H623" t="s">
        <v>2010</v>
      </c>
      <c r="I623" t="s">
        <v>26</v>
      </c>
      <c r="J623" t="s">
        <v>27</v>
      </c>
      <c r="K623" t="s">
        <v>2180</v>
      </c>
      <c r="L623" t="s">
        <v>498</v>
      </c>
      <c r="M623">
        <v>44105</v>
      </c>
      <c r="N623" t="s">
        <v>148</v>
      </c>
      <c r="O623" t="s">
        <v>4270</v>
      </c>
      <c r="P623" t="s">
        <v>32</v>
      </c>
      <c r="Q623" t="s">
        <v>65</v>
      </c>
      <c r="R623" t="s">
        <v>4271</v>
      </c>
      <c r="S623">
        <v>17.920000000000002</v>
      </c>
      <c r="T623">
        <v>5</v>
      </c>
      <c r="U623">
        <v>0.2</v>
      </c>
      <c r="V623">
        <v>2.4639999999999986</v>
      </c>
    </row>
    <row r="624" spans="1:22" x14ac:dyDescent="0.3">
      <c r="A624">
        <v>1593</v>
      </c>
      <c r="B624" t="s">
        <v>4198</v>
      </c>
      <c r="C624">
        <v>2012</v>
      </c>
      <c r="D624" s="35">
        <v>41083</v>
      </c>
      <c r="E624" s="35">
        <v>41085</v>
      </c>
      <c r="F624" t="s">
        <v>23</v>
      </c>
      <c r="G624" t="s">
        <v>4199</v>
      </c>
      <c r="H624" t="s">
        <v>4200</v>
      </c>
      <c r="I624" t="s">
        <v>26</v>
      </c>
      <c r="J624" t="s">
        <v>27</v>
      </c>
      <c r="K624" t="s">
        <v>3015</v>
      </c>
      <c r="L624" t="s">
        <v>96</v>
      </c>
      <c r="M624">
        <v>98502</v>
      </c>
      <c r="N624" t="s">
        <v>44</v>
      </c>
      <c r="O624" t="s">
        <v>4201</v>
      </c>
      <c r="P624" t="s">
        <v>71</v>
      </c>
      <c r="Q624" t="s">
        <v>72</v>
      </c>
      <c r="R624" t="s">
        <v>4202</v>
      </c>
      <c r="S624">
        <v>201.56800000000001</v>
      </c>
      <c r="T624">
        <v>4</v>
      </c>
      <c r="U624">
        <v>0.2</v>
      </c>
      <c r="V624">
        <v>22.676399999999994</v>
      </c>
    </row>
    <row r="625" spans="1:22" x14ac:dyDescent="0.3">
      <c r="A625">
        <v>1569</v>
      </c>
      <c r="B625" t="s">
        <v>4160</v>
      </c>
      <c r="C625">
        <v>2014</v>
      </c>
      <c r="D625" s="35">
        <v>41802</v>
      </c>
      <c r="E625" s="35">
        <v>41802</v>
      </c>
      <c r="F625" t="s">
        <v>1290</v>
      </c>
      <c r="G625" t="s">
        <v>1962</v>
      </c>
      <c r="H625" t="s">
        <v>1963</v>
      </c>
      <c r="I625" t="s">
        <v>26</v>
      </c>
      <c r="J625" t="s">
        <v>27</v>
      </c>
      <c r="K625" t="s">
        <v>42</v>
      </c>
      <c r="L625" t="s">
        <v>43</v>
      </c>
      <c r="M625">
        <v>90004</v>
      </c>
      <c r="N625" t="s">
        <v>44</v>
      </c>
      <c r="O625" t="s">
        <v>1730</v>
      </c>
      <c r="P625" t="s">
        <v>46</v>
      </c>
      <c r="Q625" t="s">
        <v>90</v>
      </c>
      <c r="R625" t="s">
        <v>1731</v>
      </c>
      <c r="S625">
        <v>122.97</v>
      </c>
      <c r="T625">
        <v>3</v>
      </c>
      <c r="U625">
        <v>0</v>
      </c>
      <c r="V625">
        <v>60.255300000000005</v>
      </c>
    </row>
    <row r="626" spans="1:22" x14ac:dyDescent="0.3">
      <c r="A626">
        <v>1552</v>
      </c>
      <c r="B626" t="s">
        <v>4111</v>
      </c>
      <c r="C626">
        <v>2013</v>
      </c>
      <c r="D626" s="35">
        <v>41443</v>
      </c>
      <c r="E626" s="35">
        <v>41448</v>
      </c>
      <c r="F626" t="s">
        <v>50</v>
      </c>
      <c r="G626" t="s">
        <v>4112</v>
      </c>
      <c r="H626" t="s">
        <v>4113</v>
      </c>
      <c r="I626" t="s">
        <v>26</v>
      </c>
      <c r="J626" t="s">
        <v>27</v>
      </c>
      <c r="K626" t="s">
        <v>947</v>
      </c>
      <c r="L626" t="s">
        <v>43</v>
      </c>
      <c r="M626">
        <v>92024</v>
      </c>
      <c r="N626" t="s">
        <v>44</v>
      </c>
      <c r="O626" t="s">
        <v>3778</v>
      </c>
      <c r="P626" t="s">
        <v>46</v>
      </c>
      <c r="Q626" t="s">
        <v>90</v>
      </c>
      <c r="R626" t="s">
        <v>3779</v>
      </c>
      <c r="S626">
        <v>111.96</v>
      </c>
      <c r="T626">
        <v>2</v>
      </c>
      <c r="U626">
        <v>0</v>
      </c>
      <c r="V626">
        <v>54.860399999999998</v>
      </c>
    </row>
    <row r="627" spans="1:22" x14ac:dyDescent="0.3">
      <c r="A627">
        <v>1512</v>
      </c>
      <c r="B627" t="s">
        <v>4038</v>
      </c>
      <c r="C627">
        <v>2014</v>
      </c>
      <c r="D627" s="35">
        <v>41815</v>
      </c>
      <c r="E627" s="35">
        <v>41822</v>
      </c>
      <c r="F627" t="s">
        <v>50</v>
      </c>
      <c r="G627" t="s">
        <v>3924</v>
      </c>
      <c r="H627" t="s">
        <v>3925</v>
      </c>
      <c r="I627" t="s">
        <v>41</v>
      </c>
      <c r="J627" t="s">
        <v>27</v>
      </c>
      <c r="K627" t="s">
        <v>4039</v>
      </c>
      <c r="L627" t="s">
        <v>43</v>
      </c>
      <c r="M627">
        <v>91767</v>
      </c>
      <c r="N627" t="s">
        <v>44</v>
      </c>
      <c r="O627" t="s">
        <v>770</v>
      </c>
      <c r="P627" t="s">
        <v>46</v>
      </c>
      <c r="Q627" t="s">
        <v>68</v>
      </c>
      <c r="R627" t="s">
        <v>771</v>
      </c>
      <c r="S627">
        <v>35.82</v>
      </c>
      <c r="T627">
        <v>9</v>
      </c>
      <c r="U627">
        <v>0</v>
      </c>
      <c r="V627">
        <v>11.820599999999997</v>
      </c>
    </row>
    <row r="628" spans="1:22" x14ac:dyDescent="0.3">
      <c r="A628">
        <v>1511</v>
      </c>
      <c r="B628" t="s">
        <v>4038</v>
      </c>
      <c r="C628">
        <v>2014</v>
      </c>
      <c r="D628" s="35">
        <v>41815</v>
      </c>
      <c r="E628" s="35">
        <v>41822</v>
      </c>
      <c r="F628" t="s">
        <v>50</v>
      </c>
      <c r="G628" t="s">
        <v>3924</v>
      </c>
      <c r="H628" t="s">
        <v>3925</v>
      </c>
      <c r="I628" t="s">
        <v>41</v>
      </c>
      <c r="J628" t="s">
        <v>27</v>
      </c>
      <c r="K628" t="s">
        <v>4039</v>
      </c>
      <c r="L628" t="s">
        <v>43</v>
      </c>
      <c r="M628">
        <v>91767</v>
      </c>
      <c r="N628" t="s">
        <v>44</v>
      </c>
      <c r="O628" t="s">
        <v>1122</v>
      </c>
      <c r="P628" t="s">
        <v>46</v>
      </c>
      <c r="Q628" t="s">
        <v>68</v>
      </c>
      <c r="R628" t="s">
        <v>1123</v>
      </c>
      <c r="S628">
        <v>385.6</v>
      </c>
      <c r="T628">
        <v>8</v>
      </c>
      <c r="U628">
        <v>0</v>
      </c>
      <c r="V628">
        <v>111.82399999999996</v>
      </c>
    </row>
    <row r="629" spans="1:22" x14ac:dyDescent="0.3">
      <c r="A629">
        <v>1457</v>
      </c>
      <c r="B629" t="s">
        <v>3914</v>
      </c>
      <c r="C629">
        <v>2014</v>
      </c>
      <c r="D629" s="35">
        <v>41803</v>
      </c>
      <c r="E629" s="35">
        <v>41810</v>
      </c>
      <c r="F629" t="s">
        <v>50</v>
      </c>
      <c r="G629" t="s">
        <v>3915</v>
      </c>
      <c r="H629" t="s">
        <v>3916</v>
      </c>
      <c r="I629" t="s">
        <v>102</v>
      </c>
      <c r="J629" t="s">
        <v>27</v>
      </c>
      <c r="K629" t="s">
        <v>497</v>
      </c>
      <c r="L629" t="s">
        <v>1272</v>
      </c>
      <c r="M629">
        <v>31907</v>
      </c>
      <c r="N629" t="s">
        <v>30</v>
      </c>
      <c r="O629" t="s">
        <v>3919</v>
      </c>
      <c r="P629" t="s">
        <v>32</v>
      </c>
      <c r="Q629" t="s">
        <v>56</v>
      </c>
      <c r="R629" t="s">
        <v>3920</v>
      </c>
      <c r="S629">
        <v>452.93999999999994</v>
      </c>
      <c r="T629">
        <v>3</v>
      </c>
      <c r="U629">
        <v>0</v>
      </c>
      <c r="V629">
        <v>67.940999999999974</v>
      </c>
    </row>
    <row r="630" spans="1:22" x14ac:dyDescent="0.3">
      <c r="A630">
        <v>1456</v>
      </c>
      <c r="B630" t="s">
        <v>3914</v>
      </c>
      <c r="C630">
        <v>2014</v>
      </c>
      <c r="D630" s="35">
        <v>41803</v>
      </c>
      <c r="E630" s="35">
        <v>41810</v>
      </c>
      <c r="F630" t="s">
        <v>50</v>
      </c>
      <c r="G630" t="s">
        <v>3915</v>
      </c>
      <c r="H630" t="s">
        <v>3916</v>
      </c>
      <c r="I630" t="s">
        <v>102</v>
      </c>
      <c r="J630" t="s">
        <v>27</v>
      </c>
      <c r="K630" t="s">
        <v>497</v>
      </c>
      <c r="L630" t="s">
        <v>1272</v>
      </c>
      <c r="M630">
        <v>31907</v>
      </c>
      <c r="N630" t="s">
        <v>30</v>
      </c>
      <c r="O630" t="s">
        <v>3917</v>
      </c>
      <c r="P630" t="s">
        <v>46</v>
      </c>
      <c r="Q630" t="s">
        <v>75</v>
      </c>
      <c r="R630" t="s">
        <v>3918</v>
      </c>
      <c r="S630">
        <v>91.199999999999989</v>
      </c>
      <c r="T630">
        <v>3</v>
      </c>
      <c r="U630">
        <v>0</v>
      </c>
      <c r="V630">
        <v>41.951999999999998</v>
      </c>
    </row>
    <row r="631" spans="1:22" x14ac:dyDescent="0.3">
      <c r="A631">
        <v>1448</v>
      </c>
      <c r="B631" t="s">
        <v>3890</v>
      </c>
      <c r="C631">
        <v>2014</v>
      </c>
      <c r="D631" s="35">
        <v>41804</v>
      </c>
      <c r="E631" s="35">
        <v>41807</v>
      </c>
      <c r="F631" t="s">
        <v>188</v>
      </c>
      <c r="G631" t="s">
        <v>1497</v>
      </c>
      <c r="H631" t="s">
        <v>1498</v>
      </c>
      <c r="I631" t="s">
        <v>102</v>
      </c>
      <c r="J631" t="s">
        <v>27</v>
      </c>
      <c r="K631" t="s">
        <v>303</v>
      </c>
      <c r="L631" t="s">
        <v>211</v>
      </c>
      <c r="M631">
        <v>60653</v>
      </c>
      <c r="N631" t="s">
        <v>105</v>
      </c>
      <c r="O631" t="s">
        <v>3893</v>
      </c>
      <c r="P631" t="s">
        <v>71</v>
      </c>
      <c r="Q631" t="s">
        <v>72</v>
      </c>
      <c r="R631" t="s">
        <v>3894</v>
      </c>
      <c r="S631">
        <v>47.984000000000002</v>
      </c>
      <c r="T631">
        <v>2</v>
      </c>
      <c r="U631">
        <v>0.2</v>
      </c>
      <c r="V631">
        <v>5.9979999999999922</v>
      </c>
    </row>
    <row r="632" spans="1:22" x14ac:dyDescent="0.3">
      <c r="A632">
        <v>1447</v>
      </c>
      <c r="B632" t="s">
        <v>3890</v>
      </c>
      <c r="C632">
        <v>2014</v>
      </c>
      <c r="D632" s="35">
        <v>41804</v>
      </c>
      <c r="E632" s="35">
        <v>41807</v>
      </c>
      <c r="F632" t="s">
        <v>188</v>
      </c>
      <c r="G632" t="s">
        <v>1497</v>
      </c>
      <c r="H632" t="s">
        <v>1498</v>
      </c>
      <c r="I632" t="s">
        <v>102</v>
      </c>
      <c r="J632" t="s">
        <v>27</v>
      </c>
      <c r="K632" t="s">
        <v>303</v>
      </c>
      <c r="L632" t="s">
        <v>211</v>
      </c>
      <c r="M632">
        <v>60653</v>
      </c>
      <c r="N632" t="s">
        <v>105</v>
      </c>
      <c r="O632" t="s">
        <v>3891</v>
      </c>
      <c r="P632" t="s">
        <v>32</v>
      </c>
      <c r="Q632" t="s">
        <v>36</v>
      </c>
      <c r="R632" t="s">
        <v>3892</v>
      </c>
      <c r="S632">
        <v>470.30199999999996</v>
      </c>
      <c r="T632">
        <v>7</v>
      </c>
      <c r="U632">
        <v>0.3</v>
      </c>
      <c r="V632">
        <v>-87.341800000000035</v>
      </c>
    </row>
    <row r="633" spans="1:22" x14ac:dyDescent="0.3">
      <c r="A633">
        <v>1446</v>
      </c>
      <c r="B633" t="s">
        <v>3890</v>
      </c>
      <c r="C633">
        <v>2014</v>
      </c>
      <c r="D633" s="35">
        <v>41804</v>
      </c>
      <c r="E633" s="35">
        <v>41807</v>
      </c>
      <c r="F633" t="s">
        <v>188</v>
      </c>
      <c r="G633" t="s">
        <v>1497</v>
      </c>
      <c r="H633" t="s">
        <v>1498</v>
      </c>
      <c r="I633" t="s">
        <v>102</v>
      </c>
      <c r="J633" t="s">
        <v>27</v>
      </c>
      <c r="K633" t="s">
        <v>303</v>
      </c>
      <c r="L633" t="s">
        <v>211</v>
      </c>
      <c r="M633">
        <v>60653</v>
      </c>
      <c r="N633" t="s">
        <v>105</v>
      </c>
      <c r="O633" t="s">
        <v>960</v>
      </c>
      <c r="P633" t="s">
        <v>46</v>
      </c>
      <c r="Q633" t="s">
        <v>59</v>
      </c>
      <c r="R633" t="s">
        <v>961</v>
      </c>
      <c r="S633">
        <v>164.73599999999999</v>
      </c>
      <c r="T633">
        <v>4</v>
      </c>
      <c r="U633">
        <v>0.2</v>
      </c>
      <c r="V633">
        <v>-39.124799999999993</v>
      </c>
    </row>
    <row r="634" spans="1:22" x14ac:dyDescent="0.3">
      <c r="A634">
        <v>1437</v>
      </c>
      <c r="B634" t="s">
        <v>3867</v>
      </c>
      <c r="C634">
        <v>2014</v>
      </c>
      <c r="D634" s="35">
        <v>41811</v>
      </c>
      <c r="E634" s="35">
        <v>41818</v>
      </c>
      <c r="F634" t="s">
        <v>50</v>
      </c>
      <c r="G634" t="s">
        <v>3868</v>
      </c>
      <c r="H634" t="s">
        <v>3869</v>
      </c>
      <c r="I634" t="s">
        <v>26</v>
      </c>
      <c r="J634" t="s">
        <v>27</v>
      </c>
      <c r="K634" t="s">
        <v>3870</v>
      </c>
      <c r="L634" t="s">
        <v>498</v>
      </c>
      <c r="M634">
        <v>44134</v>
      </c>
      <c r="N634" t="s">
        <v>148</v>
      </c>
      <c r="O634" t="s">
        <v>3716</v>
      </c>
      <c r="P634" t="s">
        <v>46</v>
      </c>
      <c r="Q634" t="s">
        <v>68</v>
      </c>
      <c r="R634" t="s">
        <v>3717</v>
      </c>
      <c r="S634">
        <v>5.2480000000000002</v>
      </c>
      <c r="T634">
        <v>2</v>
      </c>
      <c r="U634">
        <v>0.2</v>
      </c>
      <c r="V634">
        <v>0.59039999999999915</v>
      </c>
    </row>
    <row r="635" spans="1:22" x14ac:dyDescent="0.3">
      <c r="A635">
        <v>1436</v>
      </c>
      <c r="B635" t="s">
        <v>3867</v>
      </c>
      <c r="C635">
        <v>2014</v>
      </c>
      <c r="D635" s="35">
        <v>41811</v>
      </c>
      <c r="E635" s="35">
        <v>41818</v>
      </c>
      <c r="F635" t="s">
        <v>50</v>
      </c>
      <c r="G635" t="s">
        <v>3868</v>
      </c>
      <c r="H635" t="s">
        <v>3869</v>
      </c>
      <c r="I635" t="s">
        <v>26</v>
      </c>
      <c r="J635" t="s">
        <v>27</v>
      </c>
      <c r="K635" t="s">
        <v>3870</v>
      </c>
      <c r="L635" t="s">
        <v>498</v>
      </c>
      <c r="M635">
        <v>44134</v>
      </c>
      <c r="N635" t="s">
        <v>148</v>
      </c>
      <c r="O635" t="s">
        <v>3871</v>
      </c>
      <c r="P635" t="s">
        <v>46</v>
      </c>
      <c r="Q635" t="s">
        <v>90</v>
      </c>
      <c r="R635" t="s">
        <v>3872</v>
      </c>
      <c r="S635">
        <v>31.104000000000006</v>
      </c>
      <c r="T635">
        <v>6</v>
      </c>
      <c r="U635">
        <v>0.2</v>
      </c>
      <c r="V635">
        <v>10.8864</v>
      </c>
    </row>
    <row r="636" spans="1:22" x14ac:dyDescent="0.3">
      <c r="A636">
        <v>1414</v>
      </c>
      <c r="B636" t="s">
        <v>3831</v>
      </c>
      <c r="C636">
        <v>2011</v>
      </c>
      <c r="D636" s="35">
        <v>40724</v>
      </c>
      <c r="E636" s="35">
        <v>40729</v>
      </c>
      <c r="F636" t="s">
        <v>50</v>
      </c>
      <c r="G636" t="s">
        <v>3832</v>
      </c>
      <c r="H636" t="s">
        <v>3833</v>
      </c>
      <c r="I636" t="s">
        <v>26</v>
      </c>
      <c r="J636" t="s">
        <v>27</v>
      </c>
      <c r="K636" t="s">
        <v>266</v>
      </c>
      <c r="L636" t="s">
        <v>267</v>
      </c>
      <c r="M636">
        <v>10024</v>
      </c>
      <c r="N636" t="s">
        <v>148</v>
      </c>
      <c r="O636" t="s">
        <v>3834</v>
      </c>
      <c r="P636" t="s">
        <v>46</v>
      </c>
      <c r="Q636" t="s">
        <v>75</v>
      </c>
      <c r="R636" t="s">
        <v>3835</v>
      </c>
      <c r="S636">
        <v>334.76800000000003</v>
      </c>
      <c r="T636">
        <v>7</v>
      </c>
      <c r="U636">
        <v>0.2</v>
      </c>
      <c r="V636">
        <v>108.79959999999997</v>
      </c>
    </row>
    <row r="637" spans="1:22" x14ac:dyDescent="0.3">
      <c r="A637">
        <v>1332</v>
      </c>
      <c r="B637" t="s">
        <v>3675</v>
      </c>
      <c r="C637">
        <v>2014</v>
      </c>
      <c r="D637" s="35">
        <v>41793</v>
      </c>
      <c r="E637" s="35">
        <v>41797</v>
      </c>
      <c r="F637" t="s">
        <v>50</v>
      </c>
      <c r="G637" t="s">
        <v>3676</v>
      </c>
      <c r="H637" t="s">
        <v>3677</v>
      </c>
      <c r="I637" t="s">
        <v>102</v>
      </c>
      <c r="J637" t="s">
        <v>27</v>
      </c>
      <c r="K637" t="s">
        <v>2628</v>
      </c>
      <c r="L637" t="s">
        <v>498</v>
      </c>
      <c r="M637">
        <v>44052</v>
      </c>
      <c r="N637" t="s">
        <v>148</v>
      </c>
      <c r="O637" t="s">
        <v>1765</v>
      </c>
      <c r="P637" t="s">
        <v>46</v>
      </c>
      <c r="Q637" t="s">
        <v>59</v>
      </c>
      <c r="R637" t="s">
        <v>1766</v>
      </c>
      <c r="S637">
        <v>27.439999999999998</v>
      </c>
      <c r="T637">
        <v>2</v>
      </c>
      <c r="U637">
        <v>0.2</v>
      </c>
      <c r="V637">
        <v>2.4009999999999998</v>
      </c>
    </row>
    <row r="638" spans="1:22" x14ac:dyDescent="0.3">
      <c r="A638">
        <v>1331</v>
      </c>
      <c r="B638" t="s">
        <v>3675</v>
      </c>
      <c r="C638">
        <v>2014</v>
      </c>
      <c r="D638" s="35">
        <v>41793</v>
      </c>
      <c r="E638" s="35">
        <v>41797</v>
      </c>
      <c r="F638" t="s">
        <v>50</v>
      </c>
      <c r="G638" t="s">
        <v>3676</v>
      </c>
      <c r="H638" t="s">
        <v>3677</v>
      </c>
      <c r="I638" t="s">
        <v>102</v>
      </c>
      <c r="J638" t="s">
        <v>27</v>
      </c>
      <c r="K638" t="s">
        <v>2628</v>
      </c>
      <c r="L638" t="s">
        <v>498</v>
      </c>
      <c r="M638">
        <v>44052</v>
      </c>
      <c r="N638" t="s">
        <v>148</v>
      </c>
      <c r="O638" t="s">
        <v>1936</v>
      </c>
      <c r="P638" t="s">
        <v>71</v>
      </c>
      <c r="Q638" t="s">
        <v>72</v>
      </c>
      <c r="R638" t="s">
        <v>1937</v>
      </c>
      <c r="S638">
        <v>2.97</v>
      </c>
      <c r="T638">
        <v>1</v>
      </c>
      <c r="U638">
        <v>0.4</v>
      </c>
      <c r="V638">
        <v>-0.64350000000000018</v>
      </c>
    </row>
    <row r="639" spans="1:22" x14ac:dyDescent="0.3">
      <c r="A639">
        <v>1327</v>
      </c>
      <c r="B639" t="s">
        <v>3663</v>
      </c>
      <c r="C639">
        <v>2012</v>
      </c>
      <c r="D639" s="35">
        <v>41074</v>
      </c>
      <c r="E639" s="35">
        <v>41078</v>
      </c>
      <c r="F639" t="s">
        <v>50</v>
      </c>
      <c r="G639" t="s">
        <v>531</v>
      </c>
      <c r="H639" t="s">
        <v>532</v>
      </c>
      <c r="I639" t="s">
        <v>102</v>
      </c>
      <c r="J639" t="s">
        <v>27</v>
      </c>
      <c r="K639" t="s">
        <v>146</v>
      </c>
      <c r="L639" t="s">
        <v>147</v>
      </c>
      <c r="M639">
        <v>19120</v>
      </c>
      <c r="N639" t="s">
        <v>148</v>
      </c>
      <c r="O639" t="s">
        <v>3431</v>
      </c>
      <c r="P639" t="s">
        <v>32</v>
      </c>
      <c r="Q639" t="s">
        <v>65</v>
      </c>
      <c r="R639" t="s">
        <v>3432</v>
      </c>
      <c r="S639">
        <v>51.072000000000003</v>
      </c>
      <c r="T639">
        <v>6</v>
      </c>
      <c r="U639">
        <v>0.2</v>
      </c>
      <c r="V639">
        <v>5.1072000000000024</v>
      </c>
    </row>
    <row r="640" spans="1:22" x14ac:dyDescent="0.3">
      <c r="A640">
        <v>1311</v>
      </c>
      <c r="B640" t="s">
        <v>3618</v>
      </c>
      <c r="C640">
        <v>2013</v>
      </c>
      <c r="D640" s="35">
        <v>41446</v>
      </c>
      <c r="E640" s="35">
        <v>41447</v>
      </c>
      <c r="F640" t="s">
        <v>188</v>
      </c>
      <c r="G640" t="s">
        <v>984</v>
      </c>
      <c r="H640" t="s">
        <v>985</v>
      </c>
      <c r="I640" t="s">
        <v>26</v>
      </c>
      <c r="J640" t="s">
        <v>27</v>
      </c>
      <c r="K640" t="s">
        <v>602</v>
      </c>
      <c r="L640" t="s">
        <v>43</v>
      </c>
      <c r="M640">
        <v>91104</v>
      </c>
      <c r="N640" t="s">
        <v>44</v>
      </c>
      <c r="O640" t="s">
        <v>3621</v>
      </c>
      <c r="P640" t="s">
        <v>32</v>
      </c>
      <c r="Q640" t="s">
        <v>36</v>
      </c>
      <c r="R640" t="s">
        <v>3622</v>
      </c>
      <c r="S640">
        <v>161.56800000000001</v>
      </c>
      <c r="T640">
        <v>2</v>
      </c>
      <c r="U640">
        <v>0.2</v>
      </c>
      <c r="V640">
        <v>-8.0783999999999949</v>
      </c>
    </row>
    <row r="641" spans="1:22" x14ac:dyDescent="0.3">
      <c r="A641">
        <v>1310</v>
      </c>
      <c r="B641" t="s">
        <v>3618</v>
      </c>
      <c r="C641">
        <v>2013</v>
      </c>
      <c r="D641" s="35">
        <v>41446</v>
      </c>
      <c r="E641" s="35">
        <v>41447</v>
      </c>
      <c r="F641" t="s">
        <v>188</v>
      </c>
      <c r="G641" t="s">
        <v>984</v>
      </c>
      <c r="H641" t="s">
        <v>985</v>
      </c>
      <c r="I641" t="s">
        <v>26</v>
      </c>
      <c r="J641" t="s">
        <v>27</v>
      </c>
      <c r="K641" t="s">
        <v>602</v>
      </c>
      <c r="L641" t="s">
        <v>43</v>
      </c>
      <c r="M641">
        <v>91104</v>
      </c>
      <c r="N641" t="s">
        <v>44</v>
      </c>
      <c r="O641" t="s">
        <v>1563</v>
      </c>
      <c r="P641" t="s">
        <v>46</v>
      </c>
      <c r="Q641" t="s">
        <v>59</v>
      </c>
      <c r="R641" t="s">
        <v>1564</v>
      </c>
      <c r="S641">
        <v>161.94</v>
      </c>
      <c r="T641">
        <v>3</v>
      </c>
      <c r="U641">
        <v>0</v>
      </c>
      <c r="V641">
        <v>9.716399999999993</v>
      </c>
    </row>
    <row r="642" spans="1:22" x14ac:dyDescent="0.3">
      <c r="A642">
        <v>1309</v>
      </c>
      <c r="B642" t="s">
        <v>3618</v>
      </c>
      <c r="C642">
        <v>2013</v>
      </c>
      <c r="D642" s="35">
        <v>41446</v>
      </c>
      <c r="E642" s="35">
        <v>41447</v>
      </c>
      <c r="F642" t="s">
        <v>188</v>
      </c>
      <c r="G642" t="s">
        <v>984</v>
      </c>
      <c r="H642" t="s">
        <v>985</v>
      </c>
      <c r="I642" t="s">
        <v>26</v>
      </c>
      <c r="J642" t="s">
        <v>27</v>
      </c>
      <c r="K642" t="s">
        <v>602</v>
      </c>
      <c r="L642" t="s">
        <v>43</v>
      </c>
      <c r="M642">
        <v>91104</v>
      </c>
      <c r="N642" t="s">
        <v>44</v>
      </c>
      <c r="O642" t="s">
        <v>3619</v>
      </c>
      <c r="P642" t="s">
        <v>46</v>
      </c>
      <c r="Q642" t="s">
        <v>78</v>
      </c>
      <c r="R642" t="s">
        <v>3620</v>
      </c>
      <c r="S642">
        <v>21.78</v>
      </c>
      <c r="T642">
        <v>2</v>
      </c>
      <c r="U642">
        <v>0</v>
      </c>
      <c r="V642">
        <v>5.6628000000000007</v>
      </c>
    </row>
    <row r="643" spans="1:22" x14ac:dyDescent="0.3">
      <c r="A643">
        <v>1308</v>
      </c>
      <c r="B643" t="s">
        <v>3618</v>
      </c>
      <c r="C643">
        <v>2013</v>
      </c>
      <c r="D643" s="35">
        <v>41446</v>
      </c>
      <c r="E643" s="35">
        <v>41447</v>
      </c>
      <c r="F643" t="s">
        <v>188</v>
      </c>
      <c r="G643" t="s">
        <v>984</v>
      </c>
      <c r="H643" t="s">
        <v>985</v>
      </c>
      <c r="I643" t="s">
        <v>26</v>
      </c>
      <c r="J643" t="s">
        <v>27</v>
      </c>
      <c r="K643" t="s">
        <v>602</v>
      </c>
      <c r="L643" t="s">
        <v>43</v>
      </c>
      <c r="M643">
        <v>91104</v>
      </c>
      <c r="N643" t="s">
        <v>44</v>
      </c>
      <c r="O643" t="s">
        <v>3046</v>
      </c>
      <c r="P643" t="s">
        <v>46</v>
      </c>
      <c r="Q643" t="s">
        <v>75</v>
      </c>
      <c r="R643" t="s">
        <v>3047</v>
      </c>
      <c r="S643">
        <v>17.712</v>
      </c>
      <c r="T643">
        <v>3</v>
      </c>
      <c r="U643">
        <v>0.2</v>
      </c>
      <c r="V643">
        <v>6.4206000000000012</v>
      </c>
    </row>
    <row r="644" spans="1:22" x14ac:dyDescent="0.3">
      <c r="A644">
        <v>1307</v>
      </c>
      <c r="B644" t="s">
        <v>3618</v>
      </c>
      <c r="C644">
        <v>2013</v>
      </c>
      <c r="D644" s="35">
        <v>41446</v>
      </c>
      <c r="E644" s="35">
        <v>41447</v>
      </c>
      <c r="F644" t="s">
        <v>188</v>
      </c>
      <c r="G644" t="s">
        <v>984</v>
      </c>
      <c r="H644" t="s">
        <v>985</v>
      </c>
      <c r="I644" t="s">
        <v>26</v>
      </c>
      <c r="J644" t="s">
        <v>27</v>
      </c>
      <c r="K644" t="s">
        <v>602</v>
      </c>
      <c r="L644" t="s">
        <v>43</v>
      </c>
      <c r="M644">
        <v>91104</v>
      </c>
      <c r="N644" t="s">
        <v>44</v>
      </c>
      <c r="O644" t="s">
        <v>1865</v>
      </c>
      <c r="P644" t="s">
        <v>46</v>
      </c>
      <c r="Q644" t="s">
        <v>90</v>
      </c>
      <c r="R644" t="s">
        <v>1866</v>
      </c>
      <c r="S644">
        <v>46.76</v>
      </c>
      <c r="T644">
        <v>7</v>
      </c>
      <c r="U644">
        <v>0</v>
      </c>
      <c r="V644">
        <v>22.444800000000001</v>
      </c>
    </row>
    <row r="645" spans="1:22" x14ac:dyDescent="0.3">
      <c r="A645">
        <v>1286</v>
      </c>
      <c r="B645" t="s">
        <v>3574</v>
      </c>
      <c r="C645">
        <v>2013</v>
      </c>
      <c r="D645" s="35">
        <v>41452</v>
      </c>
      <c r="E645" s="35">
        <v>41459</v>
      </c>
      <c r="F645" t="s">
        <v>50</v>
      </c>
      <c r="G645" t="s">
        <v>3575</v>
      </c>
      <c r="H645" t="s">
        <v>3576</v>
      </c>
      <c r="I645" t="s">
        <v>26</v>
      </c>
      <c r="J645" t="s">
        <v>27</v>
      </c>
      <c r="K645" t="s">
        <v>3577</v>
      </c>
      <c r="L645" t="s">
        <v>1399</v>
      </c>
      <c r="M645">
        <v>2908</v>
      </c>
      <c r="N645" t="s">
        <v>148</v>
      </c>
      <c r="O645" t="s">
        <v>1513</v>
      </c>
      <c r="P645" t="s">
        <v>46</v>
      </c>
      <c r="Q645" t="s">
        <v>59</v>
      </c>
      <c r="R645" t="s">
        <v>1514</v>
      </c>
      <c r="S645">
        <v>14.9</v>
      </c>
      <c r="T645">
        <v>5</v>
      </c>
      <c r="U645">
        <v>0</v>
      </c>
      <c r="V645">
        <v>1.0429999999999984</v>
      </c>
    </row>
    <row r="646" spans="1:22" x14ac:dyDescent="0.3">
      <c r="A646">
        <v>1270</v>
      </c>
      <c r="B646" t="s">
        <v>3534</v>
      </c>
      <c r="C646">
        <v>2014</v>
      </c>
      <c r="D646" s="35">
        <v>41795</v>
      </c>
      <c r="E646" s="35">
        <v>41799</v>
      </c>
      <c r="F646" t="s">
        <v>50</v>
      </c>
      <c r="G646" t="s">
        <v>3535</v>
      </c>
      <c r="H646" t="s">
        <v>3536</v>
      </c>
      <c r="I646" t="s">
        <v>26</v>
      </c>
      <c r="J646" t="s">
        <v>27</v>
      </c>
      <c r="K646" t="s">
        <v>2579</v>
      </c>
      <c r="L646" t="s">
        <v>358</v>
      </c>
      <c r="M646">
        <v>35630</v>
      </c>
      <c r="N646" t="s">
        <v>30</v>
      </c>
      <c r="O646" t="s">
        <v>3537</v>
      </c>
      <c r="P646" t="s">
        <v>46</v>
      </c>
      <c r="Q646" t="s">
        <v>90</v>
      </c>
      <c r="R646" t="s">
        <v>3538</v>
      </c>
      <c r="S646">
        <v>12.48</v>
      </c>
      <c r="T646">
        <v>2</v>
      </c>
      <c r="U646">
        <v>0</v>
      </c>
      <c r="V646">
        <v>5.6159999999999997</v>
      </c>
    </row>
    <row r="647" spans="1:22" x14ac:dyDescent="0.3">
      <c r="A647">
        <v>644</v>
      </c>
      <c r="B647" t="s">
        <v>2121</v>
      </c>
      <c r="C647">
        <v>2014</v>
      </c>
      <c r="D647" s="35">
        <v>41801</v>
      </c>
      <c r="E647" s="35">
        <v>41806</v>
      </c>
      <c r="F647" t="s">
        <v>50</v>
      </c>
      <c r="G647" t="s">
        <v>2122</v>
      </c>
      <c r="H647" t="s">
        <v>2123</v>
      </c>
      <c r="I647" t="s">
        <v>26</v>
      </c>
      <c r="J647" t="s">
        <v>27</v>
      </c>
      <c r="K647" t="s">
        <v>2124</v>
      </c>
      <c r="L647" t="s">
        <v>238</v>
      </c>
      <c r="M647">
        <v>48307</v>
      </c>
      <c r="N647" t="s">
        <v>105</v>
      </c>
      <c r="O647" t="s">
        <v>907</v>
      </c>
      <c r="P647" t="s">
        <v>71</v>
      </c>
      <c r="Q647" t="s">
        <v>161</v>
      </c>
      <c r="R647" t="s">
        <v>1784</v>
      </c>
      <c r="S647">
        <v>132.52000000000001</v>
      </c>
      <c r="T647">
        <v>4</v>
      </c>
      <c r="U647">
        <v>0</v>
      </c>
      <c r="V647">
        <v>54.333200000000005</v>
      </c>
    </row>
    <row r="648" spans="1:22" x14ac:dyDescent="0.3">
      <c r="A648">
        <v>1182</v>
      </c>
      <c r="B648" t="s">
        <v>3380</v>
      </c>
      <c r="C648">
        <v>2011</v>
      </c>
      <c r="D648" s="35">
        <v>40715</v>
      </c>
      <c r="E648" s="35">
        <v>40719</v>
      </c>
      <c r="F648" t="s">
        <v>50</v>
      </c>
      <c r="G648" t="s">
        <v>643</v>
      </c>
      <c r="H648" t="s">
        <v>644</v>
      </c>
      <c r="I648" t="s">
        <v>26</v>
      </c>
      <c r="J648" t="s">
        <v>27</v>
      </c>
      <c r="K648" t="s">
        <v>1119</v>
      </c>
      <c r="L648" t="s">
        <v>788</v>
      </c>
      <c r="M648">
        <v>8701</v>
      </c>
      <c r="N648" t="s">
        <v>148</v>
      </c>
      <c r="O648" t="s">
        <v>3383</v>
      </c>
      <c r="P648" t="s">
        <v>46</v>
      </c>
      <c r="Q648" t="s">
        <v>68</v>
      </c>
      <c r="R648" t="s">
        <v>3384</v>
      </c>
      <c r="S648">
        <v>3.76</v>
      </c>
      <c r="T648">
        <v>2</v>
      </c>
      <c r="U648">
        <v>0</v>
      </c>
      <c r="V648">
        <v>1.0903999999999998</v>
      </c>
    </row>
    <row r="649" spans="1:22" x14ac:dyDescent="0.3">
      <c r="A649">
        <v>1181</v>
      </c>
      <c r="B649" t="s">
        <v>3380</v>
      </c>
      <c r="C649">
        <v>2011</v>
      </c>
      <c r="D649" s="35">
        <v>40715</v>
      </c>
      <c r="E649" s="35">
        <v>40719</v>
      </c>
      <c r="F649" t="s">
        <v>50</v>
      </c>
      <c r="G649" t="s">
        <v>643</v>
      </c>
      <c r="H649" t="s">
        <v>644</v>
      </c>
      <c r="I649" t="s">
        <v>26</v>
      </c>
      <c r="J649" t="s">
        <v>27</v>
      </c>
      <c r="K649" t="s">
        <v>1119</v>
      </c>
      <c r="L649" t="s">
        <v>788</v>
      </c>
      <c r="M649">
        <v>8701</v>
      </c>
      <c r="N649" t="s">
        <v>148</v>
      </c>
      <c r="O649" t="s">
        <v>3381</v>
      </c>
      <c r="P649" t="s">
        <v>71</v>
      </c>
      <c r="Q649" t="s">
        <v>72</v>
      </c>
      <c r="R649" t="s">
        <v>3382</v>
      </c>
      <c r="S649">
        <v>1322.93</v>
      </c>
      <c r="T649">
        <v>7</v>
      </c>
      <c r="U649">
        <v>0</v>
      </c>
      <c r="V649">
        <v>357.19110000000001</v>
      </c>
    </row>
    <row r="650" spans="1:22" x14ac:dyDescent="0.3">
      <c r="A650">
        <v>1161</v>
      </c>
      <c r="B650" t="s">
        <v>3331</v>
      </c>
      <c r="C650">
        <v>2014</v>
      </c>
      <c r="D650" s="35">
        <v>41820</v>
      </c>
      <c r="E650" s="35">
        <v>41825</v>
      </c>
      <c r="F650" t="s">
        <v>50</v>
      </c>
      <c r="G650" t="s">
        <v>3332</v>
      </c>
      <c r="H650" t="s">
        <v>3333</v>
      </c>
      <c r="I650" t="s">
        <v>26</v>
      </c>
      <c r="J650" t="s">
        <v>27</v>
      </c>
      <c r="K650" t="s">
        <v>409</v>
      </c>
      <c r="L650" t="s">
        <v>229</v>
      </c>
      <c r="M650">
        <v>55407</v>
      </c>
      <c r="N650" t="s">
        <v>105</v>
      </c>
      <c r="O650" t="s">
        <v>325</v>
      </c>
      <c r="P650" t="s">
        <v>46</v>
      </c>
      <c r="Q650" t="s">
        <v>75</v>
      </c>
      <c r="R650" t="s">
        <v>326</v>
      </c>
      <c r="S650">
        <v>11.54</v>
      </c>
      <c r="T650">
        <v>2</v>
      </c>
      <c r="U650">
        <v>0</v>
      </c>
      <c r="V650">
        <v>5.77</v>
      </c>
    </row>
    <row r="651" spans="1:22" x14ac:dyDescent="0.3">
      <c r="A651">
        <v>1160</v>
      </c>
      <c r="B651" t="s">
        <v>3331</v>
      </c>
      <c r="C651">
        <v>2014</v>
      </c>
      <c r="D651" s="35">
        <v>41820</v>
      </c>
      <c r="E651" s="35">
        <v>41825</v>
      </c>
      <c r="F651" t="s">
        <v>50</v>
      </c>
      <c r="G651" t="s">
        <v>3332</v>
      </c>
      <c r="H651" t="s">
        <v>3333</v>
      </c>
      <c r="I651" t="s">
        <v>26</v>
      </c>
      <c r="J651" t="s">
        <v>27</v>
      </c>
      <c r="K651" t="s">
        <v>409</v>
      </c>
      <c r="L651" t="s">
        <v>229</v>
      </c>
      <c r="M651">
        <v>55407</v>
      </c>
      <c r="N651" t="s">
        <v>105</v>
      </c>
      <c r="O651" t="s">
        <v>2512</v>
      </c>
      <c r="P651" t="s">
        <v>46</v>
      </c>
      <c r="Q651" t="s">
        <v>78</v>
      </c>
      <c r="R651" t="s">
        <v>3334</v>
      </c>
      <c r="S651">
        <v>362.94</v>
      </c>
      <c r="T651">
        <v>3</v>
      </c>
      <c r="U651">
        <v>0</v>
      </c>
      <c r="V651">
        <v>90.735000000000014</v>
      </c>
    </row>
    <row r="652" spans="1:22" x14ac:dyDescent="0.3">
      <c r="A652">
        <v>1135</v>
      </c>
      <c r="B652" t="s">
        <v>3279</v>
      </c>
      <c r="C652">
        <v>2013</v>
      </c>
      <c r="D652" s="35">
        <v>41431</v>
      </c>
      <c r="E652" s="35">
        <v>41435</v>
      </c>
      <c r="F652" t="s">
        <v>50</v>
      </c>
      <c r="G652" t="s">
        <v>1610</v>
      </c>
      <c r="H652" t="s">
        <v>1611</v>
      </c>
      <c r="I652" t="s">
        <v>102</v>
      </c>
      <c r="J652" t="s">
        <v>27</v>
      </c>
      <c r="K652" t="s">
        <v>146</v>
      </c>
      <c r="L652" t="s">
        <v>147</v>
      </c>
      <c r="M652">
        <v>19134</v>
      </c>
      <c r="N652" t="s">
        <v>148</v>
      </c>
      <c r="O652" t="s">
        <v>3280</v>
      </c>
      <c r="P652" t="s">
        <v>46</v>
      </c>
      <c r="Q652" t="s">
        <v>47</v>
      </c>
      <c r="R652" t="s">
        <v>3281</v>
      </c>
      <c r="S652">
        <v>7.5600000000000005</v>
      </c>
      <c r="T652">
        <v>3</v>
      </c>
      <c r="U652">
        <v>0.2</v>
      </c>
      <c r="V652">
        <v>2.6459999999999995</v>
      </c>
    </row>
    <row r="653" spans="1:22" x14ac:dyDescent="0.3">
      <c r="A653">
        <v>1134</v>
      </c>
      <c r="B653" t="s">
        <v>3279</v>
      </c>
      <c r="C653">
        <v>2013</v>
      </c>
      <c r="D653" s="35">
        <v>41431</v>
      </c>
      <c r="E653" s="35">
        <v>41435</v>
      </c>
      <c r="F653" t="s">
        <v>50</v>
      </c>
      <c r="G653" t="s">
        <v>1610</v>
      </c>
      <c r="H653" t="s">
        <v>1611</v>
      </c>
      <c r="I653" t="s">
        <v>102</v>
      </c>
      <c r="J653" t="s">
        <v>27</v>
      </c>
      <c r="K653" t="s">
        <v>146</v>
      </c>
      <c r="L653" t="s">
        <v>147</v>
      </c>
      <c r="M653">
        <v>19134</v>
      </c>
      <c r="N653" t="s">
        <v>148</v>
      </c>
      <c r="O653" t="s">
        <v>217</v>
      </c>
      <c r="P653" t="s">
        <v>46</v>
      </c>
      <c r="Q653" t="s">
        <v>59</v>
      </c>
      <c r="R653" t="s">
        <v>218</v>
      </c>
      <c r="S653">
        <v>124.608</v>
      </c>
      <c r="T653">
        <v>4</v>
      </c>
      <c r="U653">
        <v>0.2</v>
      </c>
      <c r="V653">
        <v>-23.364000000000019</v>
      </c>
    </row>
    <row r="654" spans="1:22" x14ac:dyDescent="0.3">
      <c r="A654">
        <v>1102</v>
      </c>
      <c r="B654" t="s">
        <v>3226</v>
      </c>
      <c r="C654">
        <v>2013</v>
      </c>
      <c r="D654" s="35">
        <v>41440</v>
      </c>
      <c r="E654" s="35">
        <v>41443</v>
      </c>
      <c r="F654" t="s">
        <v>188</v>
      </c>
      <c r="G654" t="s">
        <v>3227</v>
      </c>
      <c r="H654" t="s">
        <v>3228</v>
      </c>
      <c r="I654" t="s">
        <v>102</v>
      </c>
      <c r="J654" t="s">
        <v>27</v>
      </c>
      <c r="K654" t="s">
        <v>127</v>
      </c>
      <c r="L654" t="s">
        <v>43</v>
      </c>
      <c r="M654">
        <v>94122</v>
      </c>
      <c r="N654" t="s">
        <v>44</v>
      </c>
      <c r="O654" t="s">
        <v>3233</v>
      </c>
      <c r="P654" t="s">
        <v>46</v>
      </c>
      <c r="Q654" t="s">
        <v>68</v>
      </c>
      <c r="R654" t="s">
        <v>3234</v>
      </c>
      <c r="S654">
        <v>8.64</v>
      </c>
      <c r="T654">
        <v>3</v>
      </c>
      <c r="U654">
        <v>0</v>
      </c>
      <c r="V654">
        <v>2.5055999999999998</v>
      </c>
    </row>
    <row r="655" spans="1:22" x14ac:dyDescent="0.3">
      <c r="A655">
        <v>1101</v>
      </c>
      <c r="B655" t="s">
        <v>3226</v>
      </c>
      <c r="C655">
        <v>2013</v>
      </c>
      <c r="D655" s="35">
        <v>41440</v>
      </c>
      <c r="E655" s="35">
        <v>41443</v>
      </c>
      <c r="F655" t="s">
        <v>188</v>
      </c>
      <c r="G655" t="s">
        <v>3227</v>
      </c>
      <c r="H655" t="s">
        <v>3228</v>
      </c>
      <c r="I655" t="s">
        <v>102</v>
      </c>
      <c r="J655" t="s">
        <v>27</v>
      </c>
      <c r="K655" t="s">
        <v>127</v>
      </c>
      <c r="L655" t="s">
        <v>43</v>
      </c>
      <c r="M655">
        <v>94122</v>
      </c>
      <c r="N655" t="s">
        <v>44</v>
      </c>
      <c r="O655" t="s">
        <v>3231</v>
      </c>
      <c r="P655" t="s">
        <v>71</v>
      </c>
      <c r="Q655" t="s">
        <v>161</v>
      </c>
      <c r="R655" t="s">
        <v>3232</v>
      </c>
      <c r="S655">
        <v>29.29</v>
      </c>
      <c r="T655">
        <v>1</v>
      </c>
      <c r="U655">
        <v>0</v>
      </c>
      <c r="V655">
        <v>9.6656999999999975</v>
      </c>
    </row>
    <row r="656" spans="1:22" x14ac:dyDescent="0.3">
      <c r="A656">
        <v>653</v>
      </c>
      <c r="B656" t="s">
        <v>2148</v>
      </c>
      <c r="C656">
        <v>2014</v>
      </c>
      <c r="D656" s="35">
        <v>41810</v>
      </c>
      <c r="E656" s="35">
        <v>41814</v>
      </c>
      <c r="F656" t="s">
        <v>50</v>
      </c>
      <c r="G656" t="s">
        <v>1324</v>
      </c>
      <c r="H656" t="s">
        <v>1325</v>
      </c>
      <c r="I656" t="s">
        <v>41</v>
      </c>
      <c r="J656" t="s">
        <v>27</v>
      </c>
      <c r="K656" t="s">
        <v>266</v>
      </c>
      <c r="L656" t="s">
        <v>267</v>
      </c>
      <c r="M656">
        <v>10035</v>
      </c>
      <c r="N656" t="s">
        <v>148</v>
      </c>
      <c r="O656" t="s">
        <v>296</v>
      </c>
      <c r="P656" t="s">
        <v>46</v>
      </c>
      <c r="Q656" t="s">
        <v>90</v>
      </c>
      <c r="R656" t="s">
        <v>297</v>
      </c>
      <c r="S656">
        <v>97.82</v>
      </c>
      <c r="T656">
        <v>2</v>
      </c>
      <c r="U656">
        <v>0</v>
      </c>
      <c r="V656">
        <v>45.975399999999993</v>
      </c>
    </row>
    <row r="657" spans="1:22" x14ac:dyDescent="0.3">
      <c r="A657">
        <v>654</v>
      </c>
      <c r="B657" t="s">
        <v>2148</v>
      </c>
      <c r="C657">
        <v>2014</v>
      </c>
      <c r="D657" s="35">
        <v>41810</v>
      </c>
      <c r="E657" s="35">
        <v>41814</v>
      </c>
      <c r="F657" t="s">
        <v>50</v>
      </c>
      <c r="G657" t="s">
        <v>1324</v>
      </c>
      <c r="H657" t="s">
        <v>1325</v>
      </c>
      <c r="I657" t="s">
        <v>41</v>
      </c>
      <c r="J657" t="s">
        <v>27</v>
      </c>
      <c r="K657" t="s">
        <v>266</v>
      </c>
      <c r="L657" t="s">
        <v>267</v>
      </c>
      <c r="M657">
        <v>10035</v>
      </c>
      <c r="N657" t="s">
        <v>148</v>
      </c>
      <c r="O657" t="s">
        <v>2149</v>
      </c>
      <c r="P657" t="s">
        <v>71</v>
      </c>
      <c r="Q657" t="s">
        <v>161</v>
      </c>
      <c r="R657" t="s">
        <v>2150</v>
      </c>
      <c r="S657">
        <v>103.12</v>
      </c>
      <c r="T657">
        <v>8</v>
      </c>
      <c r="U657">
        <v>0</v>
      </c>
      <c r="V657">
        <v>10.311999999999998</v>
      </c>
    </row>
    <row r="658" spans="1:22" x14ac:dyDescent="0.3">
      <c r="A658">
        <v>1100</v>
      </c>
      <c r="B658" t="s">
        <v>3226</v>
      </c>
      <c r="C658">
        <v>2013</v>
      </c>
      <c r="D658" s="35">
        <v>41440</v>
      </c>
      <c r="E658" s="35">
        <v>41443</v>
      </c>
      <c r="F658" t="s">
        <v>188</v>
      </c>
      <c r="G658" t="s">
        <v>3227</v>
      </c>
      <c r="H658" t="s">
        <v>3228</v>
      </c>
      <c r="I658" t="s">
        <v>102</v>
      </c>
      <c r="J658" t="s">
        <v>27</v>
      </c>
      <c r="K658" t="s">
        <v>127</v>
      </c>
      <c r="L658" t="s">
        <v>43</v>
      </c>
      <c r="M658">
        <v>94122</v>
      </c>
      <c r="N658" t="s">
        <v>44</v>
      </c>
      <c r="O658" t="s">
        <v>1555</v>
      </c>
      <c r="P658" t="s">
        <v>32</v>
      </c>
      <c r="Q658" t="s">
        <v>65</v>
      </c>
      <c r="R658" t="s">
        <v>1556</v>
      </c>
      <c r="S658">
        <v>8.73</v>
      </c>
      <c r="T658">
        <v>3</v>
      </c>
      <c r="U658">
        <v>0</v>
      </c>
      <c r="V658">
        <v>4.1030999999999995</v>
      </c>
    </row>
    <row r="659" spans="1:22" x14ac:dyDescent="0.3">
      <c r="A659">
        <v>1099</v>
      </c>
      <c r="B659" t="s">
        <v>3226</v>
      </c>
      <c r="C659">
        <v>2013</v>
      </c>
      <c r="D659" s="35">
        <v>41440</v>
      </c>
      <c r="E659" s="35">
        <v>41443</v>
      </c>
      <c r="F659" t="s">
        <v>188</v>
      </c>
      <c r="G659" t="s">
        <v>3227</v>
      </c>
      <c r="H659" t="s">
        <v>3228</v>
      </c>
      <c r="I659" t="s">
        <v>102</v>
      </c>
      <c r="J659" t="s">
        <v>27</v>
      </c>
      <c r="K659" t="s">
        <v>127</v>
      </c>
      <c r="L659" t="s">
        <v>43</v>
      </c>
      <c r="M659">
        <v>94122</v>
      </c>
      <c r="N659" t="s">
        <v>44</v>
      </c>
      <c r="O659" t="s">
        <v>3229</v>
      </c>
      <c r="P659" t="s">
        <v>46</v>
      </c>
      <c r="Q659" t="s">
        <v>68</v>
      </c>
      <c r="R659" t="s">
        <v>3230</v>
      </c>
      <c r="S659">
        <v>7.04</v>
      </c>
      <c r="T659">
        <v>4</v>
      </c>
      <c r="U659">
        <v>0</v>
      </c>
      <c r="V659">
        <v>2.0415999999999999</v>
      </c>
    </row>
    <row r="660" spans="1:22" x14ac:dyDescent="0.3">
      <c r="A660">
        <v>1098</v>
      </c>
      <c r="B660" t="s">
        <v>3223</v>
      </c>
      <c r="C660">
        <v>2011</v>
      </c>
      <c r="D660" s="35">
        <v>40719</v>
      </c>
      <c r="E660" s="35">
        <v>40722</v>
      </c>
      <c r="F660" t="s">
        <v>188</v>
      </c>
      <c r="G660" t="s">
        <v>3094</v>
      </c>
      <c r="H660" t="s">
        <v>3095</v>
      </c>
      <c r="I660" t="s">
        <v>41</v>
      </c>
      <c r="J660" t="s">
        <v>27</v>
      </c>
      <c r="K660" t="s">
        <v>42</v>
      </c>
      <c r="L660" t="s">
        <v>43</v>
      </c>
      <c r="M660">
        <v>90049</v>
      </c>
      <c r="N660" t="s">
        <v>44</v>
      </c>
      <c r="O660" t="s">
        <v>3224</v>
      </c>
      <c r="P660" t="s">
        <v>32</v>
      </c>
      <c r="Q660" t="s">
        <v>56</v>
      </c>
      <c r="R660" t="s">
        <v>3225</v>
      </c>
      <c r="S660">
        <v>447.84</v>
      </c>
      <c r="T660">
        <v>5</v>
      </c>
      <c r="U660">
        <v>0.2</v>
      </c>
      <c r="V660">
        <v>11.19599999999997</v>
      </c>
    </row>
    <row r="661" spans="1:22" x14ac:dyDescent="0.3">
      <c r="A661">
        <v>1091</v>
      </c>
      <c r="B661" t="s">
        <v>3202</v>
      </c>
      <c r="C661">
        <v>2014</v>
      </c>
      <c r="D661" s="35">
        <v>41795</v>
      </c>
      <c r="E661" s="35">
        <v>41801</v>
      </c>
      <c r="F661" t="s">
        <v>50</v>
      </c>
      <c r="G661" t="s">
        <v>2908</v>
      </c>
      <c r="H661" t="s">
        <v>2909</v>
      </c>
      <c r="I661" t="s">
        <v>41</v>
      </c>
      <c r="J661" t="s">
        <v>27</v>
      </c>
      <c r="K661" t="s">
        <v>735</v>
      </c>
      <c r="L661" t="s">
        <v>88</v>
      </c>
      <c r="M661">
        <v>28110</v>
      </c>
      <c r="N661" t="s">
        <v>30</v>
      </c>
      <c r="O661" t="s">
        <v>3203</v>
      </c>
      <c r="P661" t="s">
        <v>71</v>
      </c>
      <c r="Q661" t="s">
        <v>72</v>
      </c>
      <c r="R661" t="s">
        <v>3204</v>
      </c>
      <c r="S661">
        <v>71.984000000000009</v>
      </c>
      <c r="T661">
        <v>2</v>
      </c>
      <c r="U661">
        <v>0.2</v>
      </c>
      <c r="V661">
        <v>25.194399999999995</v>
      </c>
    </row>
    <row r="662" spans="1:22" x14ac:dyDescent="0.3">
      <c r="A662">
        <v>1090</v>
      </c>
      <c r="B662" t="s">
        <v>3202</v>
      </c>
      <c r="C662">
        <v>2014</v>
      </c>
      <c r="D662" s="35">
        <v>41795</v>
      </c>
      <c r="E662" s="35">
        <v>41801</v>
      </c>
      <c r="F662" t="s">
        <v>50</v>
      </c>
      <c r="G662" t="s">
        <v>2908</v>
      </c>
      <c r="H662" t="s">
        <v>2909</v>
      </c>
      <c r="I662" t="s">
        <v>41</v>
      </c>
      <c r="J662" t="s">
        <v>27</v>
      </c>
      <c r="K662" t="s">
        <v>735</v>
      </c>
      <c r="L662" t="s">
        <v>88</v>
      </c>
      <c r="M662">
        <v>28110</v>
      </c>
      <c r="N662" t="s">
        <v>30</v>
      </c>
      <c r="O662" t="s">
        <v>1186</v>
      </c>
      <c r="P662" t="s">
        <v>32</v>
      </c>
      <c r="Q662" t="s">
        <v>65</v>
      </c>
      <c r="R662" t="s">
        <v>1187</v>
      </c>
      <c r="S662">
        <v>31.983999999999998</v>
      </c>
      <c r="T662">
        <v>2</v>
      </c>
      <c r="U662">
        <v>0.2</v>
      </c>
      <c r="V662">
        <v>1.9989999999999979</v>
      </c>
    </row>
    <row r="663" spans="1:22" x14ac:dyDescent="0.3">
      <c r="A663">
        <v>1038</v>
      </c>
      <c r="B663" t="s">
        <v>3071</v>
      </c>
      <c r="C663">
        <v>2012</v>
      </c>
      <c r="D663" s="35">
        <v>41073</v>
      </c>
      <c r="E663" s="35">
        <v>41074</v>
      </c>
      <c r="F663" t="s">
        <v>188</v>
      </c>
      <c r="G663" t="s">
        <v>3072</v>
      </c>
      <c r="H663" t="s">
        <v>3073</v>
      </c>
      <c r="I663" t="s">
        <v>26</v>
      </c>
      <c r="J663" t="s">
        <v>27</v>
      </c>
      <c r="K663" t="s">
        <v>42</v>
      </c>
      <c r="L663" t="s">
        <v>43</v>
      </c>
      <c r="M663">
        <v>90004</v>
      </c>
      <c r="N663" t="s">
        <v>44</v>
      </c>
      <c r="O663" t="s">
        <v>3074</v>
      </c>
      <c r="P663" t="s">
        <v>46</v>
      </c>
      <c r="Q663" t="s">
        <v>75</v>
      </c>
      <c r="R663" t="s">
        <v>3075</v>
      </c>
      <c r="S663">
        <v>36.624000000000002</v>
      </c>
      <c r="T663">
        <v>3</v>
      </c>
      <c r="U663">
        <v>0.2</v>
      </c>
      <c r="V663">
        <v>13.734</v>
      </c>
    </row>
    <row r="664" spans="1:22" x14ac:dyDescent="0.3">
      <c r="A664">
        <v>1024</v>
      </c>
      <c r="B664" t="s">
        <v>3040</v>
      </c>
      <c r="C664">
        <v>2012</v>
      </c>
      <c r="D664" s="35">
        <v>41076</v>
      </c>
      <c r="E664" s="35">
        <v>41080</v>
      </c>
      <c r="F664" t="s">
        <v>50</v>
      </c>
      <c r="G664" t="s">
        <v>1459</v>
      </c>
      <c r="H664" t="s">
        <v>1460</v>
      </c>
      <c r="I664" t="s">
        <v>26</v>
      </c>
      <c r="J664" t="s">
        <v>27</v>
      </c>
      <c r="K664" t="s">
        <v>146</v>
      </c>
      <c r="L664" t="s">
        <v>147</v>
      </c>
      <c r="M664">
        <v>19134</v>
      </c>
      <c r="N664" t="s">
        <v>148</v>
      </c>
      <c r="O664" t="s">
        <v>3041</v>
      </c>
      <c r="P664" t="s">
        <v>46</v>
      </c>
      <c r="Q664" t="s">
        <v>173</v>
      </c>
      <c r="R664" t="s">
        <v>3042</v>
      </c>
      <c r="S664">
        <v>6.2080000000000002</v>
      </c>
      <c r="T664">
        <v>2</v>
      </c>
      <c r="U664">
        <v>0.2</v>
      </c>
      <c r="V664">
        <v>2.1728000000000001</v>
      </c>
    </row>
    <row r="665" spans="1:22" x14ac:dyDescent="0.3">
      <c r="A665">
        <v>1013</v>
      </c>
      <c r="B665" t="s">
        <v>3014</v>
      </c>
      <c r="C665">
        <v>2014</v>
      </c>
      <c r="D665" s="35">
        <v>41808</v>
      </c>
      <c r="E665" s="35">
        <v>41812</v>
      </c>
      <c r="F665" t="s">
        <v>23</v>
      </c>
      <c r="G665" t="s">
        <v>536</v>
      </c>
      <c r="H665" t="s">
        <v>537</v>
      </c>
      <c r="I665" t="s">
        <v>26</v>
      </c>
      <c r="J665" t="s">
        <v>27</v>
      </c>
      <c r="K665" t="s">
        <v>3015</v>
      </c>
      <c r="L665" t="s">
        <v>96</v>
      </c>
      <c r="M665">
        <v>98502</v>
      </c>
      <c r="N665" t="s">
        <v>44</v>
      </c>
      <c r="O665" t="s">
        <v>3016</v>
      </c>
      <c r="P665" t="s">
        <v>46</v>
      </c>
      <c r="Q665" t="s">
        <v>59</v>
      </c>
      <c r="R665" t="s">
        <v>3017</v>
      </c>
      <c r="S665">
        <v>14.03</v>
      </c>
      <c r="T665">
        <v>1</v>
      </c>
      <c r="U665">
        <v>0</v>
      </c>
      <c r="V665">
        <v>4.068699999999998</v>
      </c>
    </row>
    <row r="666" spans="1:22" x14ac:dyDescent="0.3">
      <c r="A666">
        <v>1012</v>
      </c>
      <c r="B666" t="s">
        <v>3014</v>
      </c>
      <c r="C666">
        <v>2014</v>
      </c>
      <c r="D666" s="35">
        <v>41808</v>
      </c>
      <c r="E666" s="35">
        <v>41812</v>
      </c>
      <c r="F666" t="s">
        <v>23</v>
      </c>
      <c r="G666" t="s">
        <v>536</v>
      </c>
      <c r="H666" t="s">
        <v>537</v>
      </c>
      <c r="I666" t="s">
        <v>26</v>
      </c>
      <c r="J666" t="s">
        <v>27</v>
      </c>
      <c r="K666" t="s">
        <v>3015</v>
      </c>
      <c r="L666" t="s">
        <v>96</v>
      </c>
      <c r="M666">
        <v>98502</v>
      </c>
      <c r="N666" t="s">
        <v>44</v>
      </c>
      <c r="O666" t="s">
        <v>170</v>
      </c>
      <c r="P666" t="s">
        <v>32</v>
      </c>
      <c r="Q666" t="s">
        <v>65</v>
      </c>
      <c r="R666" t="s">
        <v>171</v>
      </c>
      <c r="S666">
        <v>155.25</v>
      </c>
      <c r="T666">
        <v>3</v>
      </c>
      <c r="U666">
        <v>0</v>
      </c>
      <c r="V666">
        <v>46.574999999999996</v>
      </c>
    </row>
    <row r="667" spans="1:22" x14ac:dyDescent="0.3">
      <c r="A667">
        <v>941</v>
      </c>
      <c r="B667" t="s">
        <v>2860</v>
      </c>
      <c r="C667">
        <v>2013</v>
      </c>
      <c r="D667" s="35">
        <v>41445</v>
      </c>
      <c r="E667" s="35">
        <v>41446</v>
      </c>
      <c r="F667" t="s">
        <v>188</v>
      </c>
      <c r="G667" t="s">
        <v>2861</v>
      </c>
      <c r="H667" t="s">
        <v>2862</v>
      </c>
      <c r="I667" t="s">
        <v>41</v>
      </c>
      <c r="J667" t="s">
        <v>27</v>
      </c>
      <c r="K667" t="s">
        <v>127</v>
      </c>
      <c r="L667" t="s">
        <v>43</v>
      </c>
      <c r="M667">
        <v>94110</v>
      </c>
      <c r="N667" t="s">
        <v>44</v>
      </c>
      <c r="O667" t="s">
        <v>2863</v>
      </c>
      <c r="P667" t="s">
        <v>46</v>
      </c>
      <c r="Q667" t="s">
        <v>90</v>
      </c>
      <c r="R667" t="s">
        <v>2864</v>
      </c>
      <c r="S667">
        <v>17.12</v>
      </c>
      <c r="T667">
        <v>2</v>
      </c>
      <c r="U667">
        <v>0</v>
      </c>
      <c r="V667">
        <v>8.0464000000000002</v>
      </c>
    </row>
    <row r="668" spans="1:22" x14ac:dyDescent="0.3">
      <c r="A668">
        <v>937</v>
      </c>
      <c r="B668" t="s">
        <v>2843</v>
      </c>
      <c r="C668">
        <v>2013</v>
      </c>
      <c r="D668" s="35">
        <v>41446</v>
      </c>
      <c r="E668" s="35">
        <v>41450</v>
      </c>
      <c r="F668" t="s">
        <v>50</v>
      </c>
      <c r="G668" t="s">
        <v>2844</v>
      </c>
      <c r="H668" t="s">
        <v>2845</v>
      </c>
      <c r="I668" t="s">
        <v>102</v>
      </c>
      <c r="J668" t="s">
        <v>27</v>
      </c>
      <c r="K668" t="s">
        <v>146</v>
      </c>
      <c r="L668" t="s">
        <v>147</v>
      </c>
      <c r="M668">
        <v>19120</v>
      </c>
      <c r="N668" t="s">
        <v>148</v>
      </c>
      <c r="O668" t="s">
        <v>597</v>
      </c>
      <c r="P668" t="s">
        <v>46</v>
      </c>
      <c r="Q668" t="s">
        <v>78</v>
      </c>
      <c r="R668" t="s">
        <v>598</v>
      </c>
      <c r="S668">
        <v>447.69600000000003</v>
      </c>
      <c r="T668">
        <v>2</v>
      </c>
      <c r="U668">
        <v>0.2</v>
      </c>
      <c r="V668">
        <v>33.577199999999976</v>
      </c>
    </row>
    <row r="669" spans="1:22" x14ac:dyDescent="0.3">
      <c r="A669">
        <v>666</v>
      </c>
      <c r="B669" t="s">
        <v>2170</v>
      </c>
      <c r="C669">
        <v>2014</v>
      </c>
      <c r="D669" s="35">
        <v>41799</v>
      </c>
      <c r="E669" s="35">
        <v>41801</v>
      </c>
      <c r="F669" t="s">
        <v>23</v>
      </c>
      <c r="G669" t="s">
        <v>2171</v>
      </c>
      <c r="H669" t="s">
        <v>2172</v>
      </c>
      <c r="I669" t="s">
        <v>41</v>
      </c>
      <c r="J669" t="s">
        <v>27</v>
      </c>
      <c r="K669" t="s">
        <v>815</v>
      </c>
      <c r="L669" t="s">
        <v>104</v>
      </c>
      <c r="M669">
        <v>75081</v>
      </c>
      <c r="N669" t="s">
        <v>105</v>
      </c>
      <c r="O669" t="s">
        <v>2173</v>
      </c>
      <c r="P669" t="s">
        <v>46</v>
      </c>
      <c r="Q669" t="s">
        <v>578</v>
      </c>
      <c r="R669" t="s">
        <v>2174</v>
      </c>
      <c r="S669">
        <v>23.76</v>
      </c>
      <c r="T669">
        <v>3</v>
      </c>
      <c r="U669">
        <v>0.2</v>
      </c>
      <c r="V669">
        <v>2.0789999999999997</v>
      </c>
    </row>
    <row r="670" spans="1:22" x14ac:dyDescent="0.3">
      <c r="A670">
        <v>667</v>
      </c>
      <c r="B670" t="s">
        <v>2170</v>
      </c>
      <c r="C670">
        <v>2014</v>
      </c>
      <c r="D670" s="35">
        <v>41799</v>
      </c>
      <c r="E670" s="35">
        <v>41801</v>
      </c>
      <c r="F670" t="s">
        <v>23</v>
      </c>
      <c r="G670" t="s">
        <v>2171</v>
      </c>
      <c r="H670" t="s">
        <v>2172</v>
      </c>
      <c r="I670" t="s">
        <v>41</v>
      </c>
      <c r="J670" t="s">
        <v>27</v>
      </c>
      <c r="K670" t="s">
        <v>815</v>
      </c>
      <c r="L670" t="s">
        <v>104</v>
      </c>
      <c r="M670">
        <v>75081</v>
      </c>
      <c r="N670" t="s">
        <v>105</v>
      </c>
      <c r="O670" t="s">
        <v>1054</v>
      </c>
      <c r="P670" t="s">
        <v>46</v>
      </c>
      <c r="Q670" t="s">
        <v>90</v>
      </c>
      <c r="R670" t="s">
        <v>186</v>
      </c>
      <c r="S670">
        <v>85.055999999999997</v>
      </c>
      <c r="T670">
        <v>3</v>
      </c>
      <c r="U670">
        <v>0.2</v>
      </c>
      <c r="V670">
        <v>28.706399999999991</v>
      </c>
    </row>
    <row r="671" spans="1:22" x14ac:dyDescent="0.3">
      <c r="A671">
        <v>668</v>
      </c>
      <c r="B671" t="s">
        <v>2170</v>
      </c>
      <c r="C671">
        <v>2014</v>
      </c>
      <c r="D671" s="35">
        <v>41799</v>
      </c>
      <c r="E671" s="35">
        <v>41801</v>
      </c>
      <c r="F671" t="s">
        <v>23</v>
      </c>
      <c r="G671" t="s">
        <v>2171</v>
      </c>
      <c r="H671" t="s">
        <v>2172</v>
      </c>
      <c r="I671" t="s">
        <v>41</v>
      </c>
      <c r="J671" t="s">
        <v>27</v>
      </c>
      <c r="K671" t="s">
        <v>815</v>
      </c>
      <c r="L671" t="s">
        <v>104</v>
      </c>
      <c r="M671">
        <v>75081</v>
      </c>
      <c r="N671" t="s">
        <v>105</v>
      </c>
      <c r="O671" t="s">
        <v>2175</v>
      </c>
      <c r="P671" t="s">
        <v>71</v>
      </c>
      <c r="Q671" t="s">
        <v>72</v>
      </c>
      <c r="R671" t="s">
        <v>2176</v>
      </c>
      <c r="S671">
        <v>381.57600000000002</v>
      </c>
      <c r="T671">
        <v>3</v>
      </c>
      <c r="U671">
        <v>0.2</v>
      </c>
      <c r="V671">
        <v>28.618200000000002</v>
      </c>
    </row>
    <row r="672" spans="1:22" x14ac:dyDescent="0.3">
      <c r="A672">
        <v>936</v>
      </c>
      <c r="B672" t="s">
        <v>2843</v>
      </c>
      <c r="C672">
        <v>2013</v>
      </c>
      <c r="D672" s="35">
        <v>41446</v>
      </c>
      <c r="E672" s="35">
        <v>41450</v>
      </c>
      <c r="F672" t="s">
        <v>50</v>
      </c>
      <c r="G672" t="s">
        <v>2844</v>
      </c>
      <c r="H672" t="s">
        <v>2845</v>
      </c>
      <c r="I672" t="s">
        <v>102</v>
      </c>
      <c r="J672" t="s">
        <v>27</v>
      </c>
      <c r="K672" t="s">
        <v>146</v>
      </c>
      <c r="L672" t="s">
        <v>147</v>
      </c>
      <c r="M672">
        <v>19120</v>
      </c>
      <c r="N672" t="s">
        <v>148</v>
      </c>
      <c r="O672" t="s">
        <v>2643</v>
      </c>
      <c r="P672" t="s">
        <v>46</v>
      </c>
      <c r="Q672" t="s">
        <v>90</v>
      </c>
      <c r="R672" t="s">
        <v>2644</v>
      </c>
      <c r="S672">
        <v>15.552000000000003</v>
      </c>
      <c r="T672">
        <v>3</v>
      </c>
      <c r="U672">
        <v>0.2</v>
      </c>
      <c r="V672">
        <v>5.4432</v>
      </c>
    </row>
    <row r="673" spans="1:22" x14ac:dyDescent="0.3">
      <c r="A673">
        <v>670</v>
      </c>
      <c r="B673" t="s">
        <v>2183</v>
      </c>
      <c r="C673">
        <v>2014</v>
      </c>
      <c r="D673" s="35">
        <v>41800</v>
      </c>
      <c r="E673" s="35">
        <v>41804</v>
      </c>
      <c r="F673" t="s">
        <v>50</v>
      </c>
      <c r="G673" t="s">
        <v>2067</v>
      </c>
      <c r="H673" t="s">
        <v>2068</v>
      </c>
      <c r="I673" t="s">
        <v>102</v>
      </c>
      <c r="J673" t="s">
        <v>27</v>
      </c>
      <c r="K673" t="s">
        <v>303</v>
      </c>
      <c r="L673" t="s">
        <v>211</v>
      </c>
      <c r="M673">
        <v>60653</v>
      </c>
      <c r="N673" t="s">
        <v>105</v>
      </c>
      <c r="O673" t="s">
        <v>2184</v>
      </c>
      <c r="P673" t="s">
        <v>32</v>
      </c>
      <c r="Q673" t="s">
        <v>65</v>
      </c>
      <c r="R673" t="s">
        <v>2185</v>
      </c>
      <c r="S673">
        <v>23.976000000000003</v>
      </c>
      <c r="T673">
        <v>3</v>
      </c>
      <c r="U673">
        <v>0.6</v>
      </c>
      <c r="V673">
        <v>-14.385599999999997</v>
      </c>
    </row>
    <row r="674" spans="1:22" x14ac:dyDescent="0.3">
      <c r="A674">
        <v>671</v>
      </c>
      <c r="B674" t="s">
        <v>2183</v>
      </c>
      <c r="C674">
        <v>2014</v>
      </c>
      <c r="D674" s="35">
        <v>41800</v>
      </c>
      <c r="E674" s="35">
        <v>41804</v>
      </c>
      <c r="F674" t="s">
        <v>50</v>
      </c>
      <c r="G674" t="s">
        <v>2067</v>
      </c>
      <c r="H674" t="s">
        <v>2068</v>
      </c>
      <c r="I674" t="s">
        <v>102</v>
      </c>
      <c r="J674" t="s">
        <v>27</v>
      </c>
      <c r="K674" t="s">
        <v>303</v>
      </c>
      <c r="L674" t="s">
        <v>211</v>
      </c>
      <c r="M674">
        <v>60653</v>
      </c>
      <c r="N674" t="s">
        <v>105</v>
      </c>
      <c r="O674" t="s">
        <v>2186</v>
      </c>
      <c r="P674" t="s">
        <v>32</v>
      </c>
      <c r="Q674" t="s">
        <v>56</v>
      </c>
      <c r="R674" t="s">
        <v>2187</v>
      </c>
      <c r="S674">
        <v>108.925</v>
      </c>
      <c r="T674">
        <v>1</v>
      </c>
      <c r="U674">
        <v>0.5</v>
      </c>
      <c r="V674">
        <v>-71.890500000000017</v>
      </c>
    </row>
    <row r="675" spans="1:22" x14ac:dyDescent="0.3">
      <c r="A675">
        <v>672</v>
      </c>
      <c r="B675" t="s">
        <v>2183</v>
      </c>
      <c r="C675">
        <v>2014</v>
      </c>
      <c r="D675" s="35">
        <v>41800</v>
      </c>
      <c r="E675" s="35">
        <v>41804</v>
      </c>
      <c r="F675" t="s">
        <v>50</v>
      </c>
      <c r="G675" t="s">
        <v>2067</v>
      </c>
      <c r="H675" t="s">
        <v>2068</v>
      </c>
      <c r="I675" t="s">
        <v>102</v>
      </c>
      <c r="J675" t="s">
        <v>27</v>
      </c>
      <c r="K675" t="s">
        <v>303</v>
      </c>
      <c r="L675" t="s">
        <v>211</v>
      </c>
      <c r="M675">
        <v>60653</v>
      </c>
      <c r="N675" t="s">
        <v>105</v>
      </c>
      <c r="O675" t="s">
        <v>560</v>
      </c>
      <c r="P675" t="s">
        <v>46</v>
      </c>
      <c r="Q675" t="s">
        <v>90</v>
      </c>
      <c r="R675" t="s">
        <v>2188</v>
      </c>
      <c r="S675">
        <v>36.351999999999997</v>
      </c>
      <c r="T675">
        <v>8</v>
      </c>
      <c r="U675">
        <v>0.2</v>
      </c>
      <c r="V675">
        <v>11.359999999999998</v>
      </c>
    </row>
    <row r="676" spans="1:22" x14ac:dyDescent="0.3">
      <c r="A676">
        <v>673</v>
      </c>
      <c r="B676" t="s">
        <v>2189</v>
      </c>
      <c r="C676">
        <v>2014</v>
      </c>
      <c r="D676" s="35">
        <v>41806</v>
      </c>
      <c r="E676" s="35">
        <v>41813</v>
      </c>
      <c r="F676" t="s">
        <v>50</v>
      </c>
      <c r="G676" t="s">
        <v>1242</v>
      </c>
      <c r="H676" t="s">
        <v>1243</v>
      </c>
      <c r="I676" t="s">
        <v>26</v>
      </c>
      <c r="J676" t="s">
        <v>27</v>
      </c>
      <c r="K676" t="s">
        <v>1320</v>
      </c>
      <c r="L676" t="s">
        <v>211</v>
      </c>
      <c r="M676">
        <v>62301</v>
      </c>
      <c r="N676" t="s">
        <v>105</v>
      </c>
      <c r="O676" t="s">
        <v>2190</v>
      </c>
      <c r="P676" t="s">
        <v>46</v>
      </c>
      <c r="Q676" t="s">
        <v>68</v>
      </c>
      <c r="R676" t="s">
        <v>2191</v>
      </c>
      <c r="S676">
        <v>19.559999999999999</v>
      </c>
      <c r="T676">
        <v>5</v>
      </c>
      <c r="U676">
        <v>0.2</v>
      </c>
      <c r="V676">
        <v>1.7115</v>
      </c>
    </row>
    <row r="677" spans="1:22" x14ac:dyDescent="0.3">
      <c r="A677">
        <v>935</v>
      </c>
      <c r="B677" t="s">
        <v>2843</v>
      </c>
      <c r="C677">
        <v>2013</v>
      </c>
      <c r="D677" s="35">
        <v>41446</v>
      </c>
      <c r="E677" s="35">
        <v>41450</v>
      </c>
      <c r="F677" t="s">
        <v>50</v>
      </c>
      <c r="G677" t="s">
        <v>2844</v>
      </c>
      <c r="H677" t="s">
        <v>2845</v>
      </c>
      <c r="I677" t="s">
        <v>102</v>
      </c>
      <c r="J677" t="s">
        <v>27</v>
      </c>
      <c r="K677" t="s">
        <v>146</v>
      </c>
      <c r="L677" t="s">
        <v>147</v>
      </c>
      <c r="M677">
        <v>19120</v>
      </c>
      <c r="N677" t="s">
        <v>148</v>
      </c>
      <c r="O677" t="s">
        <v>2848</v>
      </c>
      <c r="P677" t="s">
        <v>46</v>
      </c>
      <c r="Q677" t="s">
        <v>75</v>
      </c>
      <c r="R677" t="s">
        <v>2849</v>
      </c>
      <c r="S677">
        <v>29.718000000000007</v>
      </c>
      <c r="T677">
        <v>6</v>
      </c>
      <c r="U677">
        <v>0.7</v>
      </c>
      <c r="V677">
        <v>-21.793199999999992</v>
      </c>
    </row>
    <row r="678" spans="1:22" x14ac:dyDescent="0.3">
      <c r="A678">
        <v>934</v>
      </c>
      <c r="B678" t="s">
        <v>2843</v>
      </c>
      <c r="C678">
        <v>2013</v>
      </c>
      <c r="D678" s="35">
        <v>41446</v>
      </c>
      <c r="E678" s="35">
        <v>41450</v>
      </c>
      <c r="F678" t="s">
        <v>50</v>
      </c>
      <c r="G678" t="s">
        <v>2844</v>
      </c>
      <c r="H678" t="s">
        <v>2845</v>
      </c>
      <c r="I678" t="s">
        <v>102</v>
      </c>
      <c r="J678" t="s">
        <v>27</v>
      </c>
      <c r="K678" t="s">
        <v>146</v>
      </c>
      <c r="L678" t="s">
        <v>147</v>
      </c>
      <c r="M678">
        <v>19120</v>
      </c>
      <c r="N678" t="s">
        <v>148</v>
      </c>
      <c r="O678" t="s">
        <v>2846</v>
      </c>
      <c r="P678" t="s">
        <v>46</v>
      </c>
      <c r="Q678" t="s">
        <v>90</v>
      </c>
      <c r="R678" t="s">
        <v>2847</v>
      </c>
      <c r="S678">
        <v>45.056000000000004</v>
      </c>
      <c r="T678">
        <v>8</v>
      </c>
      <c r="U678">
        <v>0.2</v>
      </c>
      <c r="V678">
        <v>15.206399999999997</v>
      </c>
    </row>
    <row r="679" spans="1:22" x14ac:dyDescent="0.3">
      <c r="A679">
        <v>918</v>
      </c>
      <c r="B679" t="s">
        <v>2802</v>
      </c>
      <c r="C679">
        <v>2011</v>
      </c>
      <c r="D679" s="35">
        <v>40709</v>
      </c>
      <c r="E679" s="35">
        <v>40715</v>
      </c>
      <c r="F679" t="s">
        <v>50</v>
      </c>
      <c r="G679" t="s">
        <v>1079</v>
      </c>
      <c r="H679" t="s">
        <v>1080</v>
      </c>
      <c r="I679" t="s">
        <v>41</v>
      </c>
      <c r="J679" t="s">
        <v>27</v>
      </c>
      <c r="K679" t="s">
        <v>678</v>
      </c>
      <c r="L679" t="s">
        <v>104</v>
      </c>
      <c r="M679">
        <v>78207</v>
      </c>
      <c r="N679" t="s">
        <v>105</v>
      </c>
      <c r="O679" t="s">
        <v>1102</v>
      </c>
      <c r="P679" t="s">
        <v>46</v>
      </c>
      <c r="Q679" t="s">
        <v>75</v>
      </c>
      <c r="R679" t="s">
        <v>1103</v>
      </c>
      <c r="S679">
        <v>8.5679999999999978</v>
      </c>
      <c r="T679">
        <v>3</v>
      </c>
      <c r="U679">
        <v>0.8</v>
      </c>
      <c r="V679">
        <v>-14.5656</v>
      </c>
    </row>
    <row r="680" spans="1:22" x14ac:dyDescent="0.3">
      <c r="A680">
        <v>917</v>
      </c>
      <c r="B680" t="s">
        <v>2802</v>
      </c>
      <c r="C680">
        <v>2011</v>
      </c>
      <c r="D680" s="35">
        <v>40709</v>
      </c>
      <c r="E680" s="35">
        <v>40715</v>
      </c>
      <c r="F680" t="s">
        <v>50</v>
      </c>
      <c r="G680" t="s">
        <v>1079</v>
      </c>
      <c r="H680" t="s">
        <v>1080</v>
      </c>
      <c r="I680" t="s">
        <v>41</v>
      </c>
      <c r="J680" t="s">
        <v>27</v>
      </c>
      <c r="K680" t="s">
        <v>678</v>
      </c>
      <c r="L680" t="s">
        <v>104</v>
      </c>
      <c r="M680">
        <v>78207</v>
      </c>
      <c r="N680" t="s">
        <v>105</v>
      </c>
      <c r="O680" t="s">
        <v>1793</v>
      </c>
      <c r="P680" t="s">
        <v>32</v>
      </c>
      <c r="Q680" t="s">
        <v>36</v>
      </c>
      <c r="R680" t="s">
        <v>1794</v>
      </c>
      <c r="S680">
        <v>797.94399999999996</v>
      </c>
      <c r="T680">
        <v>4</v>
      </c>
      <c r="U680">
        <v>0.3</v>
      </c>
      <c r="V680">
        <v>-56.995999999999981</v>
      </c>
    </row>
    <row r="681" spans="1:22" x14ac:dyDescent="0.3">
      <c r="A681">
        <v>916</v>
      </c>
      <c r="B681" t="s">
        <v>2802</v>
      </c>
      <c r="C681">
        <v>2011</v>
      </c>
      <c r="D681" s="35">
        <v>40709</v>
      </c>
      <c r="E681" s="35">
        <v>40715</v>
      </c>
      <c r="F681" t="s">
        <v>50</v>
      </c>
      <c r="G681" t="s">
        <v>1079</v>
      </c>
      <c r="H681" t="s">
        <v>1080</v>
      </c>
      <c r="I681" t="s">
        <v>41</v>
      </c>
      <c r="J681" t="s">
        <v>27</v>
      </c>
      <c r="K681" t="s">
        <v>678</v>
      </c>
      <c r="L681" t="s">
        <v>104</v>
      </c>
      <c r="M681">
        <v>78207</v>
      </c>
      <c r="N681" t="s">
        <v>105</v>
      </c>
      <c r="O681" t="s">
        <v>2803</v>
      </c>
      <c r="P681" t="s">
        <v>32</v>
      </c>
      <c r="Q681" t="s">
        <v>56</v>
      </c>
      <c r="R681" t="s">
        <v>2804</v>
      </c>
      <c r="S681">
        <v>99.918000000000006</v>
      </c>
      <c r="T681">
        <v>2</v>
      </c>
      <c r="U681">
        <v>0.3</v>
      </c>
      <c r="V681">
        <v>-18.556200000000018</v>
      </c>
    </row>
    <row r="682" spans="1:22" x14ac:dyDescent="0.3">
      <c r="A682">
        <v>894</v>
      </c>
      <c r="B682" t="s">
        <v>2740</v>
      </c>
      <c r="C682">
        <v>2014</v>
      </c>
      <c r="D682" s="35">
        <v>41817</v>
      </c>
      <c r="E682" s="35">
        <v>41818</v>
      </c>
      <c r="F682" t="s">
        <v>188</v>
      </c>
      <c r="G682" t="s">
        <v>2284</v>
      </c>
      <c r="H682" t="s">
        <v>2285</v>
      </c>
      <c r="I682" t="s">
        <v>102</v>
      </c>
      <c r="J682" t="s">
        <v>27</v>
      </c>
      <c r="K682" t="s">
        <v>880</v>
      </c>
      <c r="L682" t="s">
        <v>238</v>
      </c>
      <c r="M682">
        <v>48227</v>
      </c>
      <c r="N682" t="s">
        <v>105</v>
      </c>
      <c r="O682" t="s">
        <v>2745</v>
      </c>
      <c r="P682" t="s">
        <v>71</v>
      </c>
      <c r="Q682" t="s">
        <v>72</v>
      </c>
      <c r="R682" t="s">
        <v>2746</v>
      </c>
      <c r="S682">
        <v>543.91999999999996</v>
      </c>
      <c r="T682">
        <v>8</v>
      </c>
      <c r="U682">
        <v>0</v>
      </c>
      <c r="V682">
        <v>135.98000000000002</v>
      </c>
    </row>
    <row r="683" spans="1:22" x14ac:dyDescent="0.3">
      <c r="A683">
        <v>893</v>
      </c>
      <c r="B683" t="s">
        <v>2740</v>
      </c>
      <c r="C683">
        <v>2014</v>
      </c>
      <c r="D683" s="35">
        <v>41817</v>
      </c>
      <c r="E683" s="35">
        <v>41818</v>
      </c>
      <c r="F683" t="s">
        <v>188</v>
      </c>
      <c r="G683" t="s">
        <v>2284</v>
      </c>
      <c r="H683" t="s">
        <v>2285</v>
      </c>
      <c r="I683" t="s">
        <v>102</v>
      </c>
      <c r="J683" t="s">
        <v>27</v>
      </c>
      <c r="K683" t="s">
        <v>880</v>
      </c>
      <c r="L683" t="s">
        <v>238</v>
      </c>
      <c r="M683">
        <v>48227</v>
      </c>
      <c r="N683" t="s">
        <v>105</v>
      </c>
      <c r="O683" t="s">
        <v>2743</v>
      </c>
      <c r="P683" t="s">
        <v>46</v>
      </c>
      <c r="Q683" t="s">
        <v>68</v>
      </c>
      <c r="R683" t="s">
        <v>2744</v>
      </c>
      <c r="S683">
        <v>15.92</v>
      </c>
      <c r="T683">
        <v>4</v>
      </c>
      <c r="U683">
        <v>0</v>
      </c>
      <c r="V683">
        <v>5.4127999999999989</v>
      </c>
    </row>
    <row r="684" spans="1:22" x14ac:dyDescent="0.3">
      <c r="A684">
        <v>892</v>
      </c>
      <c r="B684" t="s">
        <v>2740</v>
      </c>
      <c r="C684">
        <v>2014</v>
      </c>
      <c r="D684" s="35">
        <v>41817</v>
      </c>
      <c r="E684" s="35">
        <v>41818</v>
      </c>
      <c r="F684" t="s">
        <v>188</v>
      </c>
      <c r="G684" t="s">
        <v>2284</v>
      </c>
      <c r="H684" t="s">
        <v>2285</v>
      </c>
      <c r="I684" t="s">
        <v>102</v>
      </c>
      <c r="J684" t="s">
        <v>27</v>
      </c>
      <c r="K684" t="s">
        <v>880</v>
      </c>
      <c r="L684" t="s">
        <v>238</v>
      </c>
      <c r="M684">
        <v>48227</v>
      </c>
      <c r="N684" t="s">
        <v>105</v>
      </c>
      <c r="O684" t="s">
        <v>2741</v>
      </c>
      <c r="P684" t="s">
        <v>46</v>
      </c>
      <c r="Q684" t="s">
        <v>90</v>
      </c>
      <c r="R684" t="s">
        <v>2742</v>
      </c>
      <c r="S684">
        <v>4.54</v>
      </c>
      <c r="T684">
        <v>1</v>
      </c>
      <c r="U684">
        <v>0</v>
      </c>
      <c r="V684">
        <v>2.0429999999999997</v>
      </c>
    </row>
    <row r="685" spans="1:22" x14ac:dyDescent="0.3">
      <c r="A685">
        <v>891</v>
      </c>
      <c r="B685" t="s">
        <v>2737</v>
      </c>
      <c r="C685">
        <v>2014</v>
      </c>
      <c r="D685" s="35">
        <v>41811</v>
      </c>
      <c r="E685" s="35">
        <v>41817</v>
      </c>
      <c r="F685" t="s">
        <v>50</v>
      </c>
      <c r="G685" t="s">
        <v>1645</v>
      </c>
      <c r="H685" t="s">
        <v>1646</v>
      </c>
      <c r="I685" t="s">
        <v>26</v>
      </c>
      <c r="J685" t="s">
        <v>27</v>
      </c>
      <c r="K685" t="s">
        <v>1499</v>
      </c>
      <c r="L685" t="s">
        <v>267</v>
      </c>
      <c r="M685">
        <v>10801</v>
      </c>
      <c r="N685" t="s">
        <v>148</v>
      </c>
      <c r="O685" t="s">
        <v>1596</v>
      </c>
      <c r="P685" t="s">
        <v>46</v>
      </c>
      <c r="Q685" t="s">
        <v>75</v>
      </c>
      <c r="R685" t="s">
        <v>1597</v>
      </c>
      <c r="S685">
        <v>51.311999999999998</v>
      </c>
      <c r="T685">
        <v>3</v>
      </c>
      <c r="U685">
        <v>0.2</v>
      </c>
      <c r="V685">
        <v>18.600599999999996</v>
      </c>
    </row>
    <row r="686" spans="1:22" x14ac:dyDescent="0.3">
      <c r="A686">
        <v>890</v>
      </c>
      <c r="B686" t="s">
        <v>2737</v>
      </c>
      <c r="C686">
        <v>2014</v>
      </c>
      <c r="D686" s="35">
        <v>41811</v>
      </c>
      <c r="E686" s="35">
        <v>41817</v>
      </c>
      <c r="F686" t="s">
        <v>50</v>
      </c>
      <c r="G686" t="s">
        <v>1645</v>
      </c>
      <c r="H686" t="s">
        <v>1646</v>
      </c>
      <c r="I686" t="s">
        <v>26</v>
      </c>
      <c r="J686" t="s">
        <v>27</v>
      </c>
      <c r="K686" t="s">
        <v>1499</v>
      </c>
      <c r="L686" t="s">
        <v>267</v>
      </c>
      <c r="M686">
        <v>10801</v>
      </c>
      <c r="N686" t="s">
        <v>148</v>
      </c>
      <c r="O686" t="s">
        <v>2738</v>
      </c>
      <c r="P686" t="s">
        <v>71</v>
      </c>
      <c r="Q686" t="s">
        <v>161</v>
      </c>
      <c r="R686" t="s">
        <v>2739</v>
      </c>
      <c r="S686">
        <v>149.94999999999999</v>
      </c>
      <c r="T686">
        <v>5</v>
      </c>
      <c r="U686">
        <v>0</v>
      </c>
      <c r="V686">
        <v>14.994999999999994</v>
      </c>
    </row>
    <row r="687" spans="1:22" x14ac:dyDescent="0.3">
      <c r="A687">
        <v>887</v>
      </c>
      <c r="B687" t="s">
        <v>2729</v>
      </c>
      <c r="C687">
        <v>2014</v>
      </c>
      <c r="D687" s="35">
        <v>41817</v>
      </c>
      <c r="E687" s="35">
        <v>41823</v>
      </c>
      <c r="F687" t="s">
        <v>50</v>
      </c>
      <c r="G687" t="s">
        <v>1892</v>
      </c>
      <c r="H687" t="s">
        <v>1893</v>
      </c>
      <c r="I687" t="s">
        <v>26</v>
      </c>
      <c r="J687" t="s">
        <v>27</v>
      </c>
      <c r="K687" t="s">
        <v>947</v>
      </c>
      <c r="L687" t="s">
        <v>43</v>
      </c>
      <c r="M687">
        <v>92105</v>
      </c>
      <c r="N687" t="s">
        <v>44</v>
      </c>
      <c r="O687" t="s">
        <v>2730</v>
      </c>
      <c r="P687" t="s">
        <v>46</v>
      </c>
      <c r="Q687" t="s">
        <v>59</v>
      </c>
      <c r="R687" t="s">
        <v>2731</v>
      </c>
      <c r="S687">
        <v>83.76</v>
      </c>
      <c r="T687">
        <v>12</v>
      </c>
      <c r="U687">
        <v>0</v>
      </c>
      <c r="V687">
        <v>1.6751999999999967</v>
      </c>
    </row>
    <row r="688" spans="1:22" x14ac:dyDescent="0.3">
      <c r="A688">
        <v>862</v>
      </c>
      <c r="B688" t="s">
        <v>2659</v>
      </c>
      <c r="C688">
        <v>2011</v>
      </c>
      <c r="D688" s="35">
        <v>40703</v>
      </c>
      <c r="E688" s="35">
        <v>40710</v>
      </c>
      <c r="F688" t="s">
        <v>50</v>
      </c>
      <c r="G688" t="s">
        <v>2660</v>
      </c>
      <c r="H688" t="s">
        <v>2661</v>
      </c>
      <c r="I688" t="s">
        <v>26</v>
      </c>
      <c r="J688" t="s">
        <v>27</v>
      </c>
      <c r="K688" t="s">
        <v>127</v>
      </c>
      <c r="L688" t="s">
        <v>43</v>
      </c>
      <c r="M688">
        <v>94122</v>
      </c>
      <c r="N688" t="s">
        <v>44</v>
      </c>
      <c r="O688" t="s">
        <v>2662</v>
      </c>
      <c r="P688" t="s">
        <v>46</v>
      </c>
      <c r="Q688" t="s">
        <v>68</v>
      </c>
      <c r="R688" t="s">
        <v>2663</v>
      </c>
      <c r="S688">
        <v>23.1</v>
      </c>
      <c r="T688">
        <v>2</v>
      </c>
      <c r="U688">
        <v>0</v>
      </c>
      <c r="V688">
        <v>10.625999999999999</v>
      </c>
    </row>
    <row r="689" spans="1:22" x14ac:dyDescent="0.3">
      <c r="A689">
        <v>861</v>
      </c>
      <c r="B689" t="s">
        <v>2659</v>
      </c>
      <c r="C689">
        <v>2011</v>
      </c>
      <c r="D689" s="35">
        <v>40703</v>
      </c>
      <c r="E689" s="35">
        <v>40710</v>
      </c>
      <c r="F689" t="s">
        <v>50</v>
      </c>
      <c r="G689" t="s">
        <v>2660</v>
      </c>
      <c r="H689" t="s">
        <v>2661</v>
      </c>
      <c r="I689" t="s">
        <v>26</v>
      </c>
      <c r="J689" t="s">
        <v>27</v>
      </c>
      <c r="K689" t="s">
        <v>127</v>
      </c>
      <c r="L689" t="s">
        <v>43</v>
      </c>
      <c r="M689">
        <v>94122</v>
      </c>
      <c r="N689" t="s">
        <v>44</v>
      </c>
      <c r="O689" t="s">
        <v>1296</v>
      </c>
      <c r="P689" t="s">
        <v>46</v>
      </c>
      <c r="Q689" t="s">
        <v>578</v>
      </c>
      <c r="R689" t="s">
        <v>186</v>
      </c>
      <c r="S689">
        <v>7.36</v>
      </c>
      <c r="T689">
        <v>2</v>
      </c>
      <c r="U689">
        <v>0</v>
      </c>
      <c r="V689">
        <v>0.14719999999999978</v>
      </c>
    </row>
    <row r="690" spans="1:22" x14ac:dyDescent="0.3">
      <c r="A690">
        <v>852</v>
      </c>
      <c r="B690" t="s">
        <v>2637</v>
      </c>
      <c r="C690">
        <v>2013</v>
      </c>
      <c r="D690" s="35">
        <v>41446</v>
      </c>
      <c r="E690" s="35">
        <v>41451</v>
      </c>
      <c r="F690" t="s">
        <v>23</v>
      </c>
      <c r="G690" t="s">
        <v>2638</v>
      </c>
      <c r="H690" t="s">
        <v>2639</v>
      </c>
      <c r="I690" t="s">
        <v>41</v>
      </c>
      <c r="J690" t="s">
        <v>27</v>
      </c>
      <c r="K690" t="s">
        <v>2640</v>
      </c>
      <c r="L690" t="s">
        <v>43</v>
      </c>
      <c r="M690">
        <v>93905</v>
      </c>
      <c r="N690" t="s">
        <v>44</v>
      </c>
      <c r="O690" t="s">
        <v>2643</v>
      </c>
      <c r="P690" t="s">
        <v>46</v>
      </c>
      <c r="Q690" t="s">
        <v>90</v>
      </c>
      <c r="R690" t="s">
        <v>2644</v>
      </c>
      <c r="S690">
        <v>38.880000000000003</v>
      </c>
      <c r="T690">
        <v>6</v>
      </c>
      <c r="U690">
        <v>0</v>
      </c>
      <c r="V690">
        <v>18.662400000000002</v>
      </c>
    </row>
    <row r="691" spans="1:22" x14ac:dyDescent="0.3">
      <c r="A691">
        <v>851</v>
      </c>
      <c r="B691" t="s">
        <v>2637</v>
      </c>
      <c r="C691">
        <v>2013</v>
      </c>
      <c r="D691" s="35">
        <v>41446</v>
      </c>
      <c r="E691" s="35">
        <v>41451</v>
      </c>
      <c r="F691" t="s">
        <v>23</v>
      </c>
      <c r="G691" t="s">
        <v>2638</v>
      </c>
      <c r="H691" t="s">
        <v>2639</v>
      </c>
      <c r="I691" t="s">
        <v>41</v>
      </c>
      <c r="J691" t="s">
        <v>27</v>
      </c>
      <c r="K691" t="s">
        <v>2640</v>
      </c>
      <c r="L691" t="s">
        <v>43</v>
      </c>
      <c r="M691">
        <v>93905</v>
      </c>
      <c r="N691" t="s">
        <v>44</v>
      </c>
      <c r="O691" t="s">
        <v>2641</v>
      </c>
      <c r="P691" t="s">
        <v>46</v>
      </c>
      <c r="Q691" t="s">
        <v>68</v>
      </c>
      <c r="R691" t="s">
        <v>2642</v>
      </c>
      <c r="S691">
        <v>5.16</v>
      </c>
      <c r="T691">
        <v>2</v>
      </c>
      <c r="U691">
        <v>0</v>
      </c>
      <c r="V691">
        <v>1.3416000000000001</v>
      </c>
    </row>
    <row r="692" spans="1:22" x14ac:dyDescent="0.3">
      <c r="A692">
        <v>833</v>
      </c>
      <c r="B692" t="s">
        <v>2578</v>
      </c>
      <c r="C692">
        <v>2014</v>
      </c>
      <c r="D692" s="35">
        <v>41807</v>
      </c>
      <c r="E692" s="35">
        <v>41812</v>
      </c>
      <c r="F692" t="s">
        <v>23</v>
      </c>
      <c r="G692" t="s">
        <v>332</v>
      </c>
      <c r="H692" t="s">
        <v>333</v>
      </c>
      <c r="I692" t="s">
        <v>26</v>
      </c>
      <c r="J692" t="s">
        <v>27</v>
      </c>
      <c r="K692" t="s">
        <v>2579</v>
      </c>
      <c r="L692" t="s">
        <v>29</v>
      </c>
      <c r="M692">
        <v>41042</v>
      </c>
      <c r="N692" t="s">
        <v>30</v>
      </c>
      <c r="O692" t="s">
        <v>2586</v>
      </c>
      <c r="P692" t="s">
        <v>71</v>
      </c>
      <c r="Q692" t="s">
        <v>72</v>
      </c>
      <c r="R692" t="s">
        <v>2587</v>
      </c>
      <c r="S692">
        <v>65.989999999999995</v>
      </c>
      <c r="T692">
        <v>1</v>
      </c>
      <c r="U692">
        <v>0</v>
      </c>
      <c r="V692">
        <v>17.157400000000003</v>
      </c>
    </row>
    <row r="693" spans="1:22" x14ac:dyDescent="0.3">
      <c r="A693">
        <v>690</v>
      </c>
      <c r="B693" t="s">
        <v>2234</v>
      </c>
      <c r="C693">
        <v>2011</v>
      </c>
      <c r="D693" s="35">
        <v>40715</v>
      </c>
      <c r="E693" s="35">
        <v>40717</v>
      </c>
      <c r="F693" t="s">
        <v>23</v>
      </c>
      <c r="G693" t="s">
        <v>2235</v>
      </c>
      <c r="H693" t="s">
        <v>2236</v>
      </c>
      <c r="I693" t="s">
        <v>26</v>
      </c>
      <c r="J693" t="s">
        <v>27</v>
      </c>
      <c r="K693" t="s">
        <v>2237</v>
      </c>
      <c r="L693" t="s">
        <v>319</v>
      </c>
      <c r="M693">
        <v>22980</v>
      </c>
      <c r="N693" t="s">
        <v>30</v>
      </c>
      <c r="O693" t="s">
        <v>2238</v>
      </c>
      <c r="P693" t="s">
        <v>32</v>
      </c>
      <c r="Q693" t="s">
        <v>65</v>
      </c>
      <c r="R693" t="s">
        <v>2239</v>
      </c>
      <c r="S693">
        <v>104.01</v>
      </c>
      <c r="T693">
        <v>1</v>
      </c>
      <c r="U693">
        <v>0</v>
      </c>
      <c r="V693">
        <v>14.561400000000006</v>
      </c>
    </row>
    <row r="694" spans="1:22" x14ac:dyDescent="0.3">
      <c r="A694">
        <v>691</v>
      </c>
      <c r="B694" t="s">
        <v>2234</v>
      </c>
      <c r="C694">
        <v>2011</v>
      </c>
      <c r="D694" s="35">
        <v>40715</v>
      </c>
      <c r="E694" s="35">
        <v>40717</v>
      </c>
      <c r="F694" t="s">
        <v>23</v>
      </c>
      <c r="G694" t="s">
        <v>2235</v>
      </c>
      <c r="H694" t="s">
        <v>2236</v>
      </c>
      <c r="I694" t="s">
        <v>26</v>
      </c>
      <c r="J694" t="s">
        <v>27</v>
      </c>
      <c r="K694" t="s">
        <v>2237</v>
      </c>
      <c r="L694" t="s">
        <v>319</v>
      </c>
      <c r="M694">
        <v>22980</v>
      </c>
      <c r="N694" t="s">
        <v>30</v>
      </c>
      <c r="O694" t="s">
        <v>82</v>
      </c>
      <c r="P694" t="s">
        <v>71</v>
      </c>
      <c r="Q694" t="s">
        <v>72</v>
      </c>
      <c r="R694" t="s">
        <v>83</v>
      </c>
      <c r="S694">
        <v>284.82</v>
      </c>
      <c r="T694">
        <v>1</v>
      </c>
      <c r="U694">
        <v>0</v>
      </c>
      <c r="V694">
        <v>74.053200000000004</v>
      </c>
    </row>
    <row r="695" spans="1:22" x14ac:dyDescent="0.3">
      <c r="A695">
        <v>692</v>
      </c>
      <c r="B695" t="s">
        <v>2234</v>
      </c>
      <c r="C695">
        <v>2011</v>
      </c>
      <c r="D695" s="35">
        <v>40715</v>
      </c>
      <c r="E695" s="35">
        <v>40717</v>
      </c>
      <c r="F695" t="s">
        <v>23</v>
      </c>
      <c r="G695" t="s">
        <v>2235</v>
      </c>
      <c r="H695" t="s">
        <v>2236</v>
      </c>
      <c r="I695" t="s">
        <v>26</v>
      </c>
      <c r="J695" t="s">
        <v>27</v>
      </c>
      <c r="K695" t="s">
        <v>2237</v>
      </c>
      <c r="L695" t="s">
        <v>319</v>
      </c>
      <c r="M695">
        <v>22980</v>
      </c>
      <c r="N695" t="s">
        <v>30</v>
      </c>
      <c r="O695" t="s">
        <v>2240</v>
      </c>
      <c r="P695" t="s">
        <v>46</v>
      </c>
      <c r="Q695" t="s">
        <v>59</v>
      </c>
      <c r="R695" t="s">
        <v>2241</v>
      </c>
      <c r="S695">
        <v>36.839999999999996</v>
      </c>
      <c r="T695">
        <v>3</v>
      </c>
      <c r="U695">
        <v>0</v>
      </c>
      <c r="V695">
        <v>10.315199999999999</v>
      </c>
    </row>
    <row r="696" spans="1:22" x14ac:dyDescent="0.3">
      <c r="A696">
        <v>832</v>
      </c>
      <c r="B696" t="s">
        <v>2578</v>
      </c>
      <c r="C696">
        <v>2014</v>
      </c>
      <c r="D696" s="35">
        <v>41807</v>
      </c>
      <c r="E696" s="35">
        <v>41812</v>
      </c>
      <c r="F696" t="s">
        <v>23</v>
      </c>
      <c r="G696" t="s">
        <v>332</v>
      </c>
      <c r="H696" t="s">
        <v>333</v>
      </c>
      <c r="I696" t="s">
        <v>26</v>
      </c>
      <c r="J696" t="s">
        <v>27</v>
      </c>
      <c r="K696" t="s">
        <v>2579</v>
      </c>
      <c r="L696" t="s">
        <v>29</v>
      </c>
      <c r="M696">
        <v>41042</v>
      </c>
      <c r="N696" t="s">
        <v>30</v>
      </c>
      <c r="O696" t="s">
        <v>2584</v>
      </c>
      <c r="P696" t="s">
        <v>71</v>
      </c>
      <c r="Q696" t="s">
        <v>72</v>
      </c>
      <c r="R696" t="s">
        <v>2585</v>
      </c>
      <c r="S696">
        <v>191.98</v>
      </c>
      <c r="T696">
        <v>2</v>
      </c>
      <c r="U696">
        <v>0</v>
      </c>
      <c r="V696">
        <v>51.834599999999995</v>
      </c>
    </row>
    <row r="697" spans="1:22" x14ac:dyDescent="0.3">
      <c r="A697">
        <v>831</v>
      </c>
      <c r="B697" t="s">
        <v>2578</v>
      </c>
      <c r="C697">
        <v>2014</v>
      </c>
      <c r="D697" s="35">
        <v>41807</v>
      </c>
      <c r="E697" s="35">
        <v>41812</v>
      </c>
      <c r="F697" t="s">
        <v>23</v>
      </c>
      <c r="G697" t="s">
        <v>332</v>
      </c>
      <c r="H697" t="s">
        <v>333</v>
      </c>
      <c r="I697" t="s">
        <v>26</v>
      </c>
      <c r="J697" t="s">
        <v>27</v>
      </c>
      <c r="K697" t="s">
        <v>2579</v>
      </c>
      <c r="L697" t="s">
        <v>29</v>
      </c>
      <c r="M697">
        <v>41042</v>
      </c>
      <c r="N697" t="s">
        <v>30</v>
      </c>
      <c r="O697" t="s">
        <v>2582</v>
      </c>
      <c r="P697" t="s">
        <v>46</v>
      </c>
      <c r="Q697" t="s">
        <v>78</v>
      </c>
      <c r="R697" t="s">
        <v>2583</v>
      </c>
      <c r="S697">
        <v>180.66</v>
      </c>
      <c r="T697">
        <v>3</v>
      </c>
      <c r="U697">
        <v>0</v>
      </c>
      <c r="V697">
        <v>50.584800000000008</v>
      </c>
    </row>
    <row r="698" spans="1:22" x14ac:dyDescent="0.3">
      <c r="A698">
        <v>830</v>
      </c>
      <c r="B698" t="s">
        <v>2578</v>
      </c>
      <c r="C698">
        <v>2014</v>
      </c>
      <c r="D698" s="35">
        <v>41807</v>
      </c>
      <c r="E698" s="35">
        <v>41812</v>
      </c>
      <c r="F698" t="s">
        <v>23</v>
      </c>
      <c r="G698" t="s">
        <v>332</v>
      </c>
      <c r="H698" t="s">
        <v>333</v>
      </c>
      <c r="I698" t="s">
        <v>26</v>
      </c>
      <c r="J698" t="s">
        <v>27</v>
      </c>
      <c r="K698" t="s">
        <v>2579</v>
      </c>
      <c r="L698" t="s">
        <v>29</v>
      </c>
      <c r="M698">
        <v>41042</v>
      </c>
      <c r="N698" t="s">
        <v>30</v>
      </c>
      <c r="O698" t="s">
        <v>2580</v>
      </c>
      <c r="P698" t="s">
        <v>32</v>
      </c>
      <c r="Q698" t="s">
        <v>36</v>
      </c>
      <c r="R698" t="s">
        <v>2581</v>
      </c>
      <c r="S698">
        <v>301.95999999999998</v>
      </c>
      <c r="T698">
        <v>2</v>
      </c>
      <c r="U698">
        <v>0</v>
      </c>
      <c r="V698">
        <v>90.587999999999965</v>
      </c>
    </row>
    <row r="699" spans="1:22" x14ac:dyDescent="0.3">
      <c r="A699">
        <v>824</v>
      </c>
      <c r="B699" t="s">
        <v>2561</v>
      </c>
      <c r="C699">
        <v>2014</v>
      </c>
      <c r="D699" s="35">
        <v>41811</v>
      </c>
      <c r="E699" s="35">
        <v>41818</v>
      </c>
      <c r="F699" t="s">
        <v>50</v>
      </c>
      <c r="G699" t="s">
        <v>2562</v>
      </c>
      <c r="H699" t="s">
        <v>2563</v>
      </c>
      <c r="I699" t="s">
        <v>26</v>
      </c>
      <c r="J699" t="s">
        <v>27</v>
      </c>
      <c r="K699" t="s">
        <v>1093</v>
      </c>
      <c r="L699" t="s">
        <v>788</v>
      </c>
      <c r="M699">
        <v>7109</v>
      </c>
      <c r="N699" t="s">
        <v>148</v>
      </c>
      <c r="O699" t="s">
        <v>2365</v>
      </c>
      <c r="P699" t="s">
        <v>46</v>
      </c>
      <c r="Q699" t="s">
        <v>47</v>
      </c>
      <c r="R699" t="s">
        <v>2366</v>
      </c>
      <c r="S699">
        <v>9.82</v>
      </c>
      <c r="T699">
        <v>2</v>
      </c>
      <c r="U699">
        <v>0</v>
      </c>
      <c r="V699">
        <v>4.8117999999999999</v>
      </c>
    </row>
    <row r="700" spans="1:22" x14ac:dyDescent="0.3">
      <c r="A700">
        <v>823</v>
      </c>
      <c r="B700" t="s">
        <v>2561</v>
      </c>
      <c r="C700">
        <v>2014</v>
      </c>
      <c r="D700" s="35">
        <v>41811</v>
      </c>
      <c r="E700" s="35">
        <v>41818</v>
      </c>
      <c r="F700" t="s">
        <v>50</v>
      </c>
      <c r="G700" t="s">
        <v>2562</v>
      </c>
      <c r="H700" t="s">
        <v>2563</v>
      </c>
      <c r="I700" t="s">
        <v>26</v>
      </c>
      <c r="J700" t="s">
        <v>27</v>
      </c>
      <c r="K700" t="s">
        <v>1093</v>
      </c>
      <c r="L700" t="s">
        <v>788</v>
      </c>
      <c r="M700">
        <v>7109</v>
      </c>
      <c r="N700" t="s">
        <v>148</v>
      </c>
      <c r="O700" t="s">
        <v>2564</v>
      </c>
      <c r="P700" t="s">
        <v>71</v>
      </c>
      <c r="Q700" t="s">
        <v>161</v>
      </c>
      <c r="R700" t="s">
        <v>2565</v>
      </c>
      <c r="S700">
        <v>239.96999999999997</v>
      </c>
      <c r="T700">
        <v>3</v>
      </c>
      <c r="U700">
        <v>0</v>
      </c>
      <c r="V700">
        <v>71.990999999999985</v>
      </c>
    </row>
    <row r="701" spans="1:22" x14ac:dyDescent="0.3">
      <c r="A701">
        <v>822</v>
      </c>
      <c r="B701" t="s">
        <v>2552</v>
      </c>
      <c r="C701">
        <v>2011</v>
      </c>
      <c r="D701" s="35">
        <v>40722</v>
      </c>
      <c r="E701" s="35">
        <v>40726</v>
      </c>
      <c r="F701" t="s">
        <v>50</v>
      </c>
      <c r="G701" t="s">
        <v>1906</v>
      </c>
      <c r="H701" t="s">
        <v>1907</v>
      </c>
      <c r="I701" t="s">
        <v>26</v>
      </c>
      <c r="J701" t="s">
        <v>27</v>
      </c>
      <c r="K701" t="s">
        <v>146</v>
      </c>
      <c r="L701" t="s">
        <v>147</v>
      </c>
      <c r="M701">
        <v>19140</v>
      </c>
      <c r="N701" t="s">
        <v>148</v>
      </c>
      <c r="O701" t="s">
        <v>2559</v>
      </c>
      <c r="P701" t="s">
        <v>46</v>
      </c>
      <c r="Q701" t="s">
        <v>90</v>
      </c>
      <c r="R701" t="s">
        <v>2560</v>
      </c>
      <c r="S701">
        <v>335.52</v>
      </c>
      <c r="T701">
        <v>4</v>
      </c>
      <c r="U701">
        <v>0.2</v>
      </c>
      <c r="V701">
        <v>117.43199999999999</v>
      </c>
    </row>
    <row r="702" spans="1:22" x14ac:dyDescent="0.3">
      <c r="A702">
        <v>821</v>
      </c>
      <c r="B702" t="s">
        <v>2552</v>
      </c>
      <c r="C702">
        <v>2011</v>
      </c>
      <c r="D702" s="35">
        <v>40722</v>
      </c>
      <c r="E702" s="35">
        <v>40726</v>
      </c>
      <c r="F702" t="s">
        <v>50</v>
      </c>
      <c r="G702" t="s">
        <v>1906</v>
      </c>
      <c r="H702" t="s">
        <v>1907</v>
      </c>
      <c r="I702" t="s">
        <v>26</v>
      </c>
      <c r="J702" t="s">
        <v>27</v>
      </c>
      <c r="K702" t="s">
        <v>146</v>
      </c>
      <c r="L702" t="s">
        <v>147</v>
      </c>
      <c r="M702">
        <v>19140</v>
      </c>
      <c r="N702" t="s">
        <v>148</v>
      </c>
      <c r="O702" t="s">
        <v>2557</v>
      </c>
      <c r="P702" t="s">
        <v>46</v>
      </c>
      <c r="Q702" t="s">
        <v>75</v>
      </c>
      <c r="R702" t="s">
        <v>2558</v>
      </c>
      <c r="S702">
        <v>31.086000000000006</v>
      </c>
      <c r="T702">
        <v>3</v>
      </c>
      <c r="U702">
        <v>0.7</v>
      </c>
      <c r="V702">
        <v>-22.796399999999991</v>
      </c>
    </row>
    <row r="703" spans="1:22" x14ac:dyDescent="0.3">
      <c r="A703">
        <v>820</v>
      </c>
      <c r="B703" t="s">
        <v>2552</v>
      </c>
      <c r="C703">
        <v>2011</v>
      </c>
      <c r="D703" s="35">
        <v>40722</v>
      </c>
      <c r="E703" s="35">
        <v>40726</v>
      </c>
      <c r="F703" t="s">
        <v>50</v>
      </c>
      <c r="G703" t="s">
        <v>1906</v>
      </c>
      <c r="H703" t="s">
        <v>1907</v>
      </c>
      <c r="I703" t="s">
        <v>26</v>
      </c>
      <c r="J703" t="s">
        <v>27</v>
      </c>
      <c r="K703" t="s">
        <v>146</v>
      </c>
      <c r="L703" t="s">
        <v>147</v>
      </c>
      <c r="M703">
        <v>19140</v>
      </c>
      <c r="N703" t="s">
        <v>148</v>
      </c>
      <c r="O703" t="s">
        <v>2555</v>
      </c>
      <c r="P703" t="s">
        <v>32</v>
      </c>
      <c r="Q703" t="s">
        <v>36</v>
      </c>
      <c r="R703" t="s">
        <v>2556</v>
      </c>
      <c r="S703">
        <v>1228.4649999999999</v>
      </c>
      <c r="T703">
        <v>5</v>
      </c>
      <c r="U703">
        <v>0.3</v>
      </c>
      <c r="V703">
        <v>0</v>
      </c>
    </row>
    <row r="704" spans="1:22" x14ac:dyDescent="0.3">
      <c r="A704">
        <v>819</v>
      </c>
      <c r="B704" t="s">
        <v>2552</v>
      </c>
      <c r="C704">
        <v>2011</v>
      </c>
      <c r="D704" s="35">
        <v>40722</v>
      </c>
      <c r="E704" s="35">
        <v>40726</v>
      </c>
      <c r="F704" t="s">
        <v>50</v>
      </c>
      <c r="G704" t="s">
        <v>1906</v>
      </c>
      <c r="H704" t="s">
        <v>1907</v>
      </c>
      <c r="I704" t="s">
        <v>26</v>
      </c>
      <c r="J704" t="s">
        <v>27</v>
      </c>
      <c r="K704" t="s">
        <v>146</v>
      </c>
      <c r="L704" t="s">
        <v>147</v>
      </c>
      <c r="M704">
        <v>19140</v>
      </c>
      <c r="N704" t="s">
        <v>148</v>
      </c>
      <c r="O704" t="s">
        <v>2553</v>
      </c>
      <c r="P704" t="s">
        <v>46</v>
      </c>
      <c r="Q704" t="s">
        <v>75</v>
      </c>
      <c r="R704" t="s">
        <v>2554</v>
      </c>
      <c r="S704">
        <v>3.168000000000001</v>
      </c>
      <c r="T704">
        <v>3</v>
      </c>
      <c r="U704">
        <v>0.7</v>
      </c>
      <c r="V704">
        <v>-2.4287999999999998</v>
      </c>
    </row>
    <row r="705" spans="1:22" x14ac:dyDescent="0.3">
      <c r="A705">
        <v>818</v>
      </c>
      <c r="B705" t="s">
        <v>2552</v>
      </c>
      <c r="C705">
        <v>2011</v>
      </c>
      <c r="D705" s="35">
        <v>40722</v>
      </c>
      <c r="E705" s="35">
        <v>40726</v>
      </c>
      <c r="F705" t="s">
        <v>50</v>
      </c>
      <c r="G705" t="s">
        <v>1906</v>
      </c>
      <c r="H705" t="s">
        <v>1907</v>
      </c>
      <c r="I705" t="s">
        <v>26</v>
      </c>
      <c r="J705" t="s">
        <v>27</v>
      </c>
      <c r="K705" t="s">
        <v>146</v>
      </c>
      <c r="L705" t="s">
        <v>147</v>
      </c>
      <c r="M705">
        <v>19140</v>
      </c>
      <c r="N705" t="s">
        <v>148</v>
      </c>
      <c r="O705" t="s">
        <v>404</v>
      </c>
      <c r="P705" t="s">
        <v>46</v>
      </c>
      <c r="Q705" t="s">
        <v>90</v>
      </c>
      <c r="R705" t="s">
        <v>405</v>
      </c>
      <c r="S705">
        <v>41.472000000000008</v>
      </c>
      <c r="T705">
        <v>8</v>
      </c>
      <c r="U705">
        <v>0.2</v>
      </c>
      <c r="V705">
        <v>14.5152</v>
      </c>
    </row>
    <row r="706" spans="1:22" x14ac:dyDescent="0.3">
      <c r="A706">
        <v>792</v>
      </c>
      <c r="B706" t="s">
        <v>2478</v>
      </c>
      <c r="C706">
        <v>2012</v>
      </c>
      <c r="D706" s="35">
        <v>41086</v>
      </c>
      <c r="E706" s="35">
        <v>41090</v>
      </c>
      <c r="F706" t="s">
        <v>50</v>
      </c>
      <c r="G706" t="s">
        <v>1674</v>
      </c>
      <c r="H706" t="s">
        <v>1675</v>
      </c>
      <c r="I706" t="s">
        <v>26</v>
      </c>
      <c r="J706" t="s">
        <v>27</v>
      </c>
      <c r="K706" t="s">
        <v>1464</v>
      </c>
      <c r="L706" t="s">
        <v>319</v>
      </c>
      <c r="M706">
        <v>23223</v>
      </c>
      <c r="N706" t="s">
        <v>30</v>
      </c>
      <c r="O706" t="s">
        <v>2481</v>
      </c>
      <c r="P706" t="s">
        <v>32</v>
      </c>
      <c r="Q706" t="s">
        <v>36</v>
      </c>
      <c r="R706" t="s">
        <v>2482</v>
      </c>
      <c r="S706">
        <v>332.94</v>
      </c>
      <c r="T706">
        <v>3</v>
      </c>
      <c r="U706">
        <v>0</v>
      </c>
      <c r="V706">
        <v>79.905599999999993</v>
      </c>
    </row>
    <row r="707" spans="1:22" x14ac:dyDescent="0.3">
      <c r="A707">
        <v>791</v>
      </c>
      <c r="B707" t="s">
        <v>2478</v>
      </c>
      <c r="C707">
        <v>2012</v>
      </c>
      <c r="D707" s="35">
        <v>41086</v>
      </c>
      <c r="E707" s="35">
        <v>41090</v>
      </c>
      <c r="F707" t="s">
        <v>50</v>
      </c>
      <c r="G707" t="s">
        <v>1674</v>
      </c>
      <c r="H707" t="s">
        <v>1675</v>
      </c>
      <c r="I707" t="s">
        <v>26</v>
      </c>
      <c r="J707" t="s">
        <v>27</v>
      </c>
      <c r="K707" t="s">
        <v>1464</v>
      </c>
      <c r="L707" t="s">
        <v>319</v>
      </c>
      <c r="M707">
        <v>23223</v>
      </c>
      <c r="N707" t="s">
        <v>30</v>
      </c>
      <c r="O707" t="s">
        <v>2479</v>
      </c>
      <c r="P707" t="s">
        <v>46</v>
      </c>
      <c r="Q707" t="s">
        <v>75</v>
      </c>
      <c r="R707" t="s">
        <v>2480</v>
      </c>
      <c r="S707">
        <v>43.04</v>
      </c>
      <c r="T707">
        <v>8</v>
      </c>
      <c r="U707">
        <v>0</v>
      </c>
      <c r="V707">
        <v>21.089600000000001</v>
      </c>
    </row>
    <row r="708" spans="1:22" x14ac:dyDescent="0.3">
      <c r="A708">
        <v>790</v>
      </c>
      <c r="B708" t="s">
        <v>2478</v>
      </c>
      <c r="C708">
        <v>2012</v>
      </c>
      <c r="D708" s="35">
        <v>41086</v>
      </c>
      <c r="E708" s="35">
        <v>41090</v>
      </c>
      <c r="F708" t="s">
        <v>50</v>
      </c>
      <c r="G708" t="s">
        <v>1674</v>
      </c>
      <c r="H708" t="s">
        <v>1675</v>
      </c>
      <c r="I708" t="s">
        <v>26</v>
      </c>
      <c r="J708" t="s">
        <v>27</v>
      </c>
      <c r="K708" t="s">
        <v>1464</v>
      </c>
      <c r="L708" t="s">
        <v>319</v>
      </c>
      <c r="M708">
        <v>23223</v>
      </c>
      <c r="N708" t="s">
        <v>30</v>
      </c>
      <c r="O708" t="s">
        <v>1635</v>
      </c>
      <c r="P708" t="s">
        <v>46</v>
      </c>
      <c r="Q708" t="s">
        <v>59</v>
      </c>
      <c r="R708" t="s">
        <v>1636</v>
      </c>
      <c r="S708">
        <v>15.42</v>
      </c>
      <c r="T708">
        <v>1</v>
      </c>
      <c r="U708">
        <v>0</v>
      </c>
      <c r="V708">
        <v>4.1634000000000011</v>
      </c>
    </row>
    <row r="709" spans="1:22" x14ac:dyDescent="0.3">
      <c r="A709">
        <v>789</v>
      </c>
      <c r="B709" t="s">
        <v>2478</v>
      </c>
      <c r="C709">
        <v>2012</v>
      </c>
      <c r="D709" s="35">
        <v>41086</v>
      </c>
      <c r="E709" s="35">
        <v>41090</v>
      </c>
      <c r="F709" t="s">
        <v>50</v>
      </c>
      <c r="G709" t="s">
        <v>1674</v>
      </c>
      <c r="H709" t="s">
        <v>1675</v>
      </c>
      <c r="I709" t="s">
        <v>26</v>
      </c>
      <c r="J709" t="s">
        <v>27</v>
      </c>
      <c r="K709" t="s">
        <v>1464</v>
      </c>
      <c r="L709" t="s">
        <v>319</v>
      </c>
      <c r="M709">
        <v>23223</v>
      </c>
      <c r="N709" t="s">
        <v>30</v>
      </c>
      <c r="O709" t="s">
        <v>1494</v>
      </c>
      <c r="P709" t="s">
        <v>46</v>
      </c>
      <c r="Q709" t="s">
        <v>75</v>
      </c>
      <c r="R709" t="s">
        <v>1495</v>
      </c>
      <c r="S709">
        <v>143.96</v>
      </c>
      <c r="T709">
        <v>4</v>
      </c>
      <c r="U709">
        <v>0</v>
      </c>
      <c r="V709">
        <v>69.100800000000007</v>
      </c>
    </row>
    <row r="710" spans="1:22" x14ac:dyDescent="0.3">
      <c r="A710">
        <v>777</v>
      </c>
      <c r="B710" t="s">
        <v>2449</v>
      </c>
      <c r="C710">
        <v>2011</v>
      </c>
      <c r="D710" s="35">
        <v>40723</v>
      </c>
      <c r="E710" s="35">
        <v>40730</v>
      </c>
      <c r="F710" t="s">
        <v>50</v>
      </c>
      <c r="G710" t="s">
        <v>2450</v>
      </c>
      <c r="H710" t="s">
        <v>2451</v>
      </c>
      <c r="I710" t="s">
        <v>26</v>
      </c>
      <c r="J710" t="s">
        <v>27</v>
      </c>
      <c r="K710" t="s">
        <v>1007</v>
      </c>
      <c r="L710" t="s">
        <v>498</v>
      </c>
      <c r="M710">
        <v>45231</v>
      </c>
      <c r="N710" t="s">
        <v>148</v>
      </c>
      <c r="O710" t="s">
        <v>2452</v>
      </c>
      <c r="P710" t="s">
        <v>46</v>
      </c>
      <c r="Q710" t="s">
        <v>68</v>
      </c>
      <c r="R710" t="s">
        <v>2453</v>
      </c>
      <c r="S710">
        <v>32.76</v>
      </c>
      <c r="T710">
        <v>7</v>
      </c>
      <c r="U710">
        <v>0.2</v>
      </c>
      <c r="V710">
        <v>3.6854999999999958</v>
      </c>
    </row>
    <row r="711" spans="1:22" x14ac:dyDescent="0.3">
      <c r="A711">
        <v>720</v>
      </c>
      <c r="B711" t="s">
        <v>2309</v>
      </c>
      <c r="C711">
        <v>2011</v>
      </c>
      <c r="D711" s="35">
        <v>40696</v>
      </c>
      <c r="E711" s="35">
        <v>40701</v>
      </c>
      <c r="F711" t="s">
        <v>50</v>
      </c>
      <c r="G711" t="s">
        <v>2310</v>
      </c>
      <c r="H711" t="s">
        <v>2311</v>
      </c>
      <c r="I711" t="s">
        <v>102</v>
      </c>
      <c r="J711" t="s">
        <v>27</v>
      </c>
      <c r="K711" t="s">
        <v>154</v>
      </c>
      <c r="L711" t="s">
        <v>121</v>
      </c>
      <c r="M711">
        <v>84057</v>
      </c>
      <c r="N711" t="s">
        <v>44</v>
      </c>
      <c r="O711" t="s">
        <v>1540</v>
      </c>
      <c r="P711" t="s">
        <v>32</v>
      </c>
      <c r="Q711" t="s">
        <v>65</v>
      </c>
      <c r="R711" t="s">
        <v>1541</v>
      </c>
      <c r="S711">
        <v>73.320000000000007</v>
      </c>
      <c r="T711">
        <v>6</v>
      </c>
      <c r="U711">
        <v>0</v>
      </c>
      <c r="V711">
        <v>21.995999999999992</v>
      </c>
    </row>
    <row r="712" spans="1:22" x14ac:dyDescent="0.3">
      <c r="A712">
        <v>719</v>
      </c>
      <c r="B712" t="s">
        <v>2309</v>
      </c>
      <c r="C712">
        <v>2011</v>
      </c>
      <c r="D712" s="35">
        <v>40696</v>
      </c>
      <c r="E712" s="35">
        <v>40701</v>
      </c>
      <c r="F712" t="s">
        <v>50</v>
      </c>
      <c r="G712" t="s">
        <v>2310</v>
      </c>
      <c r="H712" t="s">
        <v>2311</v>
      </c>
      <c r="I712" t="s">
        <v>102</v>
      </c>
      <c r="J712" t="s">
        <v>27</v>
      </c>
      <c r="K712" t="s">
        <v>154</v>
      </c>
      <c r="L712" t="s">
        <v>121</v>
      </c>
      <c r="M712">
        <v>84057</v>
      </c>
      <c r="N712" t="s">
        <v>44</v>
      </c>
      <c r="O712" t="s">
        <v>1724</v>
      </c>
      <c r="P712" t="s">
        <v>46</v>
      </c>
      <c r="Q712" t="s">
        <v>75</v>
      </c>
      <c r="R712" t="s">
        <v>1725</v>
      </c>
      <c r="S712">
        <v>59.808000000000007</v>
      </c>
      <c r="T712">
        <v>3</v>
      </c>
      <c r="U712">
        <v>0.2</v>
      </c>
      <c r="V712">
        <v>19.4376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B8794-DD18-42B3-9163-D5CFB76743A7}">
  <dimension ref="A3:N17"/>
  <sheetViews>
    <sheetView topLeftCell="A3" workbookViewId="0">
      <selection activeCell="N21" sqref="N21"/>
    </sheetView>
  </sheetViews>
  <sheetFormatPr defaultRowHeight="14.4" x14ac:dyDescent="0.3"/>
  <cols>
    <col min="1" max="1" width="12.44140625" bestFit="1" customWidth="1"/>
    <col min="2" max="2" width="12" bestFit="1" customWidth="1"/>
    <col min="3" max="3" width="3.77734375" customWidth="1"/>
    <col min="4" max="4" width="12.44140625" bestFit="1" customWidth="1"/>
    <col min="5" max="5" width="12" bestFit="1" customWidth="1"/>
    <col min="6" max="6" width="2.88671875" customWidth="1"/>
    <col min="7" max="7" width="12.44140625" bestFit="1" customWidth="1"/>
    <col min="8" max="8" width="14.21875" bestFit="1" customWidth="1"/>
    <col min="9" max="9" width="3.33203125" customWidth="1"/>
    <col min="10" max="10" width="12.44140625" bestFit="1" customWidth="1"/>
    <col min="11" max="11" width="15.5546875" bestFit="1" customWidth="1"/>
    <col min="12" max="12" width="3.109375" customWidth="1"/>
    <col min="13" max="13" width="12.44140625" bestFit="1" customWidth="1"/>
    <col min="14" max="14" width="17.88671875" bestFit="1" customWidth="1"/>
  </cols>
  <sheetData>
    <row r="3" spans="1:14" x14ac:dyDescent="0.3">
      <c r="A3" s="37" t="s">
        <v>10933</v>
      </c>
      <c r="B3" t="s">
        <v>10939</v>
      </c>
      <c r="D3" s="37" t="s">
        <v>10933</v>
      </c>
      <c r="E3" t="s">
        <v>10940</v>
      </c>
      <c r="G3" s="37" t="s">
        <v>10933</v>
      </c>
      <c r="H3" t="s">
        <v>10957</v>
      </c>
      <c r="J3" s="37" t="s">
        <v>10933</v>
      </c>
      <c r="K3" t="s">
        <v>10958</v>
      </c>
      <c r="M3" s="37" t="s">
        <v>10933</v>
      </c>
      <c r="N3" t="s">
        <v>10960</v>
      </c>
    </row>
    <row r="4" spans="1:14" x14ac:dyDescent="0.3">
      <c r="A4" s="38" t="s">
        <v>10941</v>
      </c>
      <c r="B4" s="39">
        <v>95365.937600000019</v>
      </c>
      <c r="D4" s="38" t="s">
        <v>10941</v>
      </c>
      <c r="E4" s="39">
        <v>9199.2699999999986</v>
      </c>
      <c r="G4" s="38" t="s">
        <v>10941</v>
      </c>
      <c r="H4" s="39">
        <v>1500</v>
      </c>
      <c r="J4" s="38" t="s">
        <v>10941</v>
      </c>
      <c r="K4" s="39">
        <v>387</v>
      </c>
      <c r="M4" s="38" t="s">
        <v>10941</v>
      </c>
      <c r="N4" s="39">
        <v>9.6462848596792869E-2</v>
      </c>
    </row>
    <row r="5" spans="1:14" x14ac:dyDescent="0.3">
      <c r="A5" s="38" t="s">
        <v>10942</v>
      </c>
      <c r="B5" s="39">
        <v>60172.649400000024</v>
      </c>
      <c r="D5" s="38" t="s">
        <v>10942</v>
      </c>
      <c r="E5" s="39">
        <v>10288.898699999991</v>
      </c>
      <c r="G5" s="38" t="s">
        <v>10942</v>
      </c>
      <c r="H5" s="39">
        <v>1068</v>
      </c>
      <c r="J5" s="38" t="s">
        <v>10942</v>
      </c>
      <c r="K5" s="39">
        <v>301</v>
      </c>
      <c r="M5" s="38" t="s">
        <v>10942</v>
      </c>
      <c r="N5" s="39">
        <v>0.17098962406664425</v>
      </c>
    </row>
    <row r="6" spans="1:14" x14ac:dyDescent="0.3">
      <c r="A6" s="38" t="s">
        <v>10943</v>
      </c>
      <c r="B6" s="39">
        <v>199252.98399999991</v>
      </c>
      <c r="D6" s="38" t="s">
        <v>10943</v>
      </c>
      <c r="E6" s="39">
        <v>26806.573700000015</v>
      </c>
      <c r="G6" s="38" t="s">
        <v>10943</v>
      </c>
      <c r="H6" s="39">
        <v>2491</v>
      </c>
      <c r="J6" s="38" t="s">
        <v>10943</v>
      </c>
      <c r="K6" s="39">
        <v>680</v>
      </c>
      <c r="M6" s="38" t="s">
        <v>10943</v>
      </c>
      <c r="N6" s="39">
        <v>0.13453536886554246</v>
      </c>
    </row>
    <row r="7" spans="1:14" x14ac:dyDescent="0.3">
      <c r="A7" s="38" t="s">
        <v>10944</v>
      </c>
      <c r="B7" s="39">
        <v>141851.5674</v>
      </c>
      <c r="D7" s="38" t="s">
        <v>10944</v>
      </c>
      <c r="E7" s="39">
        <v>13437.806799999998</v>
      </c>
      <c r="G7" s="38" t="s">
        <v>10944</v>
      </c>
      <c r="H7" s="39">
        <v>2441</v>
      </c>
      <c r="J7" s="38" t="s">
        <v>10944</v>
      </c>
      <c r="K7" s="39">
        <v>663</v>
      </c>
      <c r="M7" s="38" t="s">
        <v>10944</v>
      </c>
      <c r="N7" s="39">
        <v>9.4731465053942004E-2</v>
      </c>
    </row>
    <row r="8" spans="1:14" x14ac:dyDescent="0.3">
      <c r="A8" s="38" t="s">
        <v>10945</v>
      </c>
      <c r="B8" s="39">
        <v>156122.28669999994</v>
      </c>
      <c r="D8" s="38" t="s">
        <v>10945</v>
      </c>
      <c r="E8" s="39">
        <v>22308.51279999999</v>
      </c>
      <c r="G8" s="38" t="s">
        <v>10945</v>
      </c>
      <c r="H8" s="39">
        <v>2850</v>
      </c>
      <c r="J8" s="38" t="s">
        <v>10945</v>
      </c>
      <c r="K8" s="39">
        <v>750</v>
      </c>
      <c r="M8" s="38" t="s">
        <v>10945</v>
      </c>
      <c r="N8" s="39">
        <v>0.14289127626517142</v>
      </c>
    </row>
    <row r="9" spans="1:14" x14ac:dyDescent="0.3">
      <c r="A9" s="38" t="s">
        <v>10946</v>
      </c>
      <c r="B9" s="39">
        <v>147082.61130000011</v>
      </c>
      <c r="D9" s="38" t="s">
        <v>10946</v>
      </c>
      <c r="E9" s="39">
        <v>20899.334500000012</v>
      </c>
      <c r="G9" s="38" t="s">
        <v>10946</v>
      </c>
      <c r="H9" s="39">
        <v>2644</v>
      </c>
      <c r="J9" s="38" t="s">
        <v>10946</v>
      </c>
      <c r="K9" s="39">
        <v>709</v>
      </c>
      <c r="M9" s="38" t="s">
        <v>10946</v>
      </c>
      <c r="N9" s="39">
        <v>0.1420924901678027</v>
      </c>
    </row>
    <row r="10" spans="1:14" x14ac:dyDescent="0.3">
      <c r="A10" s="38" t="s">
        <v>10947</v>
      </c>
      <c r="B10" s="39">
        <v>149580.83800000031</v>
      </c>
      <c r="D10" s="38" t="s">
        <v>10947</v>
      </c>
      <c r="E10" s="39">
        <v>13535.38299999998</v>
      </c>
      <c r="G10" s="38" t="s">
        <v>10947</v>
      </c>
      <c r="H10" s="39">
        <v>2705</v>
      </c>
      <c r="J10" s="38" t="s">
        <v>10947</v>
      </c>
      <c r="K10" s="39">
        <v>708</v>
      </c>
      <c r="M10" s="38" t="s">
        <v>10947</v>
      </c>
      <c r="N10" s="39">
        <v>9.0488749635163512E-2</v>
      </c>
    </row>
    <row r="11" spans="1:14" x14ac:dyDescent="0.3">
      <c r="A11" s="38" t="s">
        <v>10948</v>
      </c>
      <c r="B11" s="39">
        <v>159589.45099999988</v>
      </c>
      <c r="D11" s="38" t="s">
        <v>10948</v>
      </c>
      <c r="E11" s="39">
        <v>21896.715399999972</v>
      </c>
      <c r="G11" s="38" t="s">
        <v>10948</v>
      </c>
      <c r="H11" s="39">
        <v>2796</v>
      </c>
      <c r="J11" s="38" t="s">
        <v>10948</v>
      </c>
      <c r="K11" s="39">
        <v>710</v>
      </c>
      <c r="M11" s="38" t="s">
        <v>10948</v>
      </c>
      <c r="N11" s="39">
        <v>0.13720653378273723</v>
      </c>
    </row>
    <row r="12" spans="1:14" x14ac:dyDescent="0.3">
      <c r="A12" s="38" t="s">
        <v>10949</v>
      </c>
      <c r="B12" s="39">
        <v>309770.09970000025</v>
      </c>
      <c r="D12" s="38" t="s">
        <v>10949</v>
      </c>
      <c r="E12" s="39">
        <v>37293.192500000034</v>
      </c>
      <c r="G12" s="38" t="s">
        <v>10949</v>
      </c>
      <c r="H12" s="39">
        <v>5073</v>
      </c>
      <c r="J12" s="38" t="s">
        <v>10949</v>
      </c>
      <c r="K12" s="39">
        <v>1386</v>
      </c>
      <c r="M12" s="38" t="s">
        <v>10949</v>
      </c>
      <c r="N12" s="39">
        <v>0.12038990379031732</v>
      </c>
    </row>
    <row r="13" spans="1:14" x14ac:dyDescent="0.3">
      <c r="A13" s="38" t="s">
        <v>10950</v>
      </c>
      <c r="B13" s="39">
        <v>197115.20170000009</v>
      </c>
      <c r="D13" s="38" t="s">
        <v>10950</v>
      </c>
      <c r="E13" s="39">
        <v>31469.663800000035</v>
      </c>
      <c r="G13" s="38" t="s">
        <v>10950</v>
      </c>
      <c r="H13" s="39">
        <v>3095</v>
      </c>
      <c r="J13" s="38" t="s">
        <v>10950</v>
      </c>
      <c r="K13" s="39">
        <v>817</v>
      </c>
      <c r="M13" s="38" t="s">
        <v>10950</v>
      </c>
      <c r="N13" s="39">
        <v>0.15965112547684351</v>
      </c>
    </row>
    <row r="14" spans="1:14" x14ac:dyDescent="0.3">
      <c r="A14" s="38" t="s">
        <v>10951</v>
      </c>
      <c r="B14" s="39">
        <v>349120.07400000008</v>
      </c>
      <c r="D14" s="38" t="s">
        <v>10951</v>
      </c>
      <c r="E14" s="39">
        <v>35825.536599999927</v>
      </c>
      <c r="G14" s="38" t="s">
        <v>10951</v>
      </c>
      <c r="H14" s="39">
        <v>5741</v>
      </c>
      <c r="J14" s="38" t="s">
        <v>10951</v>
      </c>
      <c r="K14" s="39">
        <v>1462</v>
      </c>
      <c r="M14" s="38" t="s">
        <v>10951</v>
      </c>
      <c r="N14" s="39">
        <v>0.10261666191099604</v>
      </c>
    </row>
    <row r="15" spans="1:14" x14ac:dyDescent="0.3">
      <c r="A15" s="38" t="s">
        <v>10952</v>
      </c>
      <c r="B15" s="39">
        <v>332177.15950000001</v>
      </c>
      <c r="D15" s="38" t="s">
        <v>10952</v>
      </c>
      <c r="E15" s="39">
        <v>43436.13390000003</v>
      </c>
      <c r="G15" s="38" t="s">
        <v>10952</v>
      </c>
      <c r="H15" s="39">
        <v>5469</v>
      </c>
      <c r="J15" s="38" t="s">
        <v>10952</v>
      </c>
      <c r="K15" s="39">
        <v>1421</v>
      </c>
      <c r="M15" s="38" t="s">
        <v>10952</v>
      </c>
      <c r="N15" s="39">
        <v>0.13076195234308405</v>
      </c>
    </row>
    <row r="16" spans="1:14" x14ac:dyDescent="0.3">
      <c r="A16" s="38" t="s">
        <v>10934</v>
      </c>
      <c r="B16" s="39">
        <v>2297200.8603000008</v>
      </c>
      <c r="D16" s="38" t="s">
        <v>10934</v>
      </c>
      <c r="E16" s="39">
        <v>286397.02169999998</v>
      </c>
      <c r="G16" s="38" t="s">
        <v>10934</v>
      </c>
      <c r="H16" s="39">
        <v>37873</v>
      </c>
      <c r="J16" s="38" t="s">
        <v>10934</v>
      </c>
      <c r="K16" s="39">
        <v>9994</v>
      </c>
      <c r="M16" s="38" t="s">
        <v>10934</v>
      </c>
      <c r="N16" s="39">
        <v>0.12467217240315856</v>
      </c>
    </row>
    <row r="17" spans="2:14" x14ac:dyDescent="0.3">
      <c r="B17" s="40">
        <f>GETPIVOTDATA("Sales",$A$3)</f>
        <v>2297200.8603000008</v>
      </c>
      <c r="C17" s="40"/>
      <c r="D17" s="40"/>
      <c r="E17" s="40">
        <f>GETPIVOTDATA("Profit",$D$3)</f>
        <v>286397.02169999998</v>
      </c>
      <c r="F17" s="40"/>
      <c r="G17" s="40"/>
      <c r="H17" s="41">
        <f>GETPIVOTDATA("Quantity",$G$3)</f>
        <v>37873</v>
      </c>
      <c r="I17" s="40"/>
      <c r="J17" s="40"/>
      <c r="K17" s="42">
        <f>GETPIVOTDATA("Order ID",$J$3)</f>
        <v>9994</v>
      </c>
      <c r="N17" s="43">
        <f>GETPIVOTDATA("porfit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95A96-B044-4B8A-8675-483E2D5F911E}">
  <dimension ref="A3:L8"/>
  <sheetViews>
    <sheetView topLeftCell="A2"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s>
  <sheetData>
    <row r="3" spans="1:12" x14ac:dyDescent="0.3">
      <c r="A3" s="6" t="s">
        <v>10933</v>
      </c>
      <c r="B3" s="5" t="s">
        <v>10939</v>
      </c>
      <c r="C3" s="44" t="s">
        <v>10940</v>
      </c>
      <c r="D3" s="44" t="s">
        <v>10957</v>
      </c>
      <c r="E3" s="44" t="s">
        <v>10958</v>
      </c>
      <c r="F3" s="12" t="s">
        <v>10960</v>
      </c>
    </row>
    <row r="4" spans="1:12" x14ac:dyDescent="0.3">
      <c r="A4" s="8" t="s">
        <v>10935</v>
      </c>
      <c r="B4" s="13">
        <v>484247.49810000096</v>
      </c>
      <c r="C4" s="45">
        <v>49543.974100000007</v>
      </c>
      <c r="D4" s="45">
        <v>7581</v>
      </c>
      <c r="E4" s="45">
        <v>1993</v>
      </c>
      <c r="F4" s="14">
        <v>0.10231126499236715</v>
      </c>
    </row>
    <row r="5" spans="1:12" x14ac:dyDescent="0.3">
      <c r="A5" s="19" t="s">
        <v>10936</v>
      </c>
      <c r="B5" s="20">
        <v>470532.50899999985</v>
      </c>
      <c r="C5" s="46">
        <v>61618.603700000051</v>
      </c>
      <c r="D5" s="46">
        <v>7979</v>
      </c>
      <c r="E5" s="46">
        <v>2102</v>
      </c>
      <c r="F5" s="21">
        <v>0.13095504034557592</v>
      </c>
    </row>
    <row r="6" spans="1:12" x14ac:dyDescent="0.3">
      <c r="A6" s="19" t="s">
        <v>10937</v>
      </c>
      <c r="B6" s="20">
        <v>608473.83000000066</v>
      </c>
      <c r="C6" s="46">
        <v>81726.930800000177</v>
      </c>
      <c r="D6" s="46">
        <v>9810</v>
      </c>
      <c r="E6" s="46">
        <v>2580</v>
      </c>
      <c r="F6" s="21">
        <v>0.13431461924993568</v>
      </c>
    </row>
    <row r="7" spans="1:12" x14ac:dyDescent="0.3">
      <c r="A7" s="47" t="s">
        <v>10938</v>
      </c>
      <c r="B7" s="48">
        <v>733947.0231999997</v>
      </c>
      <c r="C7" s="49">
        <v>93507.513099999967</v>
      </c>
      <c r="D7" s="49">
        <v>12503</v>
      </c>
      <c r="E7" s="49">
        <v>3319</v>
      </c>
      <c r="F7" s="50">
        <v>0.12740362743390987</v>
      </c>
    </row>
    <row r="8" spans="1:12" x14ac:dyDescent="0.3">
      <c r="H8" s="51">
        <f>(GETPIVOTDATA("Sum of Sales",$A$3,"Years (Order Date)",2014)/GETPIVOTDATA("Sum of Sales",$A$3,"Years (Order Date)",2013)) - 1</f>
        <v>0.20620967905883303</v>
      </c>
      <c r="I8" s="51">
        <f>(GETPIVOTDATA("Sum of Profit",$A$3,"Years (Order Date)",2014)/GETPIVOTDATA("Sum of Profit",$A$3,"Years (Order Date)",2013)-1)</f>
        <v>0.14414565902185772</v>
      </c>
      <c r="J8" s="51">
        <f>(GETPIVOTDATA("Sum of Quantity",$A$3,"Years (Order Date)",2014)/GETPIVOTDATA("Sum of Quantity",$A$3,"Years (Order Date)",2013)-1)</f>
        <v>0.27451580020387367</v>
      </c>
      <c r="K8" s="51">
        <f>(GETPIVOTDATA("Count of Order ID",$A$3,"Years (Order Date)",2014)/GETPIVOTDATA("Count of Order ID",$A$3,"Years (Order Date)",2013)-1)</f>
        <v>0.2864341085271318</v>
      </c>
      <c r="L8" s="51">
        <f>(GETPIVOTDATA("Sum of porfit margin",$A$3,"Years (Order Date)",2014)/GETPIVOTDATA("Sum of porfit margin",$A$3,"Years (Order Date)",2013)-1)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0B438-68B4-4F0A-B748-53EF49D7C398}">
  <dimension ref="H29"/>
  <sheetViews>
    <sheetView showGridLines="0" tabSelected="1" zoomScale="80" zoomScaleNormal="80" workbookViewId="0">
      <selection activeCell="Y26" sqref="Y26"/>
    </sheetView>
  </sheetViews>
  <sheetFormatPr defaultRowHeight="14.4" x14ac:dyDescent="0.3"/>
  <sheetData>
    <row r="29" spans="8:8" x14ac:dyDescent="0.3">
      <c r="H29" s="51" t="e">
        <f>(GETPIVOTDATA("Count of Order ID",$A$3,"Years (Order Date)",2014)/GETPIVOTDATA("Count of Order ID",$A$3,"Years (Order Date)",2013)-1)</f>
        <v>#REF!</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6" sqref="B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waterfall chart</vt:lpstr>
      <vt:lpstr>pie chart</vt:lpstr>
      <vt:lpstr>map chart</vt:lpstr>
      <vt:lpstr>top 5 categories</vt:lpstr>
      <vt:lpstr>Detail1</vt:lpstr>
      <vt:lpstr>kpi</vt:lpstr>
      <vt:lpstr>kpi yoy</vt:lpstr>
      <vt:lpstr>Sheet8</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Abhishek Mandal</cp:lastModifiedBy>
  <dcterms:created xsi:type="dcterms:W3CDTF">2015-06-05T18:17:20Z</dcterms:created>
  <dcterms:modified xsi:type="dcterms:W3CDTF">2025-09-14T11:43:58Z</dcterms:modified>
</cp:coreProperties>
</file>