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"/>
    </mc:Choice>
  </mc:AlternateContent>
  <xr:revisionPtr revIDLastSave="0" documentId="13_ncr:1_{C45311CA-D1CF-4ADA-B7AE-33E5B2CAA1B5}" xr6:coauthVersionLast="46" xr6:coauthVersionMax="46" xr10:uidLastSave="{00000000-0000-0000-0000-000000000000}"/>
  <bookViews>
    <workbookView xWindow="732" yWindow="732" windowWidth="17280" windowHeight="8964" xr2:uid="{83AB5A1A-F73D-4923-9861-04A34EE80D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4" i="1"/>
  <c r="G5" i="1"/>
  <c r="G6" i="1"/>
  <c r="G7" i="1"/>
  <c r="G8" i="1"/>
  <c r="G9" i="1"/>
  <c r="G10" i="1"/>
  <c r="G11" i="1"/>
  <c r="G12" i="1"/>
  <c r="G13" i="1"/>
  <c r="G14" i="1"/>
  <c r="G4" i="1"/>
  <c r="D4" i="1" l="1"/>
  <c r="K4" i="1" s="1"/>
  <c r="D5" i="1"/>
  <c r="K5" i="1" s="1"/>
  <c r="D6" i="1"/>
  <c r="K6" i="1" s="1"/>
  <c r="D7" i="1"/>
  <c r="K7" i="1" s="1"/>
  <c r="D8" i="1"/>
  <c r="K8" i="1" s="1"/>
  <c r="D9" i="1"/>
  <c r="K9" i="1" s="1"/>
  <c r="D10" i="1"/>
  <c r="K10" i="1" s="1"/>
  <c r="D11" i="1"/>
  <c r="K11" i="1" s="1"/>
  <c r="D12" i="1"/>
  <c r="K12" i="1" s="1"/>
  <c r="D13" i="1"/>
  <c r="K13" i="1" s="1"/>
  <c r="D14" i="1"/>
  <c r="K14" i="1" s="1"/>
  <c r="D3" i="1"/>
  <c r="K3" i="1" s="1"/>
  <c r="H4" i="1"/>
  <c r="H5" i="1"/>
  <c r="H6" i="1"/>
  <c r="H7" i="1"/>
  <c r="H8" i="1"/>
  <c r="H9" i="1"/>
  <c r="H10" i="1"/>
  <c r="H11" i="1"/>
  <c r="H12" i="1"/>
  <c r="H13" i="1"/>
  <c r="H14" i="1"/>
  <c r="G20" i="1" l="1"/>
  <c r="L7" i="1"/>
  <c r="J4" i="1"/>
  <c r="J5" i="1"/>
  <c r="J6" i="1"/>
  <c r="J7" i="1"/>
  <c r="J8" i="1"/>
  <c r="J9" i="1"/>
  <c r="J10" i="1"/>
  <c r="J11" i="1"/>
  <c r="J12" i="1"/>
  <c r="J13" i="1"/>
  <c r="J14" i="1"/>
  <c r="L10" i="1" l="1"/>
  <c r="L8" i="1"/>
  <c r="N14" i="1"/>
  <c r="N13" i="1"/>
  <c r="N12" i="1"/>
  <c r="N10" i="1"/>
  <c r="N11" i="1"/>
  <c r="N9" i="1"/>
  <c r="N8" i="1"/>
  <c r="N7" i="1"/>
  <c r="N6" i="1"/>
  <c r="N5" i="1"/>
  <c r="N4" i="1"/>
  <c r="L14" i="1"/>
  <c r="L13" i="1"/>
  <c r="L12" i="1"/>
  <c r="L11" i="1"/>
  <c r="L3" i="1"/>
  <c r="L9" i="1"/>
  <c r="L6" i="1"/>
  <c r="L5" i="1"/>
  <c r="L4" i="1"/>
</calcChain>
</file>

<file path=xl/sharedStrings.xml><?xml version="1.0" encoding="utf-8"?>
<sst xmlns="http://schemas.openxmlformats.org/spreadsheetml/2006/main" count="49" uniqueCount="17">
  <si>
    <t>foot</t>
  </si>
  <si>
    <t>ground drop</t>
  </si>
  <si>
    <t>ground up</t>
  </si>
  <si>
    <t>right</t>
  </si>
  <si>
    <t>left</t>
  </si>
  <si>
    <t>ground contact</t>
  </si>
  <si>
    <t>stride frequency</t>
  </si>
  <si>
    <t>Frames per sec</t>
  </si>
  <si>
    <t>stride duration (frames)</t>
  </si>
  <si>
    <t>stride duration (secs)</t>
  </si>
  <si>
    <t>ground contact (secs)</t>
  </si>
  <si>
    <t>Smooth Stride frequency</t>
  </si>
  <si>
    <t>x</t>
  </si>
  <si>
    <t>y</t>
  </si>
  <si>
    <t>Moving Average (GT contact secs)</t>
  </si>
  <si>
    <t>Distance (m) - approx</t>
  </si>
  <si>
    <t>20m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</si>
</sst>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Ground</a:t>
            </a:r>
            <a:r>
              <a:rPr lang="en-AU" baseline="0"/>
              <a:t> Contact time (Smooth)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42718523820886E-2"/>
          <c:y val="0.15839681536891487"/>
          <c:w val="0.90634518412471166"/>
          <c:h val="0.773117851974155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Sheet1!$L$3:$L$14</c:f>
              <c:numCache>
                <c:formatCode>0.000</c:formatCode>
                <c:ptCount val="12"/>
                <c:pt idx="0">
                  <c:v>0.1000667111407605</c:v>
                </c:pt>
                <c:pt idx="1">
                  <c:v>0.10340226817878587</c:v>
                </c:pt>
                <c:pt idx="2">
                  <c:v>0.10340226817878587</c:v>
                </c:pt>
                <c:pt idx="3">
                  <c:v>0.10340226817878587</c:v>
                </c:pt>
                <c:pt idx="4">
                  <c:v>0.10340226817878587</c:v>
                </c:pt>
                <c:pt idx="5">
                  <c:v>0.10340226817878587</c:v>
                </c:pt>
                <c:pt idx="6">
                  <c:v>0.10340226817878587</c:v>
                </c:pt>
                <c:pt idx="7">
                  <c:v>0.10340226817878587</c:v>
                </c:pt>
                <c:pt idx="8">
                  <c:v>0.10340226817878587</c:v>
                </c:pt>
                <c:pt idx="9">
                  <c:v>0.10423615743829219</c:v>
                </c:pt>
                <c:pt idx="10">
                  <c:v>0.10562597287080276</c:v>
                </c:pt>
                <c:pt idx="11">
                  <c:v>0.1000667111407605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D-4517-B9D8-0D4BB428C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865439"/>
        <c:axId val="712901151"/>
      </c:lineChart>
      <c:catAx>
        <c:axId val="796865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01151"/>
        <c:crosses val="autoZero"/>
        <c:auto val="1"/>
        <c:lblAlgn val="ctr"/>
        <c:lblOffset val="100"/>
        <c:noMultiLvlLbl val="0"/>
      </c:catAx>
      <c:valAx>
        <c:axId val="71290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6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Stride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Sheet1!$G$4:$G$14</c:f>
              <c:numCache>
                <c:formatCode>0.000</c:formatCode>
                <c:ptCount val="11"/>
                <c:pt idx="0">
                  <c:v>1.5461788138093833</c:v>
                </c:pt>
                <c:pt idx="1">
                  <c:v>1.6287990557686634</c:v>
                </c:pt>
                <c:pt idx="2">
                  <c:v>1.6169961640601946</c:v>
                </c:pt>
                <c:pt idx="3">
                  <c:v>1.6878135143110062</c:v>
                </c:pt>
                <c:pt idx="4">
                  <c:v>1.6583062850398347</c:v>
                </c:pt>
                <c:pt idx="5">
                  <c:v>1.6583062850398347</c:v>
                </c:pt>
                <c:pt idx="6">
                  <c:v>1.6701091767483034</c:v>
                </c:pt>
                <c:pt idx="7">
                  <c:v>1.6169961640601946</c:v>
                </c:pt>
                <c:pt idx="8">
                  <c:v>1.7999409855414576</c:v>
                </c:pt>
                <c:pt idx="9">
                  <c:v>1.870758335792269</c:v>
                </c:pt>
                <c:pt idx="10">
                  <c:v>2.0596046031277662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8-4AA1-8C36-B4B3AEF49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765263"/>
        <c:axId val="808613215"/>
      </c:lineChart>
      <c:catAx>
        <c:axId val="805765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13215"/>
        <c:crosses val="autoZero"/>
        <c:auto val="1"/>
        <c:lblAlgn val="ctr"/>
        <c:lblOffset val="100"/>
        <c:noMultiLvlLbl val="0"/>
      </c:catAx>
      <c:valAx>
        <c:axId val="8086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76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Smooth Stide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Sheet1!$N$4:$N$14</c:f>
              <c:numCache>
                <c:formatCode>0.000</c:formatCode>
                <c:ptCount val="11"/>
                <c:pt idx="0">
                  <c:v>258.91934065934066</c:v>
                </c:pt>
                <c:pt idx="1">
                  <c:v>258.91934065934066</c:v>
                </c:pt>
                <c:pt idx="2">
                  <c:v>263.88582417582415</c:v>
                </c:pt>
                <c:pt idx="3">
                  <c:v>259.58153846153846</c:v>
                </c:pt>
                <c:pt idx="4">
                  <c:v>265.37576923076921</c:v>
                </c:pt>
                <c:pt idx="5">
                  <c:v>269.68005494505496</c:v>
                </c:pt>
                <c:pt idx="6">
                  <c:v>260.40928571428572</c:v>
                </c:pt>
                <c:pt idx="7">
                  <c:v>256.6430357142857</c:v>
                </c:pt>
                <c:pt idx="8">
                  <c:v>241.75738095238094</c:v>
                </c:pt>
                <c:pt idx="9">
                  <c:v>233.50749999999999</c:v>
                </c:pt>
                <c:pt idx="10">
                  <c:v>225.97500000000002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1-44CA-B2ED-E3A405FEE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304528"/>
        <c:axId val="1139980256"/>
      </c:lineChart>
      <c:catAx>
        <c:axId val="112830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80256"/>
        <c:crosses val="autoZero"/>
        <c:auto val="1"/>
        <c:lblAlgn val="ctr"/>
        <c:lblOffset val="100"/>
        <c:noMultiLvlLbl val="0"/>
      </c:catAx>
      <c:valAx>
        <c:axId val="11399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0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232137</xdr:colOff>
      <xdr:row>20</xdr:row>
      <xdr:rowOff>142738</xdr:rowOff>
    </xdr:from>
    <xdr:to>
      <xdr:col>9</xdr:col>
      <xdr:colOff>901609</xdr:colOff>
      <xdr:row>39</xdr:row>
      <xdr:rowOff>74838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279AA-5FC5-42C0-8B16-27826A7E2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560294</xdr:colOff>
      <xdr:row>41</xdr:row>
      <xdr:rowOff>116541</xdr:rowOff>
    </xdr:from>
    <xdr:to>
      <xdr:col>9</xdr:col>
      <xdr:colOff>824752</xdr:colOff>
      <xdr:row>56</xdr:row>
      <xdr:rowOff>125505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3D8F6B-4BAB-4D2E-ACFA-F746F5ABD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237564</xdr:colOff>
      <xdr:row>20</xdr:row>
      <xdr:rowOff>35859</xdr:rowOff>
    </xdr:from>
    <xdr:to>
      <xdr:col>15</xdr:col>
      <xdr:colOff>40341</xdr:colOff>
      <xdr:row>35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B18567-5A57-4D15-BFCA-F3D8F71FE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B17F8-B123-4FC9-B5FC-28C724C4F6BA}">
  <dimension ref="A1:N38"/>
  <sheetViews>
    <sheetView tabSelected="1" zoomScale="85" zoomScaleNormal="85" workbookViewId="0">
      <selection activeCell="F3" sqref="F3:F14"/>
    </sheetView>
  </sheetViews>
  <sheetFormatPr defaultRowHeight="14.4" x14ac:dyDescent="0.3"/>
  <cols>
    <col min="2" max="2" width="11.5546875" bestFit="1" customWidth="1"/>
    <col min="3" max="3" width="9.6640625" bestFit="1" customWidth="1"/>
    <col min="4" max="4" width="13.44140625" bestFit="1" customWidth="1"/>
    <col min="5" max="6" width="13.44140625" customWidth="1"/>
    <col min="7" max="7" width="19.44140625" style="1" bestFit="1" customWidth="1"/>
    <col min="8" max="8" width="21.88671875" bestFit="1" customWidth="1"/>
    <col min="9" max="9" width="19.44140625" style="1" bestFit="1" customWidth="1"/>
    <col min="10" max="10" width="15.21875" style="1" bestFit="1" customWidth="1"/>
    <col min="11" max="11" width="19.44140625" style="1" bestFit="1" customWidth="1"/>
    <col min="12" max="12" width="15" bestFit="1" customWidth="1"/>
    <col min="13" max="13" width="4.44140625" bestFit="1" customWidth="1"/>
    <col min="14" max="14" width="21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5</v>
      </c>
      <c r="E1" t="s">
        <v>12</v>
      </c>
      <c r="F1" t="s">
        <v>13</v>
      </c>
      <c r="G1" s="1" t="s">
        <v>15</v>
      </c>
      <c r="H1" t="s">
        <v>8</v>
      </c>
      <c r="I1" s="1" t="s">
        <v>9</v>
      </c>
      <c r="J1" s="1" t="s">
        <v>6</v>
      </c>
      <c r="K1" s="1" t="s">
        <v>10</v>
      </c>
      <c r="L1" s="1" t="s">
        <v>14</v>
      </c>
      <c r="N1" s="1" t="s">
        <v>11</v>
      </c>
    </row>
    <row r="2" spans="1:14" x14ac:dyDescent="0.3">
      <c r="A2" t="s">
        <v>3</v>
      </c>
      <c r="B2">
        <v>23</v>
      </c>
      <c r="C2">
        <v>29</v>
      </c>
    </row>
    <row r="3" spans="1:14" x14ac:dyDescent="0.3">
      <c r="A3" t="s">
        <v>4</v>
      </c>
      <c r="B3">
        <v>37</v>
      </c>
      <c r="C3">
        <v>43</v>
      </c>
      <c r="D3">
        <f>C3-B3</f>
        <v>6</v>
      </c>
      <c r="E3">
        <v>533</v>
      </c>
      <c r="F3">
        <v>569</v>
      </c>
      <c r="K3" s="1">
        <f t="shared" ref="K3:K14" si="0">D3/59.96</f>
        <v>0.1000667111407605</v>
      </c>
      <c r="L3" s="1">
        <f>AVERAGE(K2:K6)</f>
        <v>0.1000667111407605</v>
      </c>
      <c r="M3">
        <v>300</v>
      </c>
      <c r="N3" s="1"/>
    </row>
    <row r="4" spans="1:14" x14ac:dyDescent="0.3">
      <c r="A4" t="s">
        <v>3</v>
      </c>
      <c r="B4">
        <v>52</v>
      </c>
      <c r="C4">
        <v>58</v>
      </c>
      <c r="D4">
        <f t="shared" ref="D4:D14" si="1">C4-B4</f>
        <v>6</v>
      </c>
      <c r="E4">
        <v>795</v>
      </c>
      <c r="F4">
        <v>740</v>
      </c>
      <c r="G4" s="1">
        <f>(E4-E3)*20/3389</f>
        <v>1.5461788138093833</v>
      </c>
      <c r="H4">
        <f t="shared" ref="H4:H14" si="2">B4-B3</f>
        <v>15</v>
      </c>
      <c r="I4" s="1">
        <f>H4/60.26</f>
        <v>0.24892134085628942</v>
      </c>
      <c r="J4" s="1">
        <f t="shared" ref="J4:J14" si="3">1*60/I4</f>
        <v>241.04</v>
      </c>
      <c r="K4" s="1">
        <f t="shared" si="0"/>
        <v>0.1000667111407605</v>
      </c>
      <c r="L4" s="1">
        <f t="shared" ref="L4:L14" si="4">AVERAGE(K3:K7)</f>
        <v>0.10340226817878587</v>
      </c>
      <c r="M4">
        <v>300</v>
      </c>
      <c r="N4" s="1">
        <f t="shared" ref="N4:N14" si="5">AVERAGE(J4:J7)</f>
        <v>258.91934065934066</v>
      </c>
    </row>
    <row r="5" spans="1:14" x14ac:dyDescent="0.3">
      <c r="A5" t="s">
        <v>4</v>
      </c>
      <c r="B5">
        <v>66</v>
      </c>
      <c r="C5">
        <v>72</v>
      </c>
      <c r="D5">
        <f t="shared" si="1"/>
        <v>6</v>
      </c>
      <c r="E5">
        <v>1071</v>
      </c>
      <c r="F5">
        <v>911</v>
      </c>
      <c r="G5" s="1">
        <f t="shared" ref="G5:G14" si="6">(E5-E4)*20/3389</f>
        <v>1.6287990557686634</v>
      </c>
      <c r="H5">
        <f t="shared" si="2"/>
        <v>14</v>
      </c>
      <c r="I5" s="1">
        <f t="shared" ref="I5:I14" si="7">H5/60.26</f>
        <v>0.23232658479920346</v>
      </c>
      <c r="J5" s="1">
        <f t="shared" si="3"/>
        <v>258.25714285714287</v>
      </c>
      <c r="K5" s="1">
        <f t="shared" si="0"/>
        <v>0.1000667111407605</v>
      </c>
      <c r="L5" s="1">
        <f t="shared" si="4"/>
        <v>0.10340226817878587</v>
      </c>
      <c r="M5">
        <v>300</v>
      </c>
      <c r="N5" s="1">
        <f t="shared" si="5"/>
        <v>258.91934065934066</v>
      </c>
    </row>
    <row r="6" spans="1:14" x14ac:dyDescent="0.3">
      <c r="A6" t="s">
        <v>3</v>
      </c>
      <c r="B6">
        <v>80</v>
      </c>
      <c r="C6">
        <v>86</v>
      </c>
      <c r="D6">
        <f t="shared" si="1"/>
        <v>6</v>
      </c>
      <c r="E6">
        <v>1345</v>
      </c>
      <c r="F6">
        <v>1082</v>
      </c>
      <c r="G6" s="1">
        <f t="shared" si="6"/>
        <v>1.6169961640601946</v>
      </c>
      <c r="H6">
        <f t="shared" si="2"/>
        <v>14</v>
      </c>
      <c r="I6" s="1">
        <f t="shared" si="7"/>
        <v>0.23232658479920346</v>
      </c>
      <c r="J6" s="1">
        <f t="shared" si="3"/>
        <v>258.25714285714287</v>
      </c>
      <c r="K6" s="1">
        <f t="shared" si="0"/>
        <v>0.1000667111407605</v>
      </c>
      <c r="L6" s="1">
        <f t="shared" si="4"/>
        <v>0.10340226817878587</v>
      </c>
      <c r="M6">
        <v>300</v>
      </c>
      <c r="N6" s="1">
        <f t="shared" si="5"/>
        <v>263.88582417582415</v>
      </c>
    </row>
    <row r="7" spans="1:14" x14ac:dyDescent="0.3">
      <c r="A7" t="s">
        <v>4</v>
      </c>
      <c r="B7">
        <v>93</v>
      </c>
      <c r="C7">
        <v>100</v>
      </c>
      <c r="D7">
        <f t="shared" si="1"/>
        <v>7</v>
      </c>
      <c r="E7">
        <v>1631</v>
      </c>
      <c r="F7">
        <v>1253</v>
      </c>
      <c r="G7" s="1">
        <f t="shared" si="6"/>
        <v>1.6878135143110062</v>
      </c>
      <c r="H7">
        <f t="shared" si="2"/>
        <v>13</v>
      </c>
      <c r="I7" s="1">
        <f t="shared" si="7"/>
        <v>0.21573182874211749</v>
      </c>
      <c r="J7" s="1">
        <f t="shared" si="3"/>
        <v>278.12307692307689</v>
      </c>
      <c r="K7" s="1">
        <f t="shared" si="0"/>
        <v>0.11674449633088725</v>
      </c>
      <c r="L7" s="1">
        <f t="shared" si="4"/>
        <v>0.10340226817878587</v>
      </c>
      <c r="M7">
        <v>300</v>
      </c>
      <c r="N7" s="1">
        <f t="shared" si="5"/>
        <v>259.58153846153846</v>
      </c>
    </row>
    <row r="8" spans="1:14" x14ac:dyDescent="0.3">
      <c r="A8" t="s">
        <v>3</v>
      </c>
      <c r="B8">
        <v>108</v>
      </c>
      <c r="C8">
        <v>114</v>
      </c>
      <c r="D8">
        <f t="shared" si="1"/>
        <v>6</v>
      </c>
      <c r="E8">
        <v>1912</v>
      </c>
      <c r="F8">
        <v>1424</v>
      </c>
      <c r="G8" s="1">
        <f t="shared" si="6"/>
        <v>1.6583062850398347</v>
      </c>
      <c r="H8">
        <f t="shared" si="2"/>
        <v>15</v>
      </c>
      <c r="I8" s="1">
        <f t="shared" si="7"/>
        <v>0.24892134085628942</v>
      </c>
      <c r="J8" s="1">
        <f t="shared" si="3"/>
        <v>241.04</v>
      </c>
      <c r="K8" s="1">
        <f t="shared" si="0"/>
        <v>0.1000667111407605</v>
      </c>
      <c r="L8" s="1">
        <f t="shared" si="4"/>
        <v>0.10340226817878587</v>
      </c>
      <c r="M8">
        <v>300</v>
      </c>
      <c r="N8" s="1">
        <f t="shared" si="5"/>
        <v>265.37576923076921</v>
      </c>
    </row>
    <row r="9" spans="1:14" x14ac:dyDescent="0.3">
      <c r="A9" t="s">
        <v>4</v>
      </c>
      <c r="B9">
        <v>121</v>
      </c>
      <c r="C9">
        <v>127</v>
      </c>
      <c r="D9">
        <f t="shared" si="1"/>
        <v>6</v>
      </c>
      <c r="E9">
        <v>2193</v>
      </c>
      <c r="F9">
        <v>1595</v>
      </c>
      <c r="G9" s="1">
        <f t="shared" si="6"/>
        <v>1.6583062850398347</v>
      </c>
      <c r="H9">
        <f t="shared" si="2"/>
        <v>13</v>
      </c>
      <c r="I9" s="1">
        <f t="shared" si="7"/>
        <v>0.21573182874211749</v>
      </c>
      <c r="J9" s="1">
        <f t="shared" si="3"/>
        <v>278.12307692307689</v>
      </c>
      <c r="K9" s="1">
        <f t="shared" si="0"/>
        <v>0.1000667111407605</v>
      </c>
      <c r="L9" s="1">
        <f t="shared" si="4"/>
        <v>0.10340226817878587</v>
      </c>
      <c r="M9">
        <v>300</v>
      </c>
      <c r="N9" s="1">
        <f t="shared" si="5"/>
        <v>269.68005494505496</v>
      </c>
    </row>
    <row r="10" spans="1:14" x14ac:dyDescent="0.3">
      <c r="A10" t="s">
        <v>3</v>
      </c>
      <c r="B10">
        <v>136</v>
      </c>
      <c r="C10">
        <v>142</v>
      </c>
      <c r="D10">
        <f t="shared" si="1"/>
        <v>6</v>
      </c>
      <c r="E10">
        <v>2476</v>
      </c>
      <c r="F10">
        <v>1766</v>
      </c>
      <c r="G10" s="1">
        <f t="shared" si="6"/>
        <v>1.6701091767483034</v>
      </c>
      <c r="H10">
        <f t="shared" si="2"/>
        <v>15</v>
      </c>
      <c r="I10" s="1">
        <f t="shared" si="7"/>
        <v>0.24892134085628942</v>
      </c>
      <c r="J10" s="1">
        <f t="shared" si="3"/>
        <v>241.04</v>
      </c>
      <c r="K10" s="1">
        <f t="shared" si="0"/>
        <v>0.1000667111407605</v>
      </c>
      <c r="L10" s="1">
        <f t="shared" si="4"/>
        <v>0.10340226817878587</v>
      </c>
      <c r="M10">
        <v>300</v>
      </c>
      <c r="N10" s="1">
        <f t="shared" si="5"/>
        <v>260.40928571428572</v>
      </c>
    </row>
    <row r="11" spans="1:14" x14ac:dyDescent="0.3">
      <c r="A11" t="s">
        <v>4</v>
      </c>
      <c r="B11">
        <v>148</v>
      </c>
      <c r="C11">
        <v>154</v>
      </c>
      <c r="D11">
        <f t="shared" si="1"/>
        <v>6</v>
      </c>
      <c r="E11">
        <v>2750</v>
      </c>
      <c r="F11">
        <v>1937</v>
      </c>
      <c r="G11" s="1">
        <f t="shared" si="6"/>
        <v>1.6169961640601946</v>
      </c>
      <c r="H11">
        <f t="shared" si="2"/>
        <v>12</v>
      </c>
      <c r="I11" s="1">
        <f t="shared" si="7"/>
        <v>0.19913707268503153</v>
      </c>
      <c r="J11" s="1">
        <f t="shared" si="3"/>
        <v>301.3</v>
      </c>
      <c r="K11" s="1">
        <f t="shared" si="0"/>
        <v>0.1000667111407605</v>
      </c>
      <c r="L11" s="1">
        <f t="shared" si="4"/>
        <v>0.10340226817878587</v>
      </c>
      <c r="M11">
        <v>300</v>
      </c>
      <c r="N11" s="1">
        <f t="shared" si="5"/>
        <v>256.6430357142857</v>
      </c>
    </row>
    <row r="12" spans="1:14" x14ac:dyDescent="0.3">
      <c r="A12" t="s">
        <v>3</v>
      </c>
      <c r="B12">
        <v>162</v>
      </c>
      <c r="C12">
        <v>169</v>
      </c>
      <c r="D12">
        <f t="shared" si="1"/>
        <v>7</v>
      </c>
      <c r="E12">
        <v>3055</v>
      </c>
      <c r="F12">
        <v>2108</v>
      </c>
      <c r="G12" s="1">
        <f t="shared" si="6"/>
        <v>1.7999409855414576</v>
      </c>
      <c r="H12">
        <f t="shared" si="2"/>
        <v>14</v>
      </c>
      <c r="I12" s="1">
        <f t="shared" si="7"/>
        <v>0.23232658479920346</v>
      </c>
      <c r="J12" s="1">
        <f t="shared" si="3"/>
        <v>258.25714285714287</v>
      </c>
      <c r="K12" s="1">
        <f t="shared" si="0"/>
        <v>0.11674449633088725</v>
      </c>
      <c r="L12" s="1">
        <f t="shared" si="4"/>
        <v>0.10423615743829219</v>
      </c>
      <c r="M12">
        <v>300</v>
      </c>
      <c r="N12" s="1">
        <f t="shared" si="5"/>
        <v>241.75738095238094</v>
      </c>
    </row>
    <row r="13" spans="1:14" x14ac:dyDescent="0.3">
      <c r="A13" t="s">
        <v>4</v>
      </c>
      <c r="B13">
        <v>177</v>
      </c>
      <c r="C13">
        <v>183</v>
      </c>
      <c r="D13">
        <f t="shared" si="1"/>
        <v>6</v>
      </c>
      <c r="E13">
        <v>3372</v>
      </c>
      <c r="F13">
        <v>2279</v>
      </c>
      <c r="G13" s="1">
        <f t="shared" si="6"/>
        <v>1.870758335792269</v>
      </c>
      <c r="H13">
        <f t="shared" si="2"/>
        <v>15</v>
      </c>
      <c r="I13" s="1">
        <f t="shared" si="7"/>
        <v>0.24892134085628942</v>
      </c>
      <c r="J13" s="1">
        <f t="shared" si="3"/>
        <v>241.04</v>
      </c>
      <c r="K13" s="1">
        <f t="shared" si="0"/>
        <v>0.1000667111407605</v>
      </c>
      <c r="L13" s="1">
        <f t="shared" si="4"/>
        <v>0.10562597287080276</v>
      </c>
      <c r="M13">
        <v>300</v>
      </c>
      <c r="N13" s="1">
        <f t="shared" si="5"/>
        <v>233.50749999999999</v>
      </c>
    </row>
    <row r="14" spans="1:14" x14ac:dyDescent="0.3">
      <c r="A14" t="s">
        <v>3</v>
      </c>
      <c r="B14">
        <v>193</v>
      </c>
      <c r="C14">
        <v>199</v>
      </c>
      <c r="D14">
        <f t="shared" si="1"/>
        <v>6</v>
      </c>
      <c r="E14">
        <v>3721</v>
      </c>
      <c r="F14">
        <v>2450</v>
      </c>
      <c r="G14" s="1">
        <f t="shared" si="6"/>
        <v>2.0596046031277662</v>
      </c>
      <c r="H14">
        <f t="shared" si="2"/>
        <v>16</v>
      </c>
      <c r="I14" s="1">
        <f t="shared" si="7"/>
        <v>0.26551609691337535</v>
      </c>
      <c r="J14" s="1">
        <f t="shared" si="3"/>
        <v>225.97500000000002</v>
      </c>
      <c r="K14" s="1">
        <f t="shared" si="0"/>
        <v>0.1000667111407605</v>
      </c>
      <c r="L14" s="1">
        <f t="shared" si="4"/>
        <v>0.1000667111407605</v>
      </c>
      <c r="M14">
        <v>300</v>
      </c>
      <c r="N14" s="1">
        <f t="shared" si="5"/>
        <v>225.97500000000002</v>
      </c>
    </row>
    <row r="15" spans="1:14" x14ac:dyDescent="0.3">
      <c r="A15" t="s">
        <v>4</v>
      </c>
      <c r="L15" s="1"/>
      <c r="N15" s="1"/>
    </row>
    <row r="16" spans="1:14" x14ac:dyDescent="0.3">
      <c r="A16" t="s">
        <v>3</v>
      </c>
      <c r="L16" s="1"/>
      <c r="N16" s="1"/>
    </row>
    <row r="17" spans="1:14" x14ac:dyDescent="0.3">
      <c r="A17" t="s">
        <v>4</v>
      </c>
      <c r="L17" s="1"/>
      <c r="N17" s="1"/>
    </row>
    <row r="18" spans="1:14" x14ac:dyDescent="0.3">
      <c r="A18" t="s">
        <v>3</v>
      </c>
      <c r="L18" s="1"/>
      <c r="N18" s="1"/>
    </row>
    <row r="19" spans="1:14" x14ac:dyDescent="0.3">
      <c r="A19" t="s">
        <v>4</v>
      </c>
      <c r="L19" s="1"/>
      <c r="N19" s="1"/>
    </row>
    <row r="20" spans="1:14" x14ac:dyDescent="0.3">
      <c r="A20" t="s">
        <v>3</v>
      </c>
      <c r="G20" s="1">
        <f>SUM(G4:G18)</f>
        <v>18.81380938329891</v>
      </c>
      <c r="L20" s="1"/>
      <c r="N20" s="1"/>
    </row>
    <row r="21" spans="1:14" x14ac:dyDescent="0.3">
      <c r="A21" t="s">
        <v>4</v>
      </c>
      <c r="L21" s="1"/>
      <c r="N21" s="1"/>
    </row>
    <row r="22" spans="1:14" x14ac:dyDescent="0.3">
      <c r="A22" t="s">
        <v>3</v>
      </c>
      <c r="L22" s="1"/>
      <c r="N22" s="1"/>
    </row>
    <row r="23" spans="1:14" x14ac:dyDescent="0.3">
      <c r="A23" t="s">
        <v>4</v>
      </c>
      <c r="L23" s="1"/>
      <c r="N23" s="1"/>
    </row>
    <row r="24" spans="1:14" x14ac:dyDescent="0.3">
      <c r="A24" t="s">
        <v>3</v>
      </c>
      <c r="L24" s="1"/>
      <c r="N24" s="1"/>
    </row>
    <row r="25" spans="1:14" x14ac:dyDescent="0.3">
      <c r="A25" t="s">
        <v>4</v>
      </c>
      <c r="L25" s="1"/>
      <c r="N25" s="1"/>
    </row>
    <row r="26" spans="1:14" x14ac:dyDescent="0.3">
      <c r="A26" t="s">
        <v>3</v>
      </c>
      <c r="L26" s="1"/>
      <c r="N26" s="1"/>
    </row>
    <row r="27" spans="1:14" x14ac:dyDescent="0.3">
      <c r="A27" t="s">
        <v>4</v>
      </c>
      <c r="L27" s="1"/>
      <c r="N27" s="1"/>
    </row>
    <row r="28" spans="1:14" x14ac:dyDescent="0.3">
      <c r="A28" t="s">
        <v>3</v>
      </c>
      <c r="L28" s="1"/>
      <c r="N28" s="1"/>
    </row>
    <row r="29" spans="1:14" x14ac:dyDescent="0.3">
      <c r="A29" t="s">
        <v>4</v>
      </c>
      <c r="L29" s="1"/>
      <c r="N29" s="1"/>
    </row>
    <row r="30" spans="1:14" x14ac:dyDescent="0.3">
      <c r="A30" t="s">
        <v>3</v>
      </c>
      <c r="L30" s="1"/>
      <c r="N30" s="1"/>
    </row>
    <row r="31" spans="1:14" x14ac:dyDescent="0.3">
      <c r="A31" t="s">
        <v>4</v>
      </c>
      <c r="L31" s="1"/>
      <c r="N31" s="1"/>
    </row>
    <row r="32" spans="1:14" x14ac:dyDescent="0.3">
      <c r="A32" t="s">
        <v>3</v>
      </c>
      <c r="L32" s="1"/>
      <c r="N32" s="1"/>
    </row>
    <row r="33" spans="1:2" x14ac:dyDescent="0.3">
      <c r="A33" t="s">
        <v>4</v>
      </c>
    </row>
    <row r="34" spans="1:2" x14ac:dyDescent="0.3">
      <c r="A34" t="s">
        <v>3</v>
      </c>
    </row>
    <row r="35" spans="1:2" x14ac:dyDescent="0.3">
      <c r="A35" t="s">
        <v>4</v>
      </c>
    </row>
    <row r="37" spans="1:2" x14ac:dyDescent="0.3">
      <c r="A37" t="s">
        <v>7</v>
      </c>
      <c r="B37">
        <v>60.26</v>
      </c>
    </row>
    <row r="38" spans="1:2" x14ac:dyDescent="0.3">
      <c r="A38">
        <v>3389</v>
      </c>
      <c r="B38" t="s">
        <v>16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Abhishek</cp:lastModifiedBy>
  <dcterms:created xsi:type="dcterms:W3CDTF">2020-11-10T10:27:07Z</dcterms:created>
  <dcterms:modified xsi:type="dcterms:W3CDTF">2021-01-22T13:21:18Z</dcterms:modified>
</cp:coreProperties>
</file>