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1015" windowHeight="8205"/>
  </bookViews>
  <sheets>
    <sheet name="Budgets Performance 2018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N6" i="1"/>
  <c r="N7" s="1"/>
  <c r="M6"/>
  <c r="M7" s="1"/>
  <c r="L6"/>
  <c r="L7" s="1"/>
  <c r="K6"/>
  <c r="K7" s="1"/>
  <c r="J6"/>
  <c r="J7" s="1"/>
  <c r="I6"/>
  <c r="I7" s="1"/>
  <c r="H6"/>
  <c r="H7" s="1"/>
  <c r="G6"/>
  <c r="G7" s="1"/>
  <c r="F6"/>
  <c r="F7" s="1"/>
  <c r="E6"/>
  <c r="E7" s="1"/>
  <c r="C6"/>
  <c r="C7" s="1"/>
  <c r="D6"/>
  <c r="D7" s="1"/>
  <c r="D4"/>
  <c r="E4"/>
  <c r="F4"/>
  <c r="G4"/>
  <c r="H4"/>
  <c r="I4"/>
  <c r="J4"/>
  <c r="K4"/>
  <c r="L4"/>
  <c r="M4"/>
  <c r="N4"/>
  <c r="C4"/>
</calcChain>
</file>

<file path=xl/sharedStrings.xml><?xml version="1.0" encoding="utf-8"?>
<sst xmlns="http://schemas.openxmlformats.org/spreadsheetml/2006/main" count="14" uniqueCount="7">
  <si>
    <t>Headers</t>
  </si>
  <si>
    <t>Variance $</t>
  </si>
  <si>
    <t>Budget Sales $</t>
  </si>
  <si>
    <t>Actual Sales $</t>
  </si>
  <si>
    <t>Business Unit</t>
  </si>
  <si>
    <t>Shop Space</t>
  </si>
  <si>
    <t>Online</t>
  </si>
</sst>
</file>

<file path=xl/styles.xml><?xml version="1.0" encoding="utf-8"?>
<styleSheet xmlns="http://schemas.openxmlformats.org/spreadsheetml/2006/main">
  <numFmts count="2">
    <numFmt numFmtId="43" formatCode="_-* #,##0.00_-;\-* #,##0.00_-;_-* &quot;-&quot;??_-;_-@_-"/>
    <numFmt numFmtId="164" formatCode="_-* #,##0_-;\-* #,##0_-;_-* &quot;-&quot;??_-;_-@_-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17" fontId="0" fillId="0" borderId="0" xfId="0" applyNumberFormat="1"/>
    <xf numFmtId="164" fontId="0" fillId="0" borderId="0" xfId="1" applyNumberFormat="1" applyFont="1"/>
    <xf numFmtId="164" fontId="0" fillId="0" borderId="0" xfId="0" applyNumberFormat="1"/>
    <xf numFmtId="0" fontId="2" fillId="0" borderId="0" xfId="0" applyFont="1"/>
    <xf numFmtId="17" fontId="2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7"/>
  <sheetViews>
    <sheetView tabSelected="1" workbookViewId="0">
      <selection activeCell="C6" sqref="C6"/>
    </sheetView>
  </sheetViews>
  <sheetFormatPr defaultRowHeight="15"/>
  <cols>
    <col min="1" max="1" width="15" customWidth="1"/>
    <col min="2" max="2" width="13.85546875" bestFit="1" customWidth="1"/>
    <col min="3" max="3" width="13.28515625" bestFit="1" customWidth="1"/>
    <col min="4" max="5" width="11.5703125" bestFit="1" customWidth="1"/>
    <col min="6" max="6" width="13.28515625" bestFit="1" customWidth="1"/>
    <col min="7" max="11" width="10.5703125" bestFit="1" customWidth="1"/>
    <col min="12" max="14" width="13.28515625" bestFit="1" customWidth="1"/>
  </cols>
  <sheetData>
    <row r="1" spans="1:19">
      <c r="A1" s="4" t="s">
        <v>4</v>
      </c>
      <c r="B1" s="4" t="s">
        <v>0</v>
      </c>
      <c r="C1" s="5">
        <v>43101</v>
      </c>
      <c r="D1" s="5">
        <v>43132</v>
      </c>
      <c r="E1" s="5">
        <v>43160</v>
      </c>
      <c r="F1" s="5">
        <v>43191</v>
      </c>
      <c r="G1" s="5">
        <v>43221</v>
      </c>
      <c r="H1" s="5">
        <v>43252</v>
      </c>
      <c r="I1" s="5">
        <v>43282</v>
      </c>
      <c r="J1" s="5">
        <v>43313</v>
      </c>
      <c r="K1" s="5">
        <v>43344</v>
      </c>
      <c r="L1" s="5">
        <v>43374</v>
      </c>
      <c r="M1" s="5">
        <v>43405</v>
      </c>
      <c r="N1" s="5">
        <v>43435</v>
      </c>
      <c r="O1" s="1"/>
      <c r="P1" s="1"/>
      <c r="Q1" s="1"/>
      <c r="R1" s="1"/>
      <c r="S1" s="1"/>
    </row>
    <row r="2" spans="1:19">
      <c r="A2" t="s">
        <v>5</v>
      </c>
      <c r="B2" t="s">
        <v>2</v>
      </c>
      <c r="C2" s="2">
        <v>600000</v>
      </c>
      <c r="D2" s="2">
        <v>700000</v>
      </c>
      <c r="E2" s="2">
        <v>800000</v>
      </c>
      <c r="F2" s="2">
        <v>1000000</v>
      </c>
      <c r="G2" s="2">
        <v>900000</v>
      </c>
      <c r="H2" s="2">
        <v>900000</v>
      </c>
      <c r="I2" s="2">
        <v>900000</v>
      </c>
      <c r="J2" s="2">
        <v>900000</v>
      </c>
      <c r="K2" s="2">
        <v>900000</v>
      </c>
      <c r="L2" s="2">
        <v>1000000</v>
      </c>
      <c r="M2" s="2">
        <v>1100000</v>
      </c>
      <c r="N2" s="2">
        <v>1500000</v>
      </c>
    </row>
    <row r="3" spans="1:19">
      <c r="A3" t="s">
        <v>5</v>
      </c>
      <c r="B3" t="s">
        <v>3</v>
      </c>
      <c r="C3" s="2">
        <v>550018</v>
      </c>
      <c r="D3" s="2">
        <v>551208</v>
      </c>
      <c r="E3" s="2">
        <v>518750</v>
      </c>
      <c r="F3" s="2">
        <v>615449</v>
      </c>
      <c r="G3" s="2">
        <v>889290</v>
      </c>
      <c r="H3" s="2">
        <v>700456</v>
      </c>
      <c r="I3" s="2">
        <v>598625</v>
      </c>
      <c r="J3" s="2">
        <v>707213</v>
      </c>
      <c r="K3" s="2">
        <v>605063</v>
      </c>
      <c r="L3" s="2">
        <v>733025</v>
      </c>
      <c r="M3" s="2">
        <v>1013304</v>
      </c>
      <c r="N3" s="2">
        <v>756735</v>
      </c>
    </row>
    <row r="4" spans="1:19">
      <c r="A4" t="s">
        <v>5</v>
      </c>
      <c r="B4" t="s">
        <v>1</v>
      </c>
      <c r="C4" s="3">
        <f>C3-C2</f>
        <v>-49982</v>
      </c>
      <c r="D4" s="3">
        <f t="shared" ref="D4:N4" si="0">D3-D2</f>
        <v>-148792</v>
      </c>
      <c r="E4" s="3">
        <f t="shared" si="0"/>
        <v>-281250</v>
      </c>
      <c r="F4" s="3">
        <f t="shared" si="0"/>
        <v>-384551</v>
      </c>
      <c r="G4" s="3">
        <f t="shared" si="0"/>
        <v>-10710</v>
      </c>
      <c r="H4" s="3">
        <f t="shared" si="0"/>
        <v>-199544</v>
      </c>
      <c r="I4" s="3">
        <f t="shared" si="0"/>
        <v>-301375</v>
      </c>
      <c r="J4" s="3">
        <f t="shared" si="0"/>
        <v>-192787</v>
      </c>
      <c r="K4" s="3">
        <f t="shared" si="0"/>
        <v>-294937</v>
      </c>
      <c r="L4" s="3">
        <f t="shared" si="0"/>
        <v>-266975</v>
      </c>
      <c r="M4" s="3">
        <f t="shared" si="0"/>
        <v>-86696</v>
      </c>
      <c r="N4" s="3">
        <f t="shared" si="0"/>
        <v>-743265</v>
      </c>
    </row>
    <row r="5" spans="1:19">
      <c r="A5" t="s">
        <v>6</v>
      </c>
      <c r="B5" t="s">
        <v>2</v>
      </c>
      <c r="C5" s="2">
        <v>600000</v>
      </c>
      <c r="D5" s="2">
        <v>700000</v>
      </c>
      <c r="E5" s="2">
        <v>800000</v>
      </c>
      <c r="F5" s="2">
        <v>1000000</v>
      </c>
      <c r="G5" s="2">
        <v>900000</v>
      </c>
      <c r="H5" s="2">
        <v>900000</v>
      </c>
      <c r="I5" s="2">
        <v>900000</v>
      </c>
      <c r="J5" s="2">
        <v>900000</v>
      </c>
      <c r="K5" s="2">
        <v>900000</v>
      </c>
      <c r="L5" s="2">
        <v>1000000</v>
      </c>
      <c r="M5" s="2">
        <v>1100000</v>
      </c>
      <c r="N5" s="2">
        <v>1500000</v>
      </c>
    </row>
    <row r="6" spans="1:19">
      <c r="A6" t="s">
        <v>6</v>
      </c>
      <c r="B6" t="s">
        <v>3</v>
      </c>
      <c r="C6" s="2">
        <f>C5+120321</f>
        <v>720321</v>
      </c>
      <c r="D6" s="2">
        <f>D5+10232</f>
        <v>710232</v>
      </c>
      <c r="E6" s="2">
        <f>E5-122</f>
        <v>799878</v>
      </c>
      <c r="F6" s="2">
        <f>F5-23211</f>
        <v>976789</v>
      </c>
      <c r="G6" s="2">
        <f>G5+12121</f>
        <v>912121</v>
      </c>
      <c r="H6" s="2">
        <f>H5+211</f>
        <v>900211</v>
      </c>
      <c r="I6" s="2">
        <f>I5-120001</f>
        <v>779999</v>
      </c>
      <c r="J6" s="2">
        <f>J5-121217</f>
        <v>778783</v>
      </c>
      <c r="K6" s="2">
        <f>K5-12098</f>
        <v>887902</v>
      </c>
      <c r="L6" s="2">
        <f>L5+120000</f>
        <v>1120000</v>
      </c>
      <c r="M6" s="2">
        <f>M5+86573</f>
        <v>1186573</v>
      </c>
      <c r="N6" s="2">
        <f>N5+43654</f>
        <v>1543654</v>
      </c>
    </row>
    <row r="7" spans="1:19">
      <c r="A7" t="s">
        <v>6</v>
      </c>
      <c r="B7" t="s">
        <v>1</v>
      </c>
      <c r="C7" s="3">
        <f>C6-C5</f>
        <v>120321</v>
      </c>
      <c r="D7" s="3">
        <f t="shared" ref="D7" si="1">D6-D5</f>
        <v>10232</v>
      </c>
      <c r="E7" s="3">
        <f t="shared" ref="E7" si="2">E6-E5</f>
        <v>-122</v>
      </c>
      <c r="F7" s="3">
        <f t="shared" ref="F7" si="3">F6-F5</f>
        <v>-23211</v>
      </c>
      <c r="G7" s="3">
        <f t="shared" ref="G7" si="4">G6-G5</f>
        <v>12121</v>
      </c>
      <c r="H7" s="3">
        <f t="shared" ref="H7" si="5">H6-H5</f>
        <v>211</v>
      </c>
      <c r="I7" s="3">
        <f t="shared" ref="I7" si="6">I6-I5</f>
        <v>-120001</v>
      </c>
      <c r="J7" s="3">
        <f t="shared" ref="J7" si="7">J6-J5</f>
        <v>-121217</v>
      </c>
      <c r="K7" s="3">
        <f t="shared" ref="K7" si="8">K6-K5</f>
        <v>-12098</v>
      </c>
      <c r="L7" s="3">
        <f t="shared" ref="L7" si="9">L6-L5</f>
        <v>120000</v>
      </c>
      <c r="M7" s="3">
        <f t="shared" ref="M7" si="10">M6-M5</f>
        <v>86573</v>
      </c>
      <c r="N7" s="3">
        <f t="shared" ref="N7" si="11">N6-N5</f>
        <v>43654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Budgets Performance 2018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Jamie Fry</dc:creator>
  <cp:lastModifiedBy>Jamie Fry</cp:lastModifiedBy>
  <dcterms:created xsi:type="dcterms:W3CDTF">2018-05-10T09:05:40Z</dcterms:created>
  <dcterms:modified xsi:type="dcterms:W3CDTF">2018-05-10T09:25:52Z</dcterms:modified>
</cp:coreProperties>
</file>