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Desktop\"/>
    </mc:Choice>
  </mc:AlternateContent>
  <xr:revisionPtr revIDLastSave="0" documentId="13_ncr:1_{6071C6F6-56E7-4259-8F6D-3B12530EB8D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Sheet1!$A$2:$A$11</definedName>
    <definedName name="_xlchart.v1.1" hidden="1">Sheet1!$B$1</definedName>
    <definedName name="_xlchart.v1.10" hidden="1">Sheet1!$B$1</definedName>
    <definedName name="_xlchart.v1.11" hidden="1">Sheet1!$B$2:$B$11</definedName>
    <definedName name="_xlchart.v1.12" hidden="1">Sheet1!$C$1</definedName>
    <definedName name="_xlchart.v1.13" hidden="1">Sheet1!$C$2:$C$11</definedName>
    <definedName name="_xlchart.v1.14" hidden="1">Sheet1!$D$1</definedName>
    <definedName name="_xlchart.v1.15" hidden="1">Sheet1!$D$2:$D$11</definedName>
    <definedName name="_xlchart.v1.16" hidden="1">Sheet1!$E$1</definedName>
    <definedName name="_xlchart.v1.17" hidden="1">Sheet1!$E$2:$E$11</definedName>
    <definedName name="_xlchart.v1.2" hidden="1">Sheet1!$B$2:$B$11</definedName>
    <definedName name="_xlchart.v1.3" hidden="1">Sheet1!$C$1</definedName>
    <definedName name="_xlchart.v1.4" hidden="1">Sheet1!$C$2:$C$11</definedName>
    <definedName name="_xlchart.v1.5" hidden="1">Sheet1!$D$1</definedName>
    <definedName name="_xlchart.v1.6" hidden="1">Sheet1!$D$2:$D$11</definedName>
    <definedName name="_xlchart.v1.7" hidden="1">Sheet1!$E$1</definedName>
    <definedName name="_xlchart.v1.8" hidden="1">Sheet1!$E$2:$E$11</definedName>
    <definedName name="_xlchart.v1.9" hidden="1">Sheet1!$A$2:$A$11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K75" i="1"/>
  <c r="L75" i="1"/>
  <c r="J75" i="1"/>
  <c r="F3" i="1"/>
  <c r="F4" i="1"/>
  <c r="F5" i="1"/>
  <c r="F6" i="1"/>
  <c r="F7" i="1"/>
  <c r="F8" i="1"/>
  <c r="F9" i="1"/>
  <c r="F10" i="1"/>
  <c r="F11" i="1"/>
  <c r="F2" i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38" i="1"/>
  <c r="H38" i="1" s="1"/>
  <c r="J39" i="1"/>
  <c r="J40" i="1"/>
  <c r="J41" i="1"/>
  <c r="J42" i="1"/>
  <c r="J43" i="1"/>
  <c r="J44" i="1"/>
  <c r="J45" i="1"/>
  <c r="J46" i="1"/>
  <c r="J47" i="1"/>
  <c r="J48" i="1"/>
  <c r="J49" i="1"/>
  <c r="J50" i="1"/>
  <c r="J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38" i="1"/>
  <c r="G38" i="1" s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C13" i="1"/>
  <c r="D13" i="1"/>
  <c r="E13" i="1"/>
  <c r="B13" i="1"/>
  <c r="B14" i="1" l="1"/>
  <c r="J52" i="1"/>
  <c r="I52" i="1"/>
  <c r="N39" i="1"/>
  <c r="N38" i="1"/>
  <c r="B52" i="1"/>
  <c r="A52" i="1"/>
</calcChain>
</file>

<file path=xl/sharedStrings.xml><?xml version="1.0" encoding="utf-8"?>
<sst xmlns="http://schemas.openxmlformats.org/spreadsheetml/2006/main" count="323" uniqueCount="58">
  <si>
    <t>Sectors</t>
  </si>
  <si>
    <t>2020-21 Actuals</t>
  </si>
  <si>
    <t>2021-22 BE</t>
  </si>
  <si>
    <t>2021-22 RE</t>
  </si>
  <si>
    <t>2022-23 BE</t>
  </si>
  <si>
    <t>Education, Sports, Arts, and Culture</t>
  </si>
  <si>
    <t>Agriculture and allied activities</t>
  </si>
  <si>
    <t>Transport</t>
  </si>
  <si>
    <t>Health and Family Welfare</t>
  </si>
  <si>
    <t>Energy</t>
  </si>
  <si>
    <t>Social Welfare and Nutrition</t>
  </si>
  <si>
    <t>Urban Development</t>
  </si>
  <si>
    <t>Police</t>
  </si>
  <si>
    <t>Rural Development</t>
  </si>
  <si>
    <t>Housing</t>
  </si>
  <si>
    <t>TOTAL</t>
  </si>
  <si>
    <t>Percentage change</t>
  </si>
  <si>
    <t>Average</t>
  </si>
  <si>
    <t>Average-A</t>
  </si>
  <si>
    <t>Average-If</t>
  </si>
  <si>
    <t>Average-ifs</t>
  </si>
  <si>
    <t>cost</t>
  </si>
  <si>
    <t>Random</t>
  </si>
  <si>
    <t>Fruit</t>
  </si>
  <si>
    <t>Status</t>
  </si>
  <si>
    <t>abhishek</t>
  </si>
  <si>
    <t>average (banana)</t>
  </si>
  <si>
    <t>average ifs(banana)</t>
  </si>
  <si>
    <t>status gen</t>
  </si>
  <si>
    <t>Mode</t>
  </si>
  <si>
    <t>Medina</t>
  </si>
  <si>
    <t>Change</t>
  </si>
  <si>
    <t>year</t>
  </si>
  <si>
    <t>product-1</t>
  </si>
  <si>
    <t>product-2</t>
  </si>
  <si>
    <t>product-3</t>
  </si>
  <si>
    <t>total bill</t>
  </si>
  <si>
    <t>tip</t>
  </si>
  <si>
    <t>sex</t>
  </si>
  <si>
    <t xml:space="preserve">smoker </t>
  </si>
  <si>
    <t xml:space="preserve">day </t>
  </si>
  <si>
    <t xml:space="preserve">time </t>
  </si>
  <si>
    <t>size</t>
  </si>
  <si>
    <t>Male</t>
  </si>
  <si>
    <t>Female</t>
  </si>
  <si>
    <t>Smoker</t>
  </si>
  <si>
    <t>Non smoker</t>
  </si>
  <si>
    <t>sun</t>
  </si>
  <si>
    <t>mon</t>
  </si>
  <si>
    <t>tue</t>
  </si>
  <si>
    <t>wed</t>
  </si>
  <si>
    <t>thu</t>
  </si>
  <si>
    <t>fri</t>
  </si>
  <si>
    <t>sat</t>
  </si>
  <si>
    <t>Dinner</t>
  </si>
  <si>
    <t>Lunch</t>
  </si>
  <si>
    <t>Breakfast</t>
  </si>
  <si>
    <t>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</si>
</sst>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0" xfId="1"/>
    <xf numFmtId="0" fontId="1" fillId="0" borderId="2" xfId="0" applyFont="1" applyFill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17949340806862"/>
          <c:y val="3.209750130520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2021-22 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Education, Sports, Arts, and Culture</c:v>
                </c:pt>
                <c:pt idx="1">
                  <c:v>Agriculture and allied activities</c:v>
                </c:pt>
                <c:pt idx="2">
                  <c:v>Transport</c:v>
                </c:pt>
                <c:pt idx="3">
                  <c:v>Health and Family Welfare</c:v>
                </c:pt>
                <c:pt idx="4">
                  <c:v>Energy</c:v>
                </c:pt>
                <c:pt idx="5">
                  <c:v>Social Welfare and Nutrition</c:v>
                </c:pt>
                <c:pt idx="6">
                  <c:v>Urban Development</c:v>
                </c:pt>
                <c:pt idx="7">
                  <c:v>Police</c:v>
                </c:pt>
                <c:pt idx="8">
                  <c:v>Rural Development</c:v>
                </c:pt>
                <c:pt idx="9">
                  <c:v>Housing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38775</c:v>
                </c:pt>
                <c:pt idx="1">
                  <c:v>21833</c:v>
                </c:pt>
                <c:pt idx="2">
                  <c:v>15842</c:v>
                </c:pt>
                <c:pt idx="3">
                  <c:v>20080</c:v>
                </c:pt>
                <c:pt idx="4">
                  <c:v>15626</c:v>
                </c:pt>
                <c:pt idx="5">
                  <c:v>25448</c:v>
                </c:pt>
                <c:pt idx="6">
                  <c:v>9455</c:v>
                </c:pt>
                <c:pt idx="7">
                  <c:v>8493</c:v>
                </c:pt>
                <c:pt idx="8">
                  <c:v>8876</c:v>
                </c:pt>
                <c:pt idx="9">
                  <c:v>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C-462D-AEBC-2E7441A4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0751664"/>
        <c:axId val="194075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2020-21 Actuals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38578</c:v>
                      </c:pt>
                      <c:pt idx="1">
                        <c:v>15455</c:v>
                      </c:pt>
                      <c:pt idx="2">
                        <c:v>15116</c:v>
                      </c:pt>
                      <c:pt idx="3">
                        <c:v>17394</c:v>
                      </c:pt>
                      <c:pt idx="4">
                        <c:v>16577</c:v>
                      </c:pt>
                      <c:pt idx="5">
                        <c:v>24520</c:v>
                      </c:pt>
                      <c:pt idx="6">
                        <c:v>5702</c:v>
                      </c:pt>
                      <c:pt idx="7">
                        <c:v>7710</c:v>
                      </c:pt>
                      <c:pt idx="8">
                        <c:v>5122</c:v>
                      </c:pt>
                      <c:pt idx="9">
                        <c:v>5382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0C-462D-AEBC-2E7441A48E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2021-22 BE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40208</c:v>
                      </c:pt>
                      <c:pt idx="1">
                        <c:v>23398</c:v>
                      </c:pt>
                      <c:pt idx="2">
                        <c:v>18156</c:v>
                      </c:pt>
                      <c:pt idx="3">
                        <c:v>18632</c:v>
                      </c:pt>
                      <c:pt idx="4">
                        <c:v>16020</c:v>
                      </c:pt>
                      <c:pt idx="5">
                        <c:v>24527</c:v>
                      </c:pt>
                      <c:pt idx="6">
                        <c:v>8803</c:v>
                      </c:pt>
                      <c:pt idx="7">
                        <c:v>8601</c:v>
                      </c:pt>
                      <c:pt idx="8">
                        <c:v>8965</c:v>
                      </c:pt>
                      <c:pt idx="9">
                        <c:v>5719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0C-462D-AEBC-2E7441A48E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2022-23 BE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43799</c:v>
                      </c:pt>
                      <c:pt idx="1">
                        <c:v>21363</c:v>
                      </c:pt>
                      <c:pt idx="2">
                        <c:v>20059</c:v>
                      </c:pt>
                      <c:pt idx="3">
                        <c:v>17733</c:v>
                      </c:pt>
                      <c:pt idx="4">
                        <c:v>17433</c:v>
                      </c:pt>
                      <c:pt idx="5">
                        <c:v>16674</c:v>
                      </c:pt>
                      <c:pt idx="6">
                        <c:v>10396</c:v>
                      </c:pt>
                      <c:pt idx="7">
                        <c:v>9857</c:v>
                      </c:pt>
                      <c:pt idx="8">
                        <c:v>9562</c:v>
                      </c:pt>
                      <c:pt idx="9">
                        <c:v>7218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60C-462D-AEBC-2E7441A48ED4}"/>
                  </c:ext>
                </c:extLst>
              </c15:ser>
            </c15:filteredBarSeries>
          </c:ext>
        </c:extLst>
      </c:barChart>
      <c:catAx>
        <c:axId val="19407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3104"/>
        <c:crosses val="autoZero"/>
        <c:auto val="1"/>
        <c:lblAlgn val="ctr"/>
        <c:lblOffset val="100"/>
        <c:noMultiLvlLbl val="0"/>
      </c:catAx>
      <c:valAx>
        <c:axId val="19407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17949340806862"/>
          <c:y val="3.209750130520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2022-23 BE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Education, Sports, Arts, and Culture</c:v>
                </c:pt>
                <c:pt idx="1">
                  <c:v>Agriculture and allied activities</c:v>
                </c:pt>
                <c:pt idx="2">
                  <c:v>Transport</c:v>
                </c:pt>
                <c:pt idx="3">
                  <c:v>Health and Family Welfare</c:v>
                </c:pt>
                <c:pt idx="4">
                  <c:v>Energy</c:v>
                </c:pt>
                <c:pt idx="5">
                  <c:v>Social Welfare and Nutrition</c:v>
                </c:pt>
                <c:pt idx="6">
                  <c:v>Urban Development</c:v>
                </c:pt>
                <c:pt idx="7">
                  <c:v>Police</c:v>
                </c:pt>
                <c:pt idx="8">
                  <c:v>Rural Development</c:v>
                </c:pt>
                <c:pt idx="9">
                  <c:v>Housing</c:v>
                </c:pt>
              </c:strCache>
              <c:extLst xmlns:c15="http://schemas.microsoft.com/office/drawing/2012/chart"/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43799</c:v>
                </c:pt>
                <c:pt idx="1">
                  <c:v>21363</c:v>
                </c:pt>
                <c:pt idx="2">
                  <c:v>20059</c:v>
                </c:pt>
                <c:pt idx="3">
                  <c:v>17733</c:v>
                </c:pt>
                <c:pt idx="4">
                  <c:v>17433</c:v>
                </c:pt>
                <c:pt idx="5">
                  <c:v>16674</c:v>
                </c:pt>
                <c:pt idx="6">
                  <c:v>10396</c:v>
                </c:pt>
                <c:pt idx="7">
                  <c:v>9857</c:v>
                </c:pt>
                <c:pt idx="8">
                  <c:v>9562</c:v>
                </c:pt>
                <c:pt idx="9">
                  <c:v>7218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9B7D-40B9-9892-D186A28B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0751664"/>
        <c:axId val="194075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2020-21 Actuals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38578</c:v>
                      </c:pt>
                      <c:pt idx="1">
                        <c:v>15455</c:v>
                      </c:pt>
                      <c:pt idx="2">
                        <c:v>15116</c:v>
                      </c:pt>
                      <c:pt idx="3">
                        <c:v>17394</c:v>
                      </c:pt>
                      <c:pt idx="4">
                        <c:v>16577</c:v>
                      </c:pt>
                      <c:pt idx="5">
                        <c:v>24520</c:v>
                      </c:pt>
                      <c:pt idx="6">
                        <c:v>5702</c:v>
                      </c:pt>
                      <c:pt idx="7">
                        <c:v>7710</c:v>
                      </c:pt>
                      <c:pt idx="8">
                        <c:v>5122</c:v>
                      </c:pt>
                      <c:pt idx="9">
                        <c:v>5382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7D-40B9-9892-D186A28B76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2021-22 BE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40208</c:v>
                      </c:pt>
                      <c:pt idx="1">
                        <c:v>23398</c:v>
                      </c:pt>
                      <c:pt idx="2">
                        <c:v>18156</c:v>
                      </c:pt>
                      <c:pt idx="3">
                        <c:v>18632</c:v>
                      </c:pt>
                      <c:pt idx="4">
                        <c:v>16020</c:v>
                      </c:pt>
                      <c:pt idx="5">
                        <c:v>24527</c:v>
                      </c:pt>
                      <c:pt idx="6">
                        <c:v>8803</c:v>
                      </c:pt>
                      <c:pt idx="7">
                        <c:v>8601</c:v>
                      </c:pt>
                      <c:pt idx="8">
                        <c:v>8965</c:v>
                      </c:pt>
                      <c:pt idx="9">
                        <c:v>5719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B7D-40B9-9892-D186A28B76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2021-22 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38775</c:v>
                      </c:pt>
                      <c:pt idx="1">
                        <c:v>21833</c:v>
                      </c:pt>
                      <c:pt idx="2">
                        <c:v>15842</c:v>
                      </c:pt>
                      <c:pt idx="3">
                        <c:v>20080</c:v>
                      </c:pt>
                      <c:pt idx="4">
                        <c:v>15626</c:v>
                      </c:pt>
                      <c:pt idx="5">
                        <c:v>25448</c:v>
                      </c:pt>
                      <c:pt idx="6">
                        <c:v>9455</c:v>
                      </c:pt>
                      <c:pt idx="7">
                        <c:v>8493</c:v>
                      </c:pt>
                      <c:pt idx="8">
                        <c:v>8876</c:v>
                      </c:pt>
                      <c:pt idx="9">
                        <c:v>5530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7D-40B9-9892-D186A28B7695}"/>
                  </c:ext>
                </c:extLst>
              </c15:ser>
            </c15:filteredBarSeries>
          </c:ext>
        </c:extLst>
      </c:barChart>
      <c:catAx>
        <c:axId val="19407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3104"/>
        <c:crosses val="autoZero"/>
        <c:auto val="1"/>
        <c:lblAlgn val="ctr"/>
        <c:lblOffset val="100"/>
        <c:noMultiLvlLbl val="0"/>
      </c:catAx>
      <c:valAx>
        <c:axId val="19407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Sheet1!$D$1</c:f>
              <c:strCache>
                <c:ptCount val="1"/>
                <c:pt idx="0">
                  <c:v>2021-22 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Sheet1!$A$2:$A$11</c:f>
              <c:strCache>
                <c:ptCount val="10"/>
                <c:pt idx="0">
                  <c:v>Education, Sports, Arts, and Culture</c:v>
                </c:pt>
                <c:pt idx="1">
                  <c:v>Agriculture and allied activities</c:v>
                </c:pt>
                <c:pt idx="2">
                  <c:v>Transport</c:v>
                </c:pt>
                <c:pt idx="3">
                  <c:v>Health and Family Welfare</c:v>
                </c:pt>
                <c:pt idx="4">
                  <c:v>Energy</c:v>
                </c:pt>
                <c:pt idx="5">
                  <c:v>Social Welfare and Nutrition</c:v>
                </c:pt>
                <c:pt idx="6">
                  <c:v>Urban Development</c:v>
                </c:pt>
                <c:pt idx="7">
                  <c:v>Police</c:v>
                </c:pt>
                <c:pt idx="8">
                  <c:v>Rural Development</c:v>
                </c:pt>
                <c:pt idx="9">
                  <c:v>Housing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38775</c:v>
                </c:pt>
                <c:pt idx="1">
                  <c:v>21833</c:v>
                </c:pt>
                <c:pt idx="2">
                  <c:v>15842</c:v>
                </c:pt>
                <c:pt idx="3">
                  <c:v>20080</c:v>
                </c:pt>
                <c:pt idx="4">
                  <c:v>15626</c:v>
                </c:pt>
                <c:pt idx="5">
                  <c:v>25448</c:v>
                </c:pt>
                <c:pt idx="6">
                  <c:v>9455</c:v>
                </c:pt>
                <c:pt idx="7">
                  <c:v>8493</c:v>
                </c:pt>
                <c:pt idx="8">
                  <c:v>8876</c:v>
                </c:pt>
                <c:pt idx="9">
                  <c:v>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A-4661-A26B-57D12FA8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2020-21 Actuals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38578</c:v>
                      </c:pt>
                      <c:pt idx="1">
                        <c:v>15455</c:v>
                      </c:pt>
                      <c:pt idx="2">
                        <c:v>15116</c:v>
                      </c:pt>
                      <c:pt idx="3">
                        <c:v>17394</c:v>
                      </c:pt>
                      <c:pt idx="4">
                        <c:v>16577</c:v>
                      </c:pt>
                      <c:pt idx="5">
                        <c:v>24520</c:v>
                      </c:pt>
                      <c:pt idx="6">
                        <c:v>5702</c:v>
                      </c:pt>
                      <c:pt idx="7">
                        <c:v>7710</c:v>
                      </c:pt>
                      <c:pt idx="8">
                        <c:v>5122</c:v>
                      </c:pt>
                      <c:pt idx="9">
                        <c:v>5382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8A-4661-A26B-57D12FA805A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2021-22 BE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40208</c:v>
                      </c:pt>
                      <c:pt idx="1">
                        <c:v>23398</c:v>
                      </c:pt>
                      <c:pt idx="2">
                        <c:v>18156</c:v>
                      </c:pt>
                      <c:pt idx="3">
                        <c:v>18632</c:v>
                      </c:pt>
                      <c:pt idx="4">
                        <c:v>16020</c:v>
                      </c:pt>
                      <c:pt idx="5">
                        <c:v>24527</c:v>
                      </c:pt>
                      <c:pt idx="6">
                        <c:v>8803</c:v>
                      </c:pt>
                      <c:pt idx="7">
                        <c:v>8601</c:v>
                      </c:pt>
                      <c:pt idx="8">
                        <c:v>8965</c:v>
                      </c:pt>
                      <c:pt idx="9">
                        <c:v>5719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8A-4661-A26B-57D12FA805A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2022-23 BE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43799</c:v>
                      </c:pt>
                      <c:pt idx="1">
                        <c:v>21363</c:v>
                      </c:pt>
                      <c:pt idx="2">
                        <c:v>20059</c:v>
                      </c:pt>
                      <c:pt idx="3">
                        <c:v>17733</c:v>
                      </c:pt>
                      <c:pt idx="4">
                        <c:v>17433</c:v>
                      </c:pt>
                      <c:pt idx="5">
                        <c:v>16674</c:v>
                      </c:pt>
                      <c:pt idx="6">
                        <c:v>10396</c:v>
                      </c:pt>
                      <c:pt idx="7">
                        <c:v>9857</c:v>
                      </c:pt>
                      <c:pt idx="8">
                        <c:v>9562</c:v>
                      </c:pt>
                      <c:pt idx="9">
                        <c:v>7218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8A-4661-A26B-57D12FA805A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Sheet1!$E$1</c:f>
              <c:strCache>
                <c:ptCount val="1"/>
                <c:pt idx="0">
                  <c:v>2022-23 BE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57C5-4D17-BD4D-6FB10CC51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57C5-4D17-BD4D-6FB10CC51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57C5-4D17-BD4D-6FB10CC51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57C5-4D17-BD4D-6FB10CC51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57C5-4D17-BD4D-6FB10CC51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57C5-4D17-BD4D-6FB10CC51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57C5-4D17-BD4D-6FB10CC51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57C5-4D17-BD4D-6FB10CC51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57C5-4D17-BD4D-6FB10CC510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57C5-4D17-BD4D-6FB10CC510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Education, Sports, Arts, and Culture</c:v>
                </c:pt>
                <c:pt idx="1">
                  <c:v>Agriculture and allied activities</c:v>
                </c:pt>
                <c:pt idx="2">
                  <c:v>Transport</c:v>
                </c:pt>
                <c:pt idx="3">
                  <c:v>Health and Family Welfare</c:v>
                </c:pt>
                <c:pt idx="4">
                  <c:v>Energy</c:v>
                </c:pt>
                <c:pt idx="5">
                  <c:v>Social Welfare and Nutrition</c:v>
                </c:pt>
                <c:pt idx="6">
                  <c:v>Urban Development</c:v>
                </c:pt>
                <c:pt idx="7">
                  <c:v>Police</c:v>
                </c:pt>
                <c:pt idx="8">
                  <c:v>Rural Development</c:v>
                </c:pt>
                <c:pt idx="9">
                  <c:v>Housing</c:v>
                </c:pt>
              </c:strCache>
              <c:extLst xmlns:c15="http://schemas.microsoft.com/office/drawing/2012/chart"/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43799</c:v>
                </c:pt>
                <c:pt idx="1">
                  <c:v>21363</c:v>
                </c:pt>
                <c:pt idx="2">
                  <c:v>20059</c:v>
                </c:pt>
                <c:pt idx="3">
                  <c:v>17733</c:v>
                </c:pt>
                <c:pt idx="4">
                  <c:v>17433</c:v>
                </c:pt>
                <c:pt idx="5">
                  <c:v>16674</c:v>
                </c:pt>
                <c:pt idx="6">
                  <c:v>10396</c:v>
                </c:pt>
                <c:pt idx="7">
                  <c:v>9857</c:v>
                </c:pt>
                <c:pt idx="8">
                  <c:v>9562</c:v>
                </c:pt>
                <c:pt idx="9">
                  <c:v>7218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53-57C5-4D17-BD4D-6FB10CC510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2020-21 Actuals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57C5-4D17-BD4D-6FB10CC510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57C5-4D17-BD4D-6FB10CC510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57C5-4D17-BD4D-6FB10CC510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57C5-4D17-BD4D-6FB10CC510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57C5-4D17-BD4D-6FB10CC5109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57C5-4D17-BD4D-6FB10CC5109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57C5-4D17-BD4D-6FB10CC5109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57C5-4D17-BD4D-6FB10CC5109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57C5-4D17-BD4D-6FB10CC5109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57C5-4D17-BD4D-6FB10CC5109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38578</c:v>
                      </c:pt>
                      <c:pt idx="1">
                        <c:v>15455</c:v>
                      </c:pt>
                      <c:pt idx="2">
                        <c:v>15116</c:v>
                      </c:pt>
                      <c:pt idx="3">
                        <c:v>17394</c:v>
                      </c:pt>
                      <c:pt idx="4">
                        <c:v>16577</c:v>
                      </c:pt>
                      <c:pt idx="5">
                        <c:v>24520</c:v>
                      </c:pt>
                      <c:pt idx="6">
                        <c:v>5702</c:v>
                      </c:pt>
                      <c:pt idx="7">
                        <c:v>7710</c:v>
                      </c:pt>
                      <c:pt idx="8">
                        <c:v>5122</c:v>
                      </c:pt>
                      <c:pt idx="9">
                        <c:v>5382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57C5-4D17-BD4D-6FB10CC5109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2021-22 BE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57C5-4D17-BD4D-6FB10CC510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57C5-4D17-BD4D-6FB10CC510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57C5-4D17-BD4D-6FB10CC510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57C5-4D17-BD4D-6FB10CC510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57C5-4D17-BD4D-6FB10CC5109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57C5-4D17-BD4D-6FB10CC5109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57C5-4D17-BD4D-6FB10CC5109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57C5-4D17-BD4D-6FB10CC5109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57C5-4D17-BD4D-6FB10CC5109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57C5-4D17-BD4D-6FB10CC5109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40208</c:v>
                      </c:pt>
                      <c:pt idx="1">
                        <c:v>23398</c:v>
                      </c:pt>
                      <c:pt idx="2">
                        <c:v>18156</c:v>
                      </c:pt>
                      <c:pt idx="3">
                        <c:v>18632</c:v>
                      </c:pt>
                      <c:pt idx="4">
                        <c:v>16020</c:v>
                      </c:pt>
                      <c:pt idx="5">
                        <c:v>24527</c:v>
                      </c:pt>
                      <c:pt idx="6">
                        <c:v>8803</c:v>
                      </c:pt>
                      <c:pt idx="7">
                        <c:v>8601</c:v>
                      </c:pt>
                      <c:pt idx="8">
                        <c:v>8965</c:v>
                      </c:pt>
                      <c:pt idx="9">
                        <c:v>5719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57C5-4D17-BD4D-6FB10CC5109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2021-22 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57C5-4D17-BD4D-6FB10CC510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57C5-4D17-BD4D-6FB10CC510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57C5-4D17-BD4D-6FB10CC510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57C5-4D17-BD4D-6FB10CC510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57C5-4D17-BD4D-6FB10CC5109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57C5-4D17-BD4D-6FB10CC5109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57C5-4D17-BD4D-6FB10CC5109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57C5-4D17-BD4D-6FB10CC5109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57C5-4D17-BD4D-6FB10CC5109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57C5-4D17-BD4D-6FB10CC5109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Education, Sports, Arts, and Culture</c:v>
                      </c:pt>
                      <c:pt idx="1">
                        <c:v>Agriculture and allied activities</c:v>
                      </c:pt>
                      <c:pt idx="2">
                        <c:v>Transport</c:v>
                      </c:pt>
                      <c:pt idx="3">
                        <c:v>Health and Family Welfare</c:v>
                      </c:pt>
                      <c:pt idx="4">
                        <c:v>Energy</c:v>
                      </c:pt>
                      <c:pt idx="5">
                        <c:v>Social Welfare and Nutrition</c:v>
                      </c:pt>
                      <c:pt idx="6">
                        <c:v>Urban Development</c:v>
                      </c:pt>
                      <c:pt idx="7">
                        <c:v>Police</c:v>
                      </c:pt>
                      <c:pt idx="8">
                        <c:v>Rural Development</c:v>
                      </c:pt>
                      <c:pt idx="9">
                        <c:v>Housing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38775</c:v>
                      </c:pt>
                      <c:pt idx="1">
                        <c:v>21833</c:v>
                      </c:pt>
                      <c:pt idx="2">
                        <c:v>15842</c:v>
                      </c:pt>
                      <c:pt idx="3">
                        <c:v>20080</c:v>
                      </c:pt>
                      <c:pt idx="4">
                        <c:v>15626</c:v>
                      </c:pt>
                      <c:pt idx="5">
                        <c:v>25448</c:v>
                      </c:pt>
                      <c:pt idx="6">
                        <c:v>9455</c:v>
                      </c:pt>
                      <c:pt idx="7">
                        <c:v>8493</c:v>
                      </c:pt>
                      <c:pt idx="8">
                        <c:v>8876</c:v>
                      </c:pt>
                      <c:pt idx="9">
                        <c:v>5530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57C5-4D17-BD4D-6FB10CC5109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21105346683894E-2"/>
          <c:y val="5.2437194170972749E-2"/>
          <c:w val="0.93757889465331612"/>
          <c:h val="0.71493709643971548"/>
        </c:manualLayout>
      </c:layout>
      <c:lineChart>
        <c:grouping val="standard"/>
        <c:varyColors val="0"/>
        <c:ser>
          <c:idx val="2"/>
          <c:order val="2"/>
          <c:tx>
            <c:strRef>
              <c:f>Sheet1!$C$37</c:f>
              <c:strCache>
                <c:ptCount val="1"/>
                <c:pt idx="0">
                  <c:v>Average-If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Sheet1!$C$38:$C$50</c:f>
              <c:numCache>
                <c:formatCode>General</c:formatCode>
                <c:ptCount val="13"/>
                <c:pt idx="0">
                  <c:v>14</c:v>
                </c:pt>
                <c:pt idx="1">
                  <c:v>1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3</c:v>
                </c:pt>
                <c:pt idx="8">
                  <c:v>14</c:v>
                </c:pt>
                <c:pt idx="9">
                  <c:v>5</c:v>
                </c:pt>
                <c:pt idx="10">
                  <c:v>14</c:v>
                </c:pt>
                <c:pt idx="11">
                  <c:v>10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6-4240-B021-6B3D9F8CA43C}"/>
            </c:ext>
          </c:extLst>
        </c:ser>
        <c:ser>
          <c:idx val="3"/>
          <c:order val="3"/>
          <c:tx>
            <c:strRef>
              <c:f>Sheet1!$D$37</c:f>
              <c:strCache>
                <c:ptCount val="1"/>
                <c:pt idx="0">
                  <c:v>Average-ifs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Sheet1!$D$38:$D$50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240-B021-6B3D9F8C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25872"/>
        <c:axId val="206492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Sheet1!$A$38:$A$50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5</c:v>
                      </c:pt>
                      <c:pt idx="9">
                        <c:v>11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6-4240-B021-6B3D9F8CA4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Sheet1!$B$37</c15:sqref>
                        </c15:formulaRef>
                      </c:ext>
                    </c:extLst>
                    <c:strCache>
                      <c:ptCount val="1"/>
                      <c:pt idx="0">
                        <c:v>Average-A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Sheet1!$B$38:$B$50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26-4240-B021-6B3D9F8CA43C}"/>
                  </c:ext>
                </c:extLst>
              </c15:ser>
            </c15:filteredLineSeries>
          </c:ext>
        </c:extLst>
      </c:lineChart>
      <c:catAx>
        <c:axId val="20649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7312"/>
        <c:crosses val="autoZero"/>
        <c:auto val="1"/>
        <c:lblAlgn val="ctr"/>
        <c:lblOffset val="100"/>
        <c:noMultiLvlLbl val="0"/>
      </c:catAx>
      <c:valAx>
        <c:axId val="20649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Sheet1!$J$74</c:f>
              <c:strCache>
                <c:ptCount val="1"/>
                <c:pt idx="0">
                  <c:v>product-1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Sheet1!$I$74:$I$88</c:f>
              <c:strCache>
                <c:ptCount val="15"/>
                <c:pt idx="0">
                  <c:v>year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strCache>
            </c:strRef>
          </c:cat>
          <c:val>
            <c:numRef>
              <c:f>Sheet1!$J$75:$J$88</c:f>
              <c:numCache>
                <c:formatCode>General</c:formatCode>
                <c:ptCount val="14"/>
                <c:pt idx="0">
                  <c:v>64</c:v>
                </c:pt>
                <c:pt idx="1">
                  <c:v>95</c:v>
                </c:pt>
                <c:pt idx="2">
                  <c:v>87</c:v>
                </c:pt>
                <c:pt idx="3">
                  <c:v>55</c:v>
                </c:pt>
                <c:pt idx="4">
                  <c:v>54</c:v>
                </c:pt>
                <c:pt idx="5">
                  <c:v>90</c:v>
                </c:pt>
                <c:pt idx="6">
                  <c:v>97</c:v>
                </c:pt>
                <c:pt idx="7">
                  <c:v>53</c:v>
                </c:pt>
                <c:pt idx="8">
                  <c:v>62</c:v>
                </c:pt>
                <c:pt idx="9">
                  <c:v>82</c:v>
                </c:pt>
                <c:pt idx="10">
                  <c:v>87</c:v>
                </c:pt>
                <c:pt idx="11">
                  <c:v>66</c:v>
                </c:pt>
                <c:pt idx="12">
                  <c:v>96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E2E-4C3B-B372-8297B7C5C5CD}"/>
            </c:ext>
          </c:extLst>
        </c:ser>
        <c:ser>
          <c:idx val="2"/>
          <c:order val="1"/>
          <c:tx>
            <c:strRef>
              <c:f>Sheet1!$K$74</c:f>
              <c:strCache>
                <c:ptCount val="1"/>
                <c:pt idx="0">
                  <c:v>product-2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Sheet1!$I$74:$I$88</c:f>
              <c:strCache>
                <c:ptCount val="15"/>
                <c:pt idx="0">
                  <c:v>year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strCache>
            </c:strRef>
          </c:cat>
          <c:val>
            <c:numRef>
              <c:f>Sheet1!$K$75:$K$88</c:f>
              <c:numCache>
                <c:formatCode>General</c:formatCode>
                <c:ptCount val="14"/>
                <c:pt idx="0">
                  <c:v>88</c:v>
                </c:pt>
                <c:pt idx="1">
                  <c:v>64</c:v>
                </c:pt>
                <c:pt idx="2">
                  <c:v>61</c:v>
                </c:pt>
                <c:pt idx="3">
                  <c:v>58</c:v>
                </c:pt>
                <c:pt idx="4">
                  <c:v>100</c:v>
                </c:pt>
                <c:pt idx="5">
                  <c:v>73</c:v>
                </c:pt>
                <c:pt idx="6">
                  <c:v>66</c:v>
                </c:pt>
                <c:pt idx="7">
                  <c:v>78</c:v>
                </c:pt>
                <c:pt idx="8">
                  <c:v>62</c:v>
                </c:pt>
                <c:pt idx="9">
                  <c:v>88</c:v>
                </c:pt>
                <c:pt idx="10">
                  <c:v>62</c:v>
                </c:pt>
                <c:pt idx="11">
                  <c:v>79</c:v>
                </c:pt>
                <c:pt idx="12">
                  <c:v>70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2E-4C3B-B372-8297B7C5C5CD}"/>
            </c:ext>
          </c:extLst>
        </c:ser>
        <c:ser>
          <c:idx val="3"/>
          <c:order val="2"/>
          <c:tx>
            <c:strRef>
              <c:f>Sheet1!$L$74</c:f>
              <c:strCache>
                <c:ptCount val="1"/>
                <c:pt idx="0">
                  <c:v>product-3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Sheet1!$I$74:$I$88</c:f>
              <c:strCache>
                <c:ptCount val="15"/>
                <c:pt idx="0">
                  <c:v>year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strCache>
            </c:strRef>
          </c:cat>
          <c:val>
            <c:numRef>
              <c:f>Sheet1!$L$75:$L$88</c:f>
              <c:numCache>
                <c:formatCode>General</c:formatCode>
                <c:ptCount val="14"/>
                <c:pt idx="0">
                  <c:v>50</c:v>
                </c:pt>
                <c:pt idx="1">
                  <c:v>54</c:v>
                </c:pt>
                <c:pt idx="2">
                  <c:v>50</c:v>
                </c:pt>
                <c:pt idx="3">
                  <c:v>53</c:v>
                </c:pt>
                <c:pt idx="4">
                  <c:v>69</c:v>
                </c:pt>
                <c:pt idx="5">
                  <c:v>75</c:v>
                </c:pt>
                <c:pt idx="6">
                  <c:v>92</c:v>
                </c:pt>
                <c:pt idx="7">
                  <c:v>58</c:v>
                </c:pt>
                <c:pt idx="8">
                  <c:v>61</c:v>
                </c:pt>
                <c:pt idx="9">
                  <c:v>73</c:v>
                </c:pt>
                <c:pt idx="10">
                  <c:v>62</c:v>
                </c:pt>
                <c:pt idx="11">
                  <c:v>96</c:v>
                </c:pt>
                <c:pt idx="12">
                  <c:v>65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2E-4C3B-B372-8297B7C5C5C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719952"/>
        <c:axId val="1784052768"/>
      </c:lineChart>
      <c:catAx>
        <c:axId val="202671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52768"/>
        <c:crosses val="autoZero"/>
        <c:auto val="1"/>
        <c:lblAlgn val="ctr"/>
        <c:lblOffset val="100"/>
        <c:noMultiLvlLbl val="0"/>
      </c:catAx>
      <c:valAx>
        <c:axId val="178405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422222</xdr:colOff>
      <xdr:row>1</xdr:row>
      <xdr:rowOff>41412</xdr:rowOff>
    </xdr:from>
    <xdr:to>
      <xdr:col>13</xdr:col>
      <xdr:colOff>469348</xdr:colOff>
      <xdr:row>17</xdr:row>
      <xdr:rowOff>155213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40886-4E29-D67E-1023-382FE2DE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69022</xdr:colOff>
      <xdr:row>13</xdr:row>
      <xdr:rowOff>144946</xdr:rowOff>
    </xdr:from>
    <xdr:to>
      <xdr:col>17</xdr:col>
      <xdr:colOff>373230</xdr:colOff>
      <xdr:row>30</xdr:row>
      <xdr:rowOff>103534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FE3BD-E49C-4380-BD57-70B65A73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53836</xdr:colOff>
      <xdr:row>14</xdr:row>
      <xdr:rowOff>122722</xdr:rowOff>
    </xdr:from>
    <xdr:to>
      <xdr:col>4</xdr:col>
      <xdr:colOff>201543</xdr:colOff>
      <xdr:row>29</xdr:row>
      <xdr:rowOff>70542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A55BA1-3BB4-A9F4-F1D0-70C02529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1000816</xdr:colOff>
      <xdr:row>18</xdr:row>
      <xdr:rowOff>124240</xdr:rowOff>
    </xdr:from>
    <xdr:to>
      <xdr:col>10</xdr:col>
      <xdr:colOff>969067</xdr:colOff>
      <xdr:row>33</xdr:row>
      <xdr:rowOff>72060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11C91-4BE9-4CA2-A7EC-E05E47FC9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746611</xdr:colOff>
      <xdr:row>52</xdr:row>
      <xdr:rowOff>118119</xdr:rowOff>
    </xdr:from>
    <xdr:to>
      <xdr:col>11</xdr:col>
      <xdr:colOff>211667</xdr:colOff>
      <xdr:row>67</xdr:row>
      <xdr:rowOff>123472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E5A52-4642-24D5-BE62-CB684D84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309216</xdr:colOff>
      <xdr:row>70</xdr:row>
      <xdr:rowOff>184838</xdr:rowOff>
    </xdr:from>
    <xdr:to>
      <xdr:col>7</xdr:col>
      <xdr:colOff>282988</xdr:colOff>
      <xdr:row>91</xdr:row>
      <xdr:rowOff>55218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174C25-4D74-01C1-6E06-FCAFE067F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9"/>
  <sheetViews>
    <sheetView topLeftCell="B95" zoomScale="108" workbookViewId="0">
      <selection activeCell="B96" sqref="B96:H112"/>
    </sheetView>
  </sheetViews>
  <sheetFormatPr defaultRowHeight="14.5" x14ac:dyDescent="0.35"/>
  <cols>
    <col min="1" max="1" width="18.08984375" customWidth="1"/>
    <col min="2" max="2" width="15.81640625" customWidth="1"/>
    <col min="3" max="4" width="14.7265625" customWidth="1"/>
    <col min="5" max="5" width="11.81640625" customWidth="1"/>
    <col min="6" max="6" width="15.7265625" customWidth="1"/>
    <col min="8" max="8" width="12" customWidth="1"/>
    <col min="9" max="9" width="11.453125" customWidth="1"/>
    <col min="10" max="10" width="13.26953125" customWidth="1"/>
    <col min="11" max="11" width="19" customWidth="1"/>
    <col min="12" max="12" width="14.7265625" customWidth="1"/>
    <col min="13" max="13" width="16.36328125" customWidth="1"/>
    <col min="14" max="14" width="11.089843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31</v>
      </c>
    </row>
    <row r="2" spans="1:6" x14ac:dyDescent="0.35">
      <c r="A2" t="s">
        <v>5</v>
      </c>
      <c r="B2">
        <v>38578</v>
      </c>
      <c r="C2">
        <v>40208</v>
      </c>
      <c r="D2">
        <v>38775</v>
      </c>
      <c r="E2">
        <v>43799</v>
      </c>
      <c r="F2">
        <f>ROUND((E2-D2)/E2 * 100,3)</f>
        <v>11.471</v>
      </c>
    </row>
    <row r="3" spans="1:6" x14ac:dyDescent="0.35">
      <c r="A3" t="s">
        <v>6</v>
      </c>
      <c r="B3">
        <v>15455</v>
      </c>
      <c r="C3">
        <v>23398</v>
      </c>
      <c r="D3">
        <v>21833</v>
      </c>
      <c r="E3">
        <v>21363</v>
      </c>
      <c r="F3">
        <f t="shared" ref="F3:F11" si="0">ROUND((E3-D3)/E3 * 100,3)</f>
        <v>-2.2000000000000002</v>
      </c>
    </row>
    <row r="4" spans="1:6" x14ac:dyDescent="0.35">
      <c r="A4" t="s">
        <v>7</v>
      </c>
      <c r="B4">
        <v>15116</v>
      </c>
      <c r="C4">
        <v>18156</v>
      </c>
      <c r="D4">
        <v>15842</v>
      </c>
      <c r="E4">
        <v>20059</v>
      </c>
      <c r="F4">
        <f t="shared" si="0"/>
        <v>21.023</v>
      </c>
    </row>
    <row r="5" spans="1:6" x14ac:dyDescent="0.35">
      <c r="A5" t="s">
        <v>8</v>
      </c>
      <c r="B5">
        <v>17394</v>
      </c>
      <c r="C5">
        <v>18632</v>
      </c>
      <c r="D5">
        <v>20080</v>
      </c>
      <c r="E5">
        <v>17733</v>
      </c>
      <c r="F5">
        <f t="shared" si="0"/>
        <v>-13.234999999999999</v>
      </c>
    </row>
    <row r="6" spans="1:6" x14ac:dyDescent="0.35">
      <c r="A6" t="s">
        <v>9</v>
      </c>
      <c r="B6">
        <v>16577</v>
      </c>
      <c r="C6">
        <v>16020</v>
      </c>
      <c r="D6">
        <v>15626</v>
      </c>
      <c r="E6">
        <v>17433</v>
      </c>
      <c r="F6">
        <f t="shared" si="0"/>
        <v>10.365</v>
      </c>
    </row>
    <row r="7" spans="1:6" x14ac:dyDescent="0.35">
      <c r="A7" t="s">
        <v>10</v>
      </c>
      <c r="B7">
        <v>24520</v>
      </c>
      <c r="C7">
        <v>24527</v>
      </c>
      <c r="D7">
        <v>25448</v>
      </c>
      <c r="E7">
        <v>16674</v>
      </c>
      <c r="F7">
        <f t="shared" si="0"/>
        <v>-52.621000000000002</v>
      </c>
    </row>
    <row r="8" spans="1:6" x14ac:dyDescent="0.35">
      <c r="A8" t="s">
        <v>11</v>
      </c>
      <c r="B8">
        <v>5702</v>
      </c>
      <c r="C8">
        <v>8803</v>
      </c>
      <c r="D8">
        <v>9455</v>
      </c>
      <c r="E8">
        <v>10396</v>
      </c>
      <c r="F8">
        <f t="shared" si="0"/>
        <v>9.0519999999999996</v>
      </c>
    </row>
    <row r="9" spans="1:6" x14ac:dyDescent="0.35">
      <c r="A9" t="s">
        <v>12</v>
      </c>
      <c r="B9">
        <v>7710</v>
      </c>
      <c r="C9">
        <v>8601</v>
      </c>
      <c r="D9">
        <v>8493</v>
      </c>
      <c r="E9">
        <v>9857</v>
      </c>
      <c r="F9">
        <f t="shared" si="0"/>
        <v>13.837999999999999</v>
      </c>
    </row>
    <row r="10" spans="1:6" x14ac:dyDescent="0.35">
      <c r="A10" t="s">
        <v>13</v>
      </c>
      <c r="B10">
        <v>5122</v>
      </c>
      <c r="C10">
        <v>8965</v>
      </c>
      <c r="D10">
        <v>8876</v>
      </c>
      <c r="E10">
        <v>9562</v>
      </c>
      <c r="F10">
        <f t="shared" si="0"/>
        <v>7.1740000000000004</v>
      </c>
    </row>
    <row r="11" spans="1:6" x14ac:dyDescent="0.35">
      <c r="A11" t="s">
        <v>14</v>
      </c>
      <c r="B11">
        <v>5382</v>
      </c>
      <c r="C11">
        <v>5719</v>
      </c>
      <c r="D11">
        <v>5530</v>
      </c>
      <c r="E11">
        <v>7218</v>
      </c>
      <c r="F11">
        <f t="shared" si="0"/>
        <v>23.385999999999999</v>
      </c>
    </row>
    <row r="13" spans="1:6" x14ac:dyDescent="0.35">
      <c r="A13" s="2" t="s">
        <v>15</v>
      </c>
      <c r="B13">
        <f>SUM(B2:B11)</f>
        <v>151556</v>
      </c>
      <c r="C13">
        <f t="shared" ref="C13:E13" si="1">SUM(C2:C11)</f>
        <v>173029</v>
      </c>
      <c r="D13">
        <f t="shared" si="1"/>
        <v>169958</v>
      </c>
      <c r="E13">
        <f t="shared" si="1"/>
        <v>174094</v>
      </c>
    </row>
    <row r="14" spans="1:6" x14ac:dyDescent="0.35">
      <c r="A14" s="2" t="s">
        <v>16</v>
      </c>
      <c r="B14">
        <f>ROUND((D13/E13) * 100,3)</f>
        <v>97.623999999999995</v>
      </c>
    </row>
    <row r="35" spans="1: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7" spans="1:18" x14ac:dyDescent="0.35">
      <c r="A37" s="2" t="s">
        <v>17</v>
      </c>
      <c r="B37" s="2" t="s">
        <v>18</v>
      </c>
      <c r="C37" s="2" t="s">
        <v>19</v>
      </c>
      <c r="D37" s="2" t="s">
        <v>20</v>
      </c>
      <c r="F37" s="2" t="s">
        <v>22</v>
      </c>
      <c r="G37" s="2" t="s">
        <v>23</v>
      </c>
      <c r="H37" s="2" t="s">
        <v>24</v>
      </c>
      <c r="I37" s="2" t="s">
        <v>28</v>
      </c>
      <c r="J37" s="2" t="s">
        <v>21</v>
      </c>
      <c r="L37" s="2"/>
      <c r="M37" s="2"/>
      <c r="N37" s="2"/>
    </row>
    <row r="38" spans="1:18" x14ac:dyDescent="0.35">
      <c r="A38">
        <f ca="1">RANDBETWEEN(1,15)</f>
        <v>11</v>
      </c>
      <c r="B38">
        <f t="shared" ref="B38:D50" ca="1" si="2">RANDBETWEEN(1,15)</f>
        <v>1</v>
      </c>
      <c r="C38">
        <f t="shared" ca="1" si="2"/>
        <v>14</v>
      </c>
      <c r="D38">
        <f t="shared" ca="1" si="2"/>
        <v>2</v>
      </c>
      <c r="F38">
        <f ca="1">RANDBETWEEN(1,3)</f>
        <v>1</v>
      </c>
      <c r="G38" t="str">
        <f ca="1">IF(F38=1,"Banana",IF(F38=2,"appple","Grapes"))</f>
        <v>Banana</v>
      </c>
      <c r="H38" t="str">
        <f ca="1">IF(I38=1,"Delivered",IF(I38=2,"In progress","Canceled"))</f>
        <v>Delivered</v>
      </c>
      <c r="I38">
        <f ca="1">RANDBETWEEN(1,3)</f>
        <v>1</v>
      </c>
      <c r="J38">
        <f ca="1">RANDBETWEEN(30,100)</f>
        <v>96</v>
      </c>
      <c r="M38" t="s">
        <v>26</v>
      </c>
      <c r="N38">
        <f ca="1">AVERAGEIF(G38:G50,"Banana",J38:J50)</f>
        <v>65.333333333333329</v>
      </c>
    </row>
    <row r="39" spans="1:18" x14ac:dyDescent="0.35">
      <c r="A39">
        <f t="shared" ref="A39:A50" ca="1" si="3">RANDBETWEEN(1,15)</f>
        <v>7</v>
      </c>
      <c r="B39">
        <f t="shared" ca="1" si="2"/>
        <v>7</v>
      </c>
      <c r="C39">
        <f t="shared" ca="1" si="2"/>
        <v>1</v>
      </c>
      <c r="D39">
        <f t="shared" ca="1" si="2"/>
        <v>10</v>
      </c>
      <c r="F39">
        <f t="shared" ref="F39:F50" ca="1" si="4">RANDBETWEEN(1,3)</f>
        <v>2</v>
      </c>
      <c r="G39" t="str">
        <f t="shared" ref="G39:G50" ca="1" si="5">IF(F39=1,"Banana",IF(F39=2,"appple","Grapes"))</f>
        <v>appple</v>
      </c>
      <c r="H39" t="str">
        <f t="shared" ref="H39:H50" ca="1" si="6">IF(I39=1,"Delivered",IF(I39=2,"In progress","Canceled"))</f>
        <v>Delivered</v>
      </c>
      <c r="I39">
        <f t="shared" ref="I39:I50" ca="1" si="7">RANDBETWEEN(1,3)</f>
        <v>1</v>
      </c>
      <c r="J39">
        <f t="shared" ref="J39:J50" ca="1" si="8">RANDBETWEEN(30,100)</f>
        <v>30</v>
      </c>
      <c r="M39" t="s">
        <v>27</v>
      </c>
      <c r="N39">
        <f ca="1">AVERAGEIFS(J38:J50,G38:G50,"Banana",H38:H50,"Delivered")</f>
        <v>79</v>
      </c>
    </row>
    <row r="40" spans="1:18" x14ac:dyDescent="0.35">
      <c r="A40">
        <f t="shared" ca="1" si="3"/>
        <v>5</v>
      </c>
      <c r="B40">
        <f t="shared" ca="1" si="2"/>
        <v>10</v>
      </c>
      <c r="C40">
        <f t="shared" ca="1" si="2"/>
        <v>8</v>
      </c>
      <c r="D40">
        <f t="shared" ca="1" si="2"/>
        <v>10</v>
      </c>
      <c r="F40">
        <f t="shared" ca="1" si="4"/>
        <v>1</v>
      </c>
      <c r="G40" t="str">
        <f t="shared" ca="1" si="5"/>
        <v>Banana</v>
      </c>
      <c r="H40" t="str">
        <f t="shared" ca="1" si="6"/>
        <v>Canceled</v>
      </c>
      <c r="I40">
        <f t="shared" ca="1" si="7"/>
        <v>3</v>
      </c>
      <c r="J40">
        <f t="shared" ca="1" si="8"/>
        <v>70</v>
      </c>
    </row>
    <row r="41" spans="1:18" x14ac:dyDescent="0.35">
      <c r="A41">
        <f t="shared" ca="1" si="3"/>
        <v>3</v>
      </c>
      <c r="B41">
        <f t="shared" ca="1" si="2"/>
        <v>11</v>
      </c>
      <c r="C41">
        <f t="shared" ca="1" si="2"/>
        <v>13</v>
      </c>
      <c r="D41">
        <f t="shared" ca="1" si="2"/>
        <v>3</v>
      </c>
      <c r="F41">
        <f t="shared" ca="1" si="4"/>
        <v>1</v>
      </c>
      <c r="G41" t="str">
        <f t="shared" ca="1" si="5"/>
        <v>Banana</v>
      </c>
      <c r="H41" t="str">
        <f t="shared" ca="1" si="6"/>
        <v>In progress</v>
      </c>
      <c r="I41">
        <f t="shared" ca="1" si="7"/>
        <v>2</v>
      </c>
      <c r="J41">
        <f t="shared" ca="1" si="8"/>
        <v>89</v>
      </c>
    </row>
    <row r="42" spans="1:18" x14ac:dyDescent="0.35">
      <c r="A42">
        <f t="shared" ca="1" si="3"/>
        <v>1</v>
      </c>
      <c r="B42">
        <f t="shared" ca="1" si="2"/>
        <v>2</v>
      </c>
      <c r="C42">
        <f t="shared" ca="1" si="2"/>
        <v>12</v>
      </c>
      <c r="D42">
        <f t="shared" ca="1" si="2"/>
        <v>6</v>
      </c>
      <c r="F42">
        <f t="shared" ca="1" si="4"/>
        <v>1</v>
      </c>
      <c r="G42" t="str">
        <f t="shared" ca="1" si="5"/>
        <v>Banana</v>
      </c>
      <c r="H42" t="str">
        <f t="shared" ca="1" si="6"/>
        <v>Canceled</v>
      </c>
      <c r="I42">
        <f t="shared" ca="1" si="7"/>
        <v>3</v>
      </c>
      <c r="J42">
        <f t="shared" ca="1" si="8"/>
        <v>35</v>
      </c>
    </row>
    <row r="43" spans="1:18" x14ac:dyDescent="0.35">
      <c r="A43">
        <f t="shared" ca="1" si="3"/>
        <v>4</v>
      </c>
      <c r="B43" t="s">
        <v>25</v>
      </c>
      <c r="C43">
        <f t="shared" ca="1" si="2"/>
        <v>13</v>
      </c>
      <c r="D43">
        <f t="shared" ca="1" si="2"/>
        <v>14</v>
      </c>
      <c r="F43">
        <f t="shared" ca="1" si="4"/>
        <v>2</v>
      </c>
      <c r="G43" t="str">
        <f t="shared" ca="1" si="5"/>
        <v>appple</v>
      </c>
      <c r="H43" t="str">
        <f t="shared" ca="1" si="6"/>
        <v>In progress</v>
      </c>
      <c r="I43">
        <f t="shared" ca="1" si="7"/>
        <v>2</v>
      </c>
      <c r="J43">
        <f t="shared" ca="1" si="8"/>
        <v>95</v>
      </c>
    </row>
    <row r="44" spans="1:18" x14ac:dyDescent="0.35">
      <c r="A44">
        <f t="shared" ca="1" si="3"/>
        <v>11</v>
      </c>
      <c r="B44">
        <f t="shared" ca="1" si="2"/>
        <v>13</v>
      </c>
      <c r="C44">
        <f t="shared" ca="1" si="2"/>
        <v>12</v>
      </c>
      <c r="D44">
        <f t="shared" ca="1" si="2"/>
        <v>7</v>
      </c>
      <c r="F44">
        <f t="shared" ca="1" si="4"/>
        <v>1</v>
      </c>
      <c r="G44" t="str">
        <f t="shared" ca="1" si="5"/>
        <v>Banana</v>
      </c>
      <c r="H44" t="str">
        <f t="shared" ca="1" si="6"/>
        <v>Delivered</v>
      </c>
      <c r="I44">
        <f t="shared" ca="1" si="7"/>
        <v>1</v>
      </c>
      <c r="J44">
        <f t="shared" ca="1" si="8"/>
        <v>62</v>
      </c>
    </row>
    <row r="45" spans="1:18" x14ac:dyDescent="0.35">
      <c r="A45">
        <f t="shared" ca="1" si="3"/>
        <v>12</v>
      </c>
      <c r="B45">
        <f t="shared" ca="1" si="2"/>
        <v>12</v>
      </c>
      <c r="C45">
        <f t="shared" ca="1" si="2"/>
        <v>3</v>
      </c>
      <c r="D45">
        <f t="shared" ca="1" si="2"/>
        <v>6</v>
      </c>
      <c r="F45">
        <f t="shared" ca="1" si="4"/>
        <v>2</v>
      </c>
      <c r="G45" t="str">
        <f t="shared" ca="1" si="5"/>
        <v>appple</v>
      </c>
      <c r="H45" t="str">
        <f t="shared" ca="1" si="6"/>
        <v>In progress</v>
      </c>
      <c r="I45">
        <f t="shared" ca="1" si="7"/>
        <v>2</v>
      </c>
      <c r="J45">
        <f t="shared" ca="1" si="8"/>
        <v>84</v>
      </c>
    </row>
    <row r="46" spans="1:18" x14ac:dyDescent="0.35">
      <c r="A46">
        <f t="shared" ca="1" si="3"/>
        <v>5</v>
      </c>
      <c r="B46">
        <f t="shared" ca="1" si="2"/>
        <v>4</v>
      </c>
      <c r="C46">
        <f t="shared" ca="1" si="2"/>
        <v>14</v>
      </c>
      <c r="D46">
        <f t="shared" ca="1" si="2"/>
        <v>9</v>
      </c>
      <c r="F46">
        <f t="shared" ca="1" si="4"/>
        <v>3</v>
      </c>
      <c r="G46" t="str">
        <f t="shared" ca="1" si="5"/>
        <v>Grapes</v>
      </c>
      <c r="H46" t="str">
        <f t="shared" ca="1" si="6"/>
        <v>Delivered</v>
      </c>
      <c r="I46">
        <f t="shared" ca="1" si="7"/>
        <v>1</v>
      </c>
      <c r="J46">
        <f t="shared" ca="1" si="8"/>
        <v>31</v>
      </c>
    </row>
    <row r="47" spans="1:18" x14ac:dyDescent="0.35">
      <c r="A47">
        <f t="shared" ca="1" si="3"/>
        <v>11</v>
      </c>
      <c r="B47" t="b">
        <v>1</v>
      </c>
      <c r="C47">
        <f t="shared" ca="1" si="2"/>
        <v>5</v>
      </c>
      <c r="D47">
        <f t="shared" ca="1" si="2"/>
        <v>12</v>
      </c>
      <c r="F47">
        <f t="shared" ca="1" si="4"/>
        <v>3</v>
      </c>
      <c r="G47" t="str">
        <f t="shared" ca="1" si="5"/>
        <v>Grapes</v>
      </c>
      <c r="H47" t="str">
        <f t="shared" ca="1" si="6"/>
        <v>In progress</v>
      </c>
      <c r="I47">
        <f t="shared" ca="1" si="7"/>
        <v>2</v>
      </c>
      <c r="J47">
        <f t="shared" ca="1" si="8"/>
        <v>50</v>
      </c>
    </row>
    <row r="48" spans="1:18" x14ac:dyDescent="0.35">
      <c r="A48">
        <f t="shared" ca="1" si="3"/>
        <v>4</v>
      </c>
      <c r="B48">
        <f t="shared" ca="1" si="2"/>
        <v>1</v>
      </c>
      <c r="C48">
        <f t="shared" ca="1" si="2"/>
        <v>14</v>
      </c>
      <c r="D48">
        <f t="shared" ca="1" si="2"/>
        <v>7</v>
      </c>
      <c r="F48">
        <f t="shared" ca="1" si="4"/>
        <v>1</v>
      </c>
      <c r="G48" t="str">
        <f t="shared" ca="1" si="5"/>
        <v>Banana</v>
      </c>
      <c r="H48" t="str">
        <f t="shared" ca="1" si="6"/>
        <v>Canceled</v>
      </c>
      <c r="I48">
        <f t="shared" ca="1" si="7"/>
        <v>3</v>
      </c>
      <c r="J48">
        <f t="shared" ca="1" si="8"/>
        <v>40</v>
      </c>
    </row>
    <row r="49" spans="1:11" x14ac:dyDescent="0.35">
      <c r="A49">
        <f t="shared" ca="1" si="3"/>
        <v>2</v>
      </c>
      <c r="B49">
        <f t="shared" ca="1" si="2"/>
        <v>9</v>
      </c>
      <c r="C49">
        <f t="shared" ca="1" si="2"/>
        <v>10</v>
      </c>
      <c r="D49">
        <f t="shared" ca="1" si="2"/>
        <v>13</v>
      </c>
      <c r="F49">
        <f t="shared" ca="1" si="4"/>
        <v>3</v>
      </c>
      <c r="G49" t="str">
        <f t="shared" ca="1" si="5"/>
        <v>Grapes</v>
      </c>
      <c r="H49" t="str">
        <f t="shared" ca="1" si="6"/>
        <v>Canceled</v>
      </c>
      <c r="I49">
        <f t="shared" ca="1" si="7"/>
        <v>3</v>
      </c>
      <c r="J49">
        <f t="shared" ca="1" si="8"/>
        <v>38</v>
      </c>
    </row>
    <row r="50" spans="1:11" x14ac:dyDescent="0.35">
      <c r="A50">
        <f t="shared" ca="1" si="3"/>
        <v>8</v>
      </c>
      <c r="B50">
        <f t="shared" ca="1" si="2"/>
        <v>15</v>
      </c>
      <c r="C50">
        <f t="shared" ca="1" si="2"/>
        <v>4</v>
      </c>
      <c r="D50">
        <f t="shared" ca="1" si="2"/>
        <v>5</v>
      </c>
      <c r="F50">
        <f t="shared" ca="1" si="4"/>
        <v>3</v>
      </c>
      <c r="G50" t="str">
        <f t="shared" ca="1" si="5"/>
        <v>Grapes</v>
      </c>
      <c r="H50" t="str">
        <f t="shared" ca="1" si="6"/>
        <v>Canceled</v>
      </c>
      <c r="I50">
        <f t="shared" ca="1" si="7"/>
        <v>3</v>
      </c>
      <c r="J50">
        <f t="shared" ca="1" si="8"/>
        <v>42</v>
      </c>
    </row>
    <row r="52" spans="1:11" x14ac:dyDescent="0.35">
      <c r="A52">
        <f ca="1">AVERAGE(A38:A50)</f>
        <v>6.4615384615384617</v>
      </c>
      <c r="B52">
        <f ca="1">AVERAGEA(B38:B50)</f>
        <v>6.615384615384615</v>
      </c>
      <c r="H52" t="s">
        <v>29</v>
      </c>
      <c r="I52">
        <f ca="1" xml:space="preserve"> MODE(I38:I50)</f>
        <v>3</v>
      </c>
      <c r="J52">
        <f ca="1">MEDIAN(J38:J50)</f>
        <v>50</v>
      </c>
      <c r="K52" t="s">
        <v>30</v>
      </c>
    </row>
    <row r="74" spans="9:12" x14ac:dyDescent="0.35">
      <c r="I74" t="s">
        <v>32</v>
      </c>
      <c r="J74" t="s">
        <v>33</v>
      </c>
      <c r="K74" t="s">
        <v>34</v>
      </c>
      <c r="L74" t="s">
        <v>35</v>
      </c>
    </row>
    <row r="75" spans="9:12" x14ac:dyDescent="0.35">
      <c r="I75">
        <v>2012</v>
      </c>
      <c r="J75">
        <f ca="1" xml:space="preserve"> RANDBETWEEN(50,100)</f>
        <v>64</v>
      </c>
      <c r="K75">
        <f t="shared" ref="K75:L88" ca="1" si="9" xml:space="preserve"> RANDBETWEEN(50,100)</f>
        <v>88</v>
      </c>
      <c r="L75">
        <f t="shared" ca="1" si="9"/>
        <v>50</v>
      </c>
    </row>
    <row r="76" spans="9:12" x14ac:dyDescent="0.35">
      <c r="I76">
        <v>2013</v>
      </c>
      <c r="J76">
        <f t="shared" ref="J76:J88" ca="1" si="10" xml:space="preserve"> RANDBETWEEN(50,100)</f>
        <v>95</v>
      </c>
      <c r="K76">
        <f t="shared" ca="1" si="9"/>
        <v>64</v>
      </c>
      <c r="L76">
        <f t="shared" ca="1" si="9"/>
        <v>54</v>
      </c>
    </row>
    <row r="77" spans="9:12" x14ac:dyDescent="0.35">
      <c r="I77">
        <v>2014</v>
      </c>
      <c r="J77">
        <f t="shared" ca="1" si="10"/>
        <v>87</v>
      </c>
      <c r="K77">
        <f t="shared" ca="1" si="9"/>
        <v>61</v>
      </c>
      <c r="L77">
        <f t="shared" ca="1" si="9"/>
        <v>50</v>
      </c>
    </row>
    <row r="78" spans="9:12" x14ac:dyDescent="0.35">
      <c r="I78">
        <v>2015</v>
      </c>
      <c r="J78">
        <f t="shared" ca="1" si="10"/>
        <v>55</v>
      </c>
      <c r="K78">
        <f t="shared" ca="1" si="9"/>
        <v>58</v>
      </c>
      <c r="L78">
        <f t="shared" ca="1" si="9"/>
        <v>53</v>
      </c>
    </row>
    <row r="79" spans="9:12" x14ac:dyDescent="0.35">
      <c r="I79">
        <v>2016</v>
      </c>
      <c r="J79">
        <f t="shared" ca="1" si="10"/>
        <v>54</v>
      </c>
      <c r="K79">
        <f t="shared" ca="1" si="9"/>
        <v>100</v>
      </c>
      <c r="L79">
        <f t="shared" ca="1" si="9"/>
        <v>69</v>
      </c>
    </row>
    <row r="80" spans="9:12" x14ac:dyDescent="0.35">
      <c r="I80">
        <v>2017</v>
      </c>
      <c r="J80">
        <f t="shared" ca="1" si="10"/>
        <v>90</v>
      </c>
      <c r="K80">
        <f t="shared" ca="1" si="9"/>
        <v>73</v>
      </c>
      <c r="L80">
        <f t="shared" ca="1" si="9"/>
        <v>75</v>
      </c>
    </row>
    <row r="81" spans="2:12" x14ac:dyDescent="0.35">
      <c r="I81">
        <v>2018</v>
      </c>
      <c r="J81">
        <f t="shared" ca="1" si="10"/>
        <v>97</v>
      </c>
      <c r="K81">
        <f t="shared" ca="1" si="9"/>
        <v>66</v>
      </c>
      <c r="L81">
        <f t="shared" ca="1" si="9"/>
        <v>92</v>
      </c>
    </row>
    <row r="82" spans="2:12" x14ac:dyDescent="0.35">
      <c r="I82">
        <v>2019</v>
      </c>
      <c r="J82">
        <f t="shared" ca="1" si="10"/>
        <v>53</v>
      </c>
      <c r="K82">
        <f t="shared" ca="1" si="9"/>
        <v>78</v>
      </c>
      <c r="L82">
        <f t="shared" ca="1" si="9"/>
        <v>58</v>
      </c>
    </row>
    <row r="83" spans="2:12" x14ac:dyDescent="0.35">
      <c r="I83">
        <v>2020</v>
      </c>
      <c r="J83">
        <f t="shared" ca="1" si="10"/>
        <v>62</v>
      </c>
      <c r="K83">
        <f t="shared" ca="1" si="9"/>
        <v>62</v>
      </c>
      <c r="L83">
        <f t="shared" ca="1" si="9"/>
        <v>61</v>
      </c>
    </row>
    <row r="84" spans="2:12" x14ac:dyDescent="0.35">
      <c r="I84">
        <v>2021</v>
      </c>
      <c r="J84">
        <f t="shared" ca="1" si="10"/>
        <v>82</v>
      </c>
      <c r="K84">
        <f t="shared" ca="1" si="9"/>
        <v>88</v>
      </c>
      <c r="L84">
        <f t="shared" ca="1" si="9"/>
        <v>73</v>
      </c>
    </row>
    <row r="85" spans="2:12" x14ac:dyDescent="0.35">
      <c r="I85">
        <v>2022</v>
      </c>
      <c r="J85">
        <f t="shared" ca="1" si="10"/>
        <v>87</v>
      </c>
      <c r="K85">
        <f t="shared" ca="1" si="9"/>
        <v>62</v>
      </c>
      <c r="L85">
        <f t="shared" ca="1" si="9"/>
        <v>62</v>
      </c>
    </row>
    <row r="86" spans="2:12" x14ac:dyDescent="0.35">
      <c r="I86">
        <v>2023</v>
      </c>
      <c r="J86">
        <f t="shared" ca="1" si="10"/>
        <v>66</v>
      </c>
      <c r="K86">
        <f t="shared" ca="1" si="9"/>
        <v>79</v>
      </c>
      <c r="L86">
        <f t="shared" ca="1" si="9"/>
        <v>96</v>
      </c>
    </row>
    <row r="87" spans="2:12" x14ac:dyDescent="0.35">
      <c r="I87">
        <v>2024</v>
      </c>
      <c r="J87">
        <f t="shared" ca="1" si="10"/>
        <v>96</v>
      </c>
      <c r="K87">
        <f t="shared" ca="1" si="9"/>
        <v>70</v>
      </c>
      <c r="L87">
        <f t="shared" ca="1" si="9"/>
        <v>65</v>
      </c>
    </row>
    <row r="88" spans="2:12" x14ac:dyDescent="0.35">
      <c r="I88">
        <v>2025</v>
      </c>
      <c r="J88">
        <f t="shared" ca="1" si="10"/>
        <v>78</v>
      </c>
      <c r="K88">
        <f t="shared" ca="1" si="9"/>
        <v>54</v>
      </c>
      <c r="L88">
        <f t="shared" ca="1" si="9"/>
        <v>54</v>
      </c>
    </row>
    <row r="96" spans="2:12" x14ac:dyDescent="0.35">
      <c r="B96" t="s">
        <v>36</v>
      </c>
      <c r="C96" t="s">
        <v>37</v>
      </c>
      <c r="D96" t="s">
        <v>38</v>
      </c>
      <c r="E96" t="s">
        <v>39</v>
      </c>
      <c r="F96" t="s">
        <v>40</v>
      </c>
      <c r="G96" t="s">
        <v>41</v>
      </c>
      <c r="H96" t="s">
        <v>42</v>
      </c>
    </row>
    <row r="97" spans="2:8" x14ac:dyDescent="0.35">
      <c r="B97">
        <v>58</v>
      </c>
      <c r="C97">
        <v>1</v>
      </c>
      <c r="D97" t="s">
        <v>43</v>
      </c>
      <c r="E97" t="s">
        <v>45</v>
      </c>
      <c r="F97" t="s">
        <v>47</v>
      </c>
      <c r="G97" t="s">
        <v>54</v>
      </c>
      <c r="H97">
        <v>1</v>
      </c>
    </row>
    <row r="98" spans="2:8" x14ac:dyDescent="0.35">
      <c r="B98">
        <v>36</v>
      </c>
      <c r="C98">
        <v>5</v>
      </c>
      <c r="D98" t="s">
        <v>44</v>
      </c>
      <c r="E98" t="s">
        <v>45</v>
      </c>
      <c r="F98" t="s">
        <v>48</v>
      </c>
      <c r="G98" t="s">
        <v>55</v>
      </c>
      <c r="H98">
        <v>3</v>
      </c>
    </row>
    <row r="99" spans="2:8" x14ac:dyDescent="0.35">
      <c r="B99">
        <v>45</v>
      </c>
      <c r="C99">
        <v>2</v>
      </c>
      <c r="D99" t="s">
        <v>43</v>
      </c>
      <c r="E99" t="s">
        <v>46</v>
      </c>
      <c r="F99" t="s">
        <v>49</v>
      </c>
      <c r="G99" t="s">
        <v>56</v>
      </c>
      <c r="H99">
        <v>4</v>
      </c>
    </row>
    <row r="100" spans="2:8" x14ac:dyDescent="0.35">
      <c r="B100">
        <v>69</v>
      </c>
      <c r="C100">
        <v>4</v>
      </c>
      <c r="D100" t="s">
        <v>43</v>
      </c>
      <c r="E100" t="s">
        <v>45</v>
      </c>
      <c r="F100" t="s">
        <v>50</v>
      </c>
      <c r="G100" t="s">
        <v>54</v>
      </c>
      <c r="H100">
        <v>3</v>
      </c>
    </row>
    <row r="101" spans="2:8" x14ac:dyDescent="0.35">
      <c r="B101">
        <v>39</v>
      </c>
      <c r="C101">
        <v>2</v>
      </c>
      <c r="D101" t="s">
        <v>43</v>
      </c>
      <c r="E101" t="s">
        <v>46</v>
      </c>
      <c r="F101" t="s">
        <v>51</v>
      </c>
      <c r="G101" t="s">
        <v>54</v>
      </c>
      <c r="H101">
        <v>4</v>
      </c>
    </row>
    <row r="102" spans="2:8" x14ac:dyDescent="0.35">
      <c r="B102">
        <v>60</v>
      </c>
      <c r="C102">
        <v>1</v>
      </c>
      <c r="D102" t="s">
        <v>44</v>
      </c>
      <c r="E102" t="s">
        <v>46</v>
      </c>
      <c r="F102" t="s">
        <v>52</v>
      </c>
      <c r="G102" t="s">
        <v>56</v>
      </c>
      <c r="H102">
        <v>4</v>
      </c>
    </row>
    <row r="103" spans="2:8" x14ac:dyDescent="0.35">
      <c r="B103">
        <v>47</v>
      </c>
      <c r="C103">
        <v>4</v>
      </c>
      <c r="D103" t="s">
        <v>44</v>
      </c>
      <c r="E103" t="s">
        <v>46</v>
      </c>
      <c r="F103" t="s">
        <v>53</v>
      </c>
      <c r="G103" t="s">
        <v>54</v>
      </c>
      <c r="H103">
        <v>3</v>
      </c>
    </row>
    <row r="104" spans="2:8" x14ac:dyDescent="0.35">
      <c r="B104">
        <v>67</v>
      </c>
      <c r="C104">
        <v>6</v>
      </c>
      <c r="D104" t="s">
        <v>44</v>
      </c>
      <c r="E104" t="s">
        <v>45</v>
      </c>
      <c r="F104" t="s">
        <v>47</v>
      </c>
      <c r="G104" t="s">
        <v>55</v>
      </c>
      <c r="H104">
        <v>2</v>
      </c>
    </row>
    <row r="105" spans="2:8" x14ac:dyDescent="0.35">
      <c r="B105">
        <v>56</v>
      </c>
      <c r="C105">
        <v>3</v>
      </c>
      <c r="D105" t="s">
        <v>44</v>
      </c>
      <c r="E105" t="s">
        <v>45</v>
      </c>
      <c r="F105" t="s">
        <v>48</v>
      </c>
      <c r="G105" t="s">
        <v>56</v>
      </c>
      <c r="H105">
        <v>2</v>
      </c>
    </row>
    <row r="106" spans="2:8" x14ac:dyDescent="0.35">
      <c r="B106">
        <v>28</v>
      </c>
      <c r="C106">
        <v>6</v>
      </c>
      <c r="D106" t="s">
        <v>43</v>
      </c>
      <c r="E106" t="s">
        <v>45</v>
      </c>
      <c r="F106" t="s">
        <v>49</v>
      </c>
      <c r="G106" t="s">
        <v>54</v>
      </c>
      <c r="H106">
        <v>1</v>
      </c>
    </row>
    <row r="107" spans="2:8" x14ac:dyDescent="0.35">
      <c r="B107">
        <v>48</v>
      </c>
      <c r="C107">
        <v>1</v>
      </c>
      <c r="D107" t="s">
        <v>44</v>
      </c>
      <c r="E107" t="s">
        <v>46</v>
      </c>
      <c r="F107" t="s">
        <v>50</v>
      </c>
      <c r="G107" t="s">
        <v>54</v>
      </c>
      <c r="H107">
        <v>4</v>
      </c>
    </row>
    <row r="108" spans="2:8" x14ac:dyDescent="0.35">
      <c r="B108">
        <v>43</v>
      </c>
      <c r="C108">
        <v>3</v>
      </c>
      <c r="D108" t="s">
        <v>44</v>
      </c>
      <c r="E108" t="s">
        <v>45</v>
      </c>
      <c r="F108" t="s">
        <v>51</v>
      </c>
      <c r="G108" t="s">
        <v>56</v>
      </c>
      <c r="H108">
        <v>2</v>
      </c>
    </row>
    <row r="109" spans="2:8" x14ac:dyDescent="0.35">
      <c r="B109">
        <v>64</v>
      </c>
      <c r="C109">
        <v>2</v>
      </c>
      <c r="D109" t="s">
        <v>44</v>
      </c>
      <c r="E109" t="s">
        <v>46</v>
      </c>
      <c r="F109" t="s">
        <v>52</v>
      </c>
      <c r="G109" t="s">
        <v>54</v>
      </c>
      <c r="H109">
        <v>3</v>
      </c>
    </row>
    <row r="110" spans="2:8" x14ac:dyDescent="0.35">
      <c r="B110">
        <v>29</v>
      </c>
      <c r="C110">
        <v>5</v>
      </c>
      <c r="D110" t="s">
        <v>44</v>
      </c>
      <c r="E110" t="s">
        <v>46</v>
      </c>
      <c r="F110" t="s">
        <v>53</v>
      </c>
      <c r="G110" t="s">
        <v>55</v>
      </c>
      <c r="H110">
        <v>2</v>
      </c>
    </row>
    <row r="111" spans="2:8" x14ac:dyDescent="0.35">
      <c r="B111">
        <v>24</v>
      </c>
      <c r="C111">
        <v>2</v>
      </c>
      <c r="D111" t="s">
        <v>43</v>
      </c>
      <c r="E111" t="s">
        <v>46</v>
      </c>
      <c r="F111" t="s">
        <v>47</v>
      </c>
      <c r="G111" t="s">
        <v>56</v>
      </c>
      <c r="H111">
        <v>3</v>
      </c>
    </row>
    <row r="112" spans="2:8" x14ac:dyDescent="0.35">
      <c r="B112">
        <v>51</v>
      </c>
      <c r="C112">
        <v>6</v>
      </c>
      <c r="D112" t="s">
        <v>43</v>
      </c>
      <c r="E112" t="s">
        <v>45</v>
      </c>
      <c r="F112" t="s">
        <v>48</v>
      </c>
      <c r="G112" t="s">
        <v>54</v>
      </c>
      <c r="H112">
        <v>4</v>
      </c>
    </row>
    <row r="124" spans="3:7" x14ac:dyDescent="0.35">
      <c r="C124">
        <v>58</v>
      </c>
      <c r="D124">
        <v>1</v>
      </c>
      <c r="E124" t="s">
        <v>43</v>
      </c>
      <c r="G124" t="s">
        <v>45</v>
      </c>
    </row>
    <row r="125" spans="3:7" x14ac:dyDescent="0.35">
      <c r="C125">
        <v>36</v>
      </c>
      <c r="D125">
        <v>5</v>
      </c>
      <c r="E125" t="s">
        <v>44</v>
      </c>
      <c r="G125" t="s">
        <v>45</v>
      </c>
    </row>
    <row r="126" spans="3:7" x14ac:dyDescent="0.35">
      <c r="C126">
        <v>45</v>
      </c>
      <c r="D126">
        <v>2</v>
      </c>
      <c r="E126" t="s">
        <v>43</v>
      </c>
      <c r="G126" t="s">
        <v>46</v>
      </c>
    </row>
    <row r="127" spans="3:7" x14ac:dyDescent="0.35">
      <c r="C127">
        <v>69</v>
      </c>
      <c r="D127">
        <v>4</v>
      </c>
      <c r="E127" t="s">
        <v>43</v>
      </c>
      <c r="G127" t="s">
        <v>45</v>
      </c>
    </row>
    <row r="128" spans="3:7" x14ac:dyDescent="0.35">
      <c r="C128">
        <v>39</v>
      </c>
      <c r="D128">
        <v>2</v>
      </c>
      <c r="E128" t="s">
        <v>43</v>
      </c>
      <c r="G128" t="s">
        <v>46</v>
      </c>
    </row>
    <row r="129" spans="3:7" x14ac:dyDescent="0.35">
      <c r="C129">
        <v>60</v>
      </c>
      <c r="D129">
        <v>1</v>
      </c>
      <c r="E129" t="s">
        <v>44</v>
      </c>
      <c r="G129" t="s">
        <v>46</v>
      </c>
    </row>
    <row r="130" spans="3:7" x14ac:dyDescent="0.35">
      <c r="C130">
        <v>47</v>
      </c>
      <c r="D130">
        <v>4</v>
      </c>
      <c r="E130" t="s">
        <v>44</v>
      </c>
      <c r="G130" t="s">
        <v>46</v>
      </c>
    </row>
    <row r="131" spans="3:7" x14ac:dyDescent="0.35">
      <c r="C131">
        <v>67</v>
      </c>
      <c r="D131">
        <v>6</v>
      </c>
      <c r="E131" t="s">
        <v>44</v>
      </c>
      <c r="G131" t="s">
        <v>45</v>
      </c>
    </row>
    <row r="132" spans="3:7" x14ac:dyDescent="0.35">
      <c r="C132">
        <v>56</v>
      </c>
      <c r="D132">
        <v>3</v>
      </c>
      <c r="E132" t="s">
        <v>44</v>
      </c>
      <c r="G132" t="s">
        <v>45</v>
      </c>
    </row>
    <row r="133" spans="3:7" x14ac:dyDescent="0.35">
      <c r="C133">
        <v>28</v>
      </c>
      <c r="D133">
        <v>6</v>
      </c>
      <c r="E133" t="s">
        <v>43</v>
      </c>
      <c r="G133" t="s">
        <v>45</v>
      </c>
    </row>
    <row r="134" spans="3:7" x14ac:dyDescent="0.35">
      <c r="C134">
        <v>48</v>
      </c>
      <c r="D134">
        <v>1</v>
      </c>
      <c r="E134" t="s">
        <v>44</v>
      </c>
      <c r="G134" t="s">
        <v>46</v>
      </c>
    </row>
    <row r="135" spans="3:7" x14ac:dyDescent="0.35">
      <c r="C135">
        <v>43</v>
      </c>
      <c r="D135">
        <v>3</v>
      </c>
      <c r="E135" t="s">
        <v>44</v>
      </c>
      <c r="G135" t="s">
        <v>45</v>
      </c>
    </row>
    <row r="136" spans="3:7" x14ac:dyDescent="0.35">
      <c r="C136">
        <v>64</v>
      </c>
      <c r="D136">
        <v>2</v>
      </c>
      <c r="E136" t="s">
        <v>44</v>
      </c>
      <c r="G136" t="s">
        <v>46</v>
      </c>
    </row>
    <row r="137" spans="3:7" x14ac:dyDescent="0.35">
      <c r="C137">
        <v>29</v>
      </c>
      <c r="D137">
        <v>5</v>
      </c>
      <c r="E137" t="s">
        <v>44</v>
      </c>
      <c r="G137" t="s">
        <v>46</v>
      </c>
    </row>
    <row r="138" spans="3:7" x14ac:dyDescent="0.35">
      <c r="C138">
        <v>24</v>
      </c>
      <c r="D138">
        <v>2</v>
      </c>
      <c r="E138" t="s">
        <v>43</v>
      </c>
      <c r="G138" t="s">
        <v>46</v>
      </c>
    </row>
    <row r="139" spans="3:7" x14ac:dyDescent="0.35">
      <c r="C139">
        <v>51</v>
      </c>
      <c r="D139">
        <v>6</v>
      </c>
      <c r="E139" t="s">
        <v>43</v>
      </c>
      <c r="G139" t="s">
        <v>45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6A6A-CE38-4B92-8209-2FCA7D876B86}">
  <dimension ref="A1:G60"/>
  <sheetViews>
    <sheetView tabSelected="1" workbookViewId="0">
      <selection activeCell="L16" sqref="L16"/>
    </sheetView>
  </sheetViews>
  <sheetFormatPr defaultRowHeight="14.5" x14ac:dyDescent="0.35"/>
  <sheetData>
    <row r="1" spans="1:7" x14ac:dyDescent="0.35">
      <c r="A1" t="s">
        <v>57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35">
      <c r="A2">
        <v>54.169117647059203</v>
      </c>
      <c r="B2">
        <v>2.63970588235297</v>
      </c>
      <c r="C2" t="s">
        <v>43</v>
      </c>
      <c r="D2" t="str">
        <f>IF(I2="Smoker","yes","no")</f>
        <v>no</v>
      </c>
      <c r="E2" t="s">
        <v>47</v>
      </c>
      <c r="F2" t="s">
        <v>54</v>
      </c>
      <c r="G2">
        <v>1</v>
      </c>
    </row>
    <row r="3" spans="1:7" x14ac:dyDescent="0.35">
      <c r="A3">
        <v>53.313235294118002</v>
      </c>
      <c r="B3">
        <v>2.72941176470591</v>
      </c>
      <c r="C3" t="s">
        <v>44</v>
      </c>
      <c r="D3" t="str">
        <f t="shared" ref="D3:D60" si="0">IF(I3="Smoker","yes","no")</f>
        <v>no</v>
      </c>
      <c r="E3" t="s">
        <v>48</v>
      </c>
      <c r="F3" t="s">
        <v>55</v>
      </c>
      <c r="G3">
        <v>3</v>
      </c>
    </row>
    <row r="4" spans="1:7" x14ac:dyDescent="0.35">
      <c r="A4">
        <v>52.457352941176801</v>
      </c>
      <c r="B4">
        <v>2.8191176470588499</v>
      </c>
      <c r="C4" t="s">
        <v>43</v>
      </c>
      <c r="D4" t="str">
        <f t="shared" si="0"/>
        <v>no</v>
      </c>
      <c r="E4" t="s">
        <v>49</v>
      </c>
      <c r="F4" t="s">
        <v>56</v>
      </c>
      <c r="G4">
        <v>4</v>
      </c>
    </row>
    <row r="5" spans="1:7" x14ac:dyDescent="0.35">
      <c r="A5">
        <v>51.6014705882356</v>
      </c>
      <c r="B5">
        <v>2.9088235294117899</v>
      </c>
      <c r="C5" t="s">
        <v>43</v>
      </c>
      <c r="D5" t="str">
        <f t="shared" si="0"/>
        <v>no</v>
      </c>
      <c r="E5" t="s">
        <v>50</v>
      </c>
      <c r="F5" t="s">
        <v>54</v>
      </c>
      <c r="G5">
        <v>3</v>
      </c>
    </row>
    <row r="6" spans="1:7" x14ac:dyDescent="0.35">
      <c r="A6">
        <v>50.745588235294399</v>
      </c>
      <c r="B6">
        <v>2.9985294117647299</v>
      </c>
      <c r="C6" t="s">
        <v>43</v>
      </c>
      <c r="D6" t="str">
        <f t="shared" si="0"/>
        <v>no</v>
      </c>
      <c r="E6" t="s">
        <v>51</v>
      </c>
      <c r="F6" t="s">
        <v>54</v>
      </c>
      <c r="G6">
        <v>4</v>
      </c>
    </row>
    <row r="7" spans="1:7" x14ac:dyDescent="0.35">
      <c r="A7">
        <v>49.889705882353198</v>
      </c>
      <c r="B7">
        <v>3.0882352941176698</v>
      </c>
      <c r="C7" t="s">
        <v>44</v>
      </c>
      <c r="D7" t="str">
        <f t="shared" si="0"/>
        <v>no</v>
      </c>
      <c r="E7" t="s">
        <v>52</v>
      </c>
      <c r="F7" t="s">
        <v>56</v>
      </c>
      <c r="G7">
        <v>4</v>
      </c>
    </row>
    <row r="8" spans="1:7" x14ac:dyDescent="0.35">
      <c r="A8">
        <v>49.033823529411997</v>
      </c>
      <c r="B8">
        <v>3.1779411764706</v>
      </c>
      <c r="C8" t="s">
        <v>44</v>
      </c>
      <c r="D8" t="str">
        <f t="shared" si="0"/>
        <v>no</v>
      </c>
      <c r="E8" t="s">
        <v>53</v>
      </c>
      <c r="F8" t="s">
        <v>54</v>
      </c>
      <c r="G8">
        <v>3</v>
      </c>
    </row>
    <row r="9" spans="1:7" x14ac:dyDescent="0.35">
      <c r="A9">
        <v>48.177941176470803</v>
      </c>
      <c r="B9">
        <v>3.26764705882354</v>
      </c>
      <c r="C9" t="s">
        <v>44</v>
      </c>
      <c r="D9" t="str">
        <f t="shared" si="0"/>
        <v>no</v>
      </c>
      <c r="E9" t="s">
        <v>47</v>
      </c>
      <c r="F9" t="s">
        <v>55</v>
      </c>
      <c r="G9">
        <v>2</v>
      </c>
    </row>
    <row r="10" spans="1:7" x14ac:dyDescent="0.35">
      <c r="A10">
        <v>47.322058823529602</v>
      </c>
      <c r="B10">
        <v>3.35735294117648</v>
      </c>
      <c r="C10" t="s">
        <v>44</v>
      </c>
      <c r="D10" t="str">
        <f t="shared" si="0"/>
        <v>no</v>
      </c>
      <c r="E10" t="s">
        <v>48</v>
      </c>
      <c r="F10" t="s">
        <v>56</v>
      </c>
      <c r="G10">
        <v>2</v>
      </c>
    </row>
    <row r="11" spans="1:7" x14ac:dyDescent="0.35">
      <c r="A11">
        <v>46.466176470588401</v>
      </c>
      <c r="B11">
        <v>3.4470588235294199</v>
      </c>
      <c r="C11" t="s">
        <v>43</v>
      </c>
      <c r="D11" t="str">
        <f t="shared" si="0"/>
        <v>no</v>
      </c>
      <c r="E11" t="s">
        <v>49</v>
      </c>
      <c r="F11" t="s">
        <v>54</v>
      </c>
      <c r="G11">
        <v>1</v>
      </c>
    </row>
    <row r="12" spans="1:7" x14ac:dyDescent="0.35">
      <c r="A12">
        <v>45.6102941176472</v>
      </c>
      <c r="B12">
        <v>3.5367647058823599</v>
      </c>
      <c r="C12" t="s">
        <v>44</v>
      </c>
      <c r="D12" t="str">
        <f t="shared" si="0"/>
        <v>no</v>
      </c>
      <c r="E12" t="s">
        <v>50</v>
      </c>
      <c r="F12" t="s">
        <v>54</v>
      </c>
      <c r="G12">
        <v>4</v>
      </c>
    </row>
    <row r="13" spans="1:7" x14ac:dyDescent="0.35">
      <c r="A13">
        <v>44.754411764705999</v>
      </c>
      <c r="B13">
        <v>3.6264705882352999</v>
      </c>
      <c r="C13" t="s">
        <v>44</v>
      </c>
      <c r="D13" t="str">
        <f t="shared" si="0"/>
        <v>no</v>
      </c>
      <c r="E13" t="s">
        <v>51</v>
      </c>
      <c r="F13" t="s">
        <v>56</v>
      </c>
      <c r="G13">
        <v>2</v>
      </c>
    </row>
    <row r="14" spans="1:7" x14ac:dyDescent="0.35">
      <c r="A14">
        <v>43.898529411764798</v>
      </c>
      <c r="B14">
        <v>3.7161764705882399</v>
      </c>
      <c r="C14" t="s">
        <v>44</v>
      </c>
      <c r="D14" t="str">
        <f t="shared" si="0"/>
        <v>no</v>
      </c>
      <c r="E14" t="s">
        <v>52</v>
      </c>
      <c r="F14" t="s">
        <v>54</v>
      </c>
      <c r="G14">
        <v>3</v>
      </c>
    </row>
    <row r="15" spans="1:7" x14ac:dyDescent="0.35">
      <c r="A15">
        <v>43.042647058823597</v>
      </c>
      <c r="B15">
        <v>3.8058823529411798</v>
      </c>
      <c r="C15" t="s">
        <v>44</v>
      </c>
      <c r="D15" t="str">
        <f t="shared" si="0"/>
        <v>no</v>
      </c>
      <c r="E15" t="s">
        <v>53</v>
      </c>
      <c r="F15" t="s">
        <v>55</v>
      </c>
      <c r="G15">
        <v>2</v>
      </c>
    </row>
    <row r="16" spans="1:7" x14ac:dyDescent="0.35">
      <c r="A16">
        <v>42.186764705882403</v>
      </c>
      <c r="B16">
        <v>3.8955882352941198</v>
      </c>
      <c r="C16" t="s">
        <v>43</v>
      </c>
      <c r="D16" t="str">
        <f t="shared" si="0"/>
        <v>no</v>
      </c>
      <c r="E16" t="s">
        <v>47</v>
      </c>
      <c r="F16" t="s">
        <v>56</v>
      </c>
      <c r="G16">
        <v>3</v>
      </c>
    </row>
    <row r="17" spans="1:7" x14ac:dyDescent="0.35">
      <c r="A17">
        <v>41.330882352941202</v>
      </c>
      <c r="B17">
        <v>3.9852941176470602</v>
      </c>
      <c r="C17" t="s">
        <v>43</v>
      </c>
      <c r="D17" t="str">
        <f t="shared" si="0"/>
        <v>no</v>
      </c>
      <c r="E17" t="s">
        <v>48</v>
      </c>
      <c r="F17" t="s">
        <v>54</v>
      </c>
      <c r="G17">
        <v>4</v>
      </c>
    </row>
    <row r="18" spans="1:7" x14ac:dyDescent="0.35">
      <c r="A18">
        <v>40.475000000000001</v>
      </c>
      <c r="B18">
        <v>4.0750000000000002</v>
      </c>
      <c r="C18" t="s">
        <v>43</v>
      </c>
      <c r="D18" t="str">
        <f t="shared" si="0"/>
        <v>no</v>
      </c>
      <c r="E18" t="s">
        <v>49</v>
      </c>
      <c r="F18" t="s">
        <v>54</v>
      </c>
      <c r="G18">
        <v>3</v>
      </c>
    </row>
    <row r="19" spans="1:7" x14ac:dyDescent="0.35">
      <c r="A19">
        <v>39.6191176470588</v>
      </c>
      <c r="B19">
        <v>4.1647058823529397</v>
      </c>
      <c r="C19" t="s">
        <v>44</v>
      </c>
      <c r="D19" t="str">
        <f t="shared" si="0"/>
        <v>no</v>
      </c>
      <c r="E19" t="s">
        <v>50</v>
      </c>
      <c r="F19" t="s">
        <v>55</v>
      </c>
      <c r="G19">
        <v>1</v>
      </c>
    </row>
    <row r="20" spans="1:7" x14ac:dyDescent="0.35">
      <c r="A20">
        <v>38.763235294117599</v>
      </c>
      <c r="B20">
        <v>4.2544117647058801</v>
      </c>
      <c r="C20" t="s">
        <v>43</v>
      </c>
      <c r="D20" t="str">
        <f t="shared" si="0"/>
        <v>no</v>
      </c>
      <c r="E20" t="s">
        <v>51</v>
      </c>
      <c r="F20" t="s">
        <v>56</v>
      </c>
      <c r="G20">
        <v>4</v>
      </c>
    </row>
    <row r="21" spans="1:7" x14ac:dyDescent="0.35">
      <c r="A21">
        <v>37.907352941176399</v>
      </c>
      <c r="B21">
        <v>4.3441176470588196</v>
      </c>
      <c r="C21" t="s">
        <v>43</v>
      </c>
      <c r="D21" t="str">
        <f t="shared" si="0"/>
        <v>no</v>
      </c>
      <c r="E21" t="s">
        <v>52</v>
      </c>
      <c r="F21" t="s">
        <v>54</v>
      </c>
      <c r="G21">
        <v>5</v>
      </c>
    </row>
    <row r="22" spans="1:7" x14ac:dyDescent="0.35">
      <c r="A22">
        <v>37.051470588235297</v>
      </c>
      <c r="B22">
        <v>4.4338235294117601</v>
      </c>
      <c r="C22" t="s">
        <v>43</v>
      </c>
      <c r="D22" t="str">
        <f t="shared" si="0"/>
        <v>no</v>
      </c>
      <c r="E22" t="s">
        <v>53</v>
      </c>
      <c r="F22" t="s">
        <v>54</v>
      </c>
      <c r="G22">
        <v>3</v>
      </c>
    </row>
    <row r="23" spans="1:7" x14ac:dyDescent="0.35">
      <c r="A23">
        <v>36.195588235294103</v>
      </c>
      <c r="B23">
        <v>4.5235294117646996</v>
      </c>
      <c r="C23" t="s">
        <v>44</v>
      </c>
      <c r="D23" t="str">
        <f t="shared" si="0"/>
        <v>no</v>
      </c>
      <c r="E23" t="s">
        <v>47</v>
      </c>
      <c r="F23" t="s">
        <v>56</v>
      </c>
      <c r="G23">
        <v>3</v>
      </c>
    </row>
    <row r="24" spans="1:7" x14ac:dyDescent="0.35">
      <c r="A24">
        <v>35.339705882352902</v>
      </c>
      <c r="B24">
        <v>4.6132352941176498</v>
      </c>
      <c r="C24" t="s">
        <v>44</v>
      </c>
      <c r="D24" t="str">
        <f t="shared" si="0"/>
        <v>no</v>
      </c>
      <c r="E24" t="s">
        <v>48</v>
      </c>
      <c r="F24" t="s">
        <v>54</v>
      </c>
      <c r="G24">
        <v>7</v>
      </c>
    </row>
    <row r="25" spans="1:7" x14ac:dyDescent="0.35">
      <c r="A25">
        <v>34.483823529411701</v>
      </c>
      <c r="B25">
        <v>4.7029411764705902</v>
      </c>
      <c r="C25" t="s">
        <v>44</v>
      </c>
      <c r="D25" t="str">
        <f t="shared" si="0"/>
        <v>no</v>
      </c>
      <c r="E25" t="s">
        <v>49</v>
      </c>
      <c r="F25" t="s">
        <v>55</v>
      </c>
      <c r="G25">
        <v>5</v>
      </c>
    </row>
    <row r="26" spans="1:7" x14ac:dyDescent="0.35">
      <c r="A26">
        <v>33.6279411764706</v>
      </c>
      <c r="B26">
        <v>4.7926470588235297</v>
      </c>
      <c r="C26" t="s">
        <v>44</v>
      </c>
      <c r="D26" t="str">
        <f t="shared" si="0"/>
        <v>no</v>
      </c>
      <c r="E26" t="s">
        <v>50</v>
      </c>
      <c r="F26" t="s">
        <v>56</v>
      </c>
      <c r="G26">
        <v>4</v>
      </c>
    </row>
    <row r="27" spans="1:7" x14ac:dyDescent="0.35">
      <c r="A27">
        <v>32.772058823529399</v>
      </c>
      <c r="B27">
        <v>4.8823529411764701</v>
      </c>
      <c r="C27" t="s">
        <v>43</v>
      </c>
      <c r="D27" t="str">
        <f t="shared" si="0"/>
        <v>no</v>
      </c>
      <c r="E27" t="s">
        <v>51</v>
      </c>
      <c r="F27" t="s">
        <v>54</v>
      </c>
      <c r="G27">
        <v>6</v>
      </c>
    </row>
    <row r="28" spans="1:7" x14ac:dyDescent="0.35">
      <c r="A28">
        <v>31.916176470588201</v>
      </c>
      <c r="B28">
        <v>4.9720588235294096</v>
      </c>
      <c r="C28" t="s">
        <v>44</v>
      </c>
      <c r="D28" t="str">
        <f t="shared" si="0"/>
        <v>no</v>
      </c>
      <c r="E28" t="s">
        <v>52</v>
      </c>
      <c r="F28" t="s">
        <v>54</v>
      </c>
      <c r="G28">
        <v>8</v>
      </c>
    </row>
    <row r="29" spans="1:7" x14ac:dyDescent="0.35">
      <c r="A29">
        <v>31.060294117647</v>
      </c>
      <c r="B29">
        <v>5.0617647058823501</v>
      </c>
      <c r="C29" t="s">
        <v>44</v>
      </c>
      <c r="D29" t="str">
        <f t="shared" si="0"/>
        <v>no</v>
      </c>
      <c r="E29" t="s">
        <v>53</v>
      </c>
      <c r="F29" t="s">
        <v>56</v>
      </c>
      <c r="G29">
        <v>6</v>
      </c>
    </row>
    <row r="30" spans="1:7" x14ac:dyDescent="0.35">
      <c r="A30">
        <v>30.204411764705899</v>
      </c>
      <c r="B30">
        <v>5.1514705882352896</v>
      </c>
      <c r="C30" t="s">
        <v>44</v>
      </c>
      <c r="D30" t="str">
        <f t="shared" si="0"/>
        <v>no</v>
      </c>
      <c r="E30" t="s">
        <v>47</v>
      </c>
      <c r="F30" t="s">
        <v>54</v>
      </c>
      <c r="G30">
        <v>3</v>
      </c>
    </row>
    <row r="31" spans="1:7" x14ac:dyDescent="0.35">
      <c r="A31">
        <v>29.348529411764702</v>
      </c>
      <c r="B31">
        <v>5.24117647058823</v>
      </c>
      <c r="C31" t="s">
        <v>44</v>
      </c>
      <c r="D31" t="str">
        <f t="shared" si="0"/>
        <v>no</v>
      </c>
      <c r="E31" t="s">
        <v>48</v>
      </c>
      <c r="F31" t="s">
        <v>55</v>
      </c>
      <c r="G31">
        <v>2</v>
      </c>
    </row>
    <row r="32" spans="1:7" x14ac:dyDescent="0.35">
      <c r="A32">
        <v>28.492647058823501</v>
      </c>
      <c r="B32">
        <v>5.3308823529411704</v>
      </c>
      <c r="C32" t="s">
        <v>43</v>
      </c>
      <c r="D32" t="str">
        <f t="shared" si="0"/>
        <v>no</v>
      </c>
      <c r="E32" t="s">
        <v>49</v>
      </c>
      <c r="F32" t="s">
        <v>56</v>
      </c>
      <c r="G32">
        <v>1</v>
      </c>
    </row>
    <row r="33" spans="1:7" x14ac:dyDescent="0.35">
      <c r="A33">
        <v>27.6367647058823</v>
      </c>
      <c r="B33">
        <v>5.4205882352941197</v>
      </c>
      <c r="C33" t="s">
        <v>43</v>
      </c>
      <c r="D33" t="str">
        <f t="shared" si="0"/>
        <v>no</v>
      </c>
      <c r="E33" t="s">
        <v>50</v>
      </c>
      <c r="F33" t="s">
        <v>54</v>
      </c>
      <c r="G33">
        <v>4</v>
      </c>
    </row>
    <row r="34" spans="1:7" x14ac:dyDescent="0.35">
      <c r="A34">
        <v>26.780882352941202</v>
      </c>
      <c r="B34">
        <v>5.5102941176470601</v>
      </c>
      <c r="C34" t="s">
        <v>43</v>
      </c>
      <c r="D34" t="str">
        <f t="shared" si="0"/>
        <v>no</v>
      </c>
      <c r="E34" t="s">
        <v>51</v>
      </c>
      <c r="F34" t="s">
        <v>54</v>
      </c>
      <c r="G34">
        <v>6</v>
      </c>
    </row>
    <row r="35" spans="1:7" x14ac:dyDescent="0.35">
      <c r="A35">
        <v>25.925000000000001</v>
      </c>
      <c r="B35">
        <v>5.6</v>
      </c>
      <c r="C35" t="s">
        <v>44</v>
      </c>
      <c r="D35" t="str">
        <f t="shared" si="0"/>
        <v>no</v>
      </c>
      <c r="E35" t="s">
        <v>52</v>
      </c>
      <c r="F35" t="s">
        <v>55</v>
      </c>
      <c r="G35">
        <v>7</v>
      </c>
    </row>
    <row r="36" spans="1:7" x14ac:dyDescent="0.35">
      <c r="A36">
        <v>25.0691176470588</v>
      </c>
      <c r="B36">
        <v>5.6897058823529401</v>
      </c>
      <c r="C36" t="s">
        <v>43</v>
      </c>
      <c r="D36" t="str">
        <f t="shared" si="0"/>
        <v>no</v>
      </c>
      <c r="E36" t="s">
        <v>53</v>
      </c>
      <c r="F36" t="s">
        <v>56</v>
      </c>
      <c r="G36">
        <v>3</v>
      </c>
    </row>
    <row r="37" spans="1:7" x14ac:dyDescent="0.35">
      <c r="A37">
        <v>24.213235294117599</v>
      </c>
      <c r="B37">
        <v>5.7794117647058796</v>
      </c>
      <c r="C37" t="s">
        <v>43</v>
      </c>
      <c r="D37" t="str">
        <f t="shared" si="0"/>
        <v>no</v>
      </c>
      <c r="E37" t="s">
        <v>47</v>
      </c>
      <c r="F37" t="s">
        <v>54</v>
      </c>
      <c r="G37">
        <v>5</v>
      </c>
    </row>
    <row r="38" spans="1:7" x14ac:dyDescent="0.35">
      <c r="A38">
        <v>23.357352941176401</v>
      </c>
      <c r="B38">
        <v>5.86911764705882</v>
      </c>
      <c r="C38" t="s">
        <v>43</v>
      </c>
      <c r="D38" t="str">
        <f t="shared" si="0"/>
        <v>no</v>
      </c>
      <c r="E38" t="s">
        <v>48</v>
      </c>
      <c r="F38" t="s">
        <v>54</v>
      </c>
      <c r="G38">
        <v>4</v>
      </c>
    </row>
    <row r="39" spans="1:7" x14ac:dyDescent="0.35">
      <c r="A39">
        <v>22.5014705882353</v>
      </c>
      <c r="B39">
        <v>5.9588235294117604</v>
      </c>
      <c r="C39" t="s">
        <v>44</v>
      </c>
      <c r="D39" t="str">
        <f t="shared" si="0"/>
        <v>no</v>
      </c>
      <c r="E39" t="s">
        <v>49</v>
      </c>
      <c r="F39" t="s">
        <v>56</v>
      </c>
      <c r="G39">
        <v>4</v>
      </c>
    </row>
    <row r="40" spans="1:7" x14ac:dyDescent="0.35">
      <c r="A40">
        <v>21.645588235294099</v>
      </c>
      <c r="B40">
        <v>6.0485294117646999</v>
      </c>
      <c r="C40" t="s">
        <v>44</v>
      </c>
      <c r="D40" t="str">
        <f t="shared" si="0"/>
        <v>no</v>
      </c>
      <c r="E40" t="s">
        <v>50</v>
      </c>
      <c r="F40" t="s">
        <v>54</v>
      </c>
      <c r="G40">
        <v>3</v>
      </c>
    </row>
    <row r="41" spans="1:7" x14ac:dyDescent="0.35">
      <c r="A41">
        <v>20.789705882352902</v>
      </c>
      <c r="B41">
        <v>6.1382352941176404</v>
      </c>
      <c r="C41" t="s">
        <v>44</v>
      </c>
      <c r="D41" t="str">
        <f t="shared" si="0"/>
        <v>no</v>
      </c>
      <c r="E41" t="s">
        <v>51</v>
      </c>
      <c r="F41" t="s">
        <v>55</v>
      </c>
      <c r="G41">
        <v>4</v>
      </c>
    </row>
    <row r="42" spans="1:7" x14ac:dyDescent="0.35">
      <c r="A42">
        <v>19.933823529411701</v>
      </c>
      <c r="B42">
        <v>6.2279411764705896</v>
      </c>
      <c r="C42" t="s">
        <v>44</v>
      </c>
      <c r="D42" t="str">
        <f t="shared" si="0"/>
        <v>no</v>
      </c>
      <c r="E42" t="s">
        <v>52</v>
      </c>
      <c r="F42" t="s">
        <v>56</v>
      </c>
      <c r="G42">
        <v>5</v>
      </c>
    </row>
    <row r="43" spans="1:7" x14ac:dyDescent="0.35">
      <c r="A43">
        <v>19.077941176470599</v>
      </c>
      <c r="B43">
        <v>6.3176470588235301</v>
      </c>
      <c r="C43" t="s">
        <v>43</v>
      </c>
      <c r="D43" t="str">
        <f t="shared" si="0"/>
        <v>no</v>
      </c>
      <c r="E43" t="s">
        <v>53</v>
      </c>
      <c r="F43" t="s">
        <v>54</v>
      </c>
      <c r="G43">
        <v>4</v>
      </c>
    </row>
    <row r="44" spans="1:7" x14ac:dyDescent="0.35">
      <c r="A44">
        <v>18.222058823529402</v>
      </c>
      <c r="B44">
        <v>6.4073529411764696</v>
      </c>
      <c r="C44" t="s">
        <v>44</v>
      </c>
      <c r="D44" t="str">
        <f t="shared" si="0"/>
        <v>no</v>
      </c>
      <c r="E44" t="s">
        <v>47</v>
      </c>
      <c r="F44" t="s">
        <v>54</v>
      </c>
      <c r="G44">
        <v>4</v>
      </c>
    </row>
    <row r="45" spans="1:7" x14ac:dyDescent="0.35">
      <c r="A45">
        <v>17.366176470588201</v>
      </c>
      <c r="B45">
        <v>6.49705882352941</v>
      </c>
      <c r="C45" t="s">
        <v>44</v>
      </c>
      <c r="D45" t="str">
        <f t="shared" si="0"/>
        <v>no</v>
      </c>
      <c r="E45" t="s">
        <v>48</v>
      </c>
      <c r="F45" t="s">
        <v>56</v>
      </c>
      <c r="G45">
        <v>7</v>
      </c>
    </row>
    <row r="46" spans="1:7" x14ac:dyDescent="0.35">
      <c r="A46">
        <v>16.510294117647</v>
      </c>
      <c r="B46">
        <v>6.5867647058823504</v>
      </c>
      <c r="C46" t="s">
        <v>44</v>
      </c>
      <c r="D46" t="str">
        <f t="shared" si="0"/>
        <v>no</v>
      </c>
      <c r="E46" t="s">
        <v>49</v>
      </c>
      <c r="F46" t="s">
        <v>54</v>
      </c>
      <c r="G46">
        <v>5</v>
      </c>
    </row>
    <row r="47" spans="1:7" x14ac:dyDescent="0.35">
      <c r="A47">
        <v>15.6544117647059</v>
      </c>
      <c r="B47">
        <v>6.6764705882352899</v>
      </c>
      <c r="C47" t="s">
        <v>44</v>
      </c>
      <c r="D47" t="str">
        <f t="shared" si="0"/>
        <v>no</v>
      </c>
      <c r="E47" t="s">
        <v>50</v>
      </c>
      <c r="F47" t="s">
        <v>55</v>
      </c>
      <c r="G47">
        <v>3</v>
      </c>
    </row>
    <row r="48" spans="1:7" x14ac:dyDescent="0.35">
      <c r="A48">
        <v>14.798529411764701</v>
      </c>
      <c r="B48">
        <v>6.7661764705882304</v>
      </c>
      <c r="C48" t="s">
        <v>43</v>
      </c>
      <c r="D48" t="str">
        <f t="shared" si="0"/>
        <v>no</v>
      </c>
      <c r="E48" t="s">
        <v>51</v>
      </c>
      <c r="F48" t="s">
        <v>56</v>
      </c>
      <c r="G48">
        <v>4</v>
      </c>
    </row>
    <row r="49" spans="1:7" x14ac:dyDescent="0.35">
      <c r="A49">
        <v>13.9426470588235</v>
      </c>
      <c r="B49">
        <v>6.8558823529411699</v>
      </c>
      <c r="C49" t="s">
        <v>43</v>
      </c>
      <c r="D49" t="str">
        <f t="shared" si="0"/>
        <v>no</v>
      </c>
      <c r="E49" t="s">
        <v>52</v>
      </c>
      <c r="F49" t="s">
        <v>54</v>
      </c>
      <c r="G49">
        <v>4</v>
      </c>
    </row>
    <row r="50" spans="1:7" x14ac:dyDescent="0.35">
      <c r="A50">
        <v>13.086764705882301</v>
      </c>
      <c r="B50">
        <v>6.9455882352941103</v>
      </c>
      <c r="C50" t="s">
        <v>43</v>
      </c>
      <c r="D50" t="str">
        <f t="shared" si="0"/>
        <v>no</v>
      </c>
      <c r="E50" t="s">
        <v>53</v>
      </c>
      <c r="F50" t="s">
        <v>54</v>
      </c>
      <c r="G50">
        <v>5</v>
      </c>
    </row>
    <row r="51" spans="1:7" x14ac:dyDescent="0.35">
      <c r="A51">
        <v>12.2308823529411</v>
      </c>
      <c r="B51">
        <v>7.0352941176470596</v>
      </c>
      <c r="C51" t="s">
        <v>44</v>
      </c>
      <c r="D51" t="str">
        <f t="shared" si="0"/>
        <v>no</v>
      </c>
      <c r="E51" t="s">
        <v>47</v>
      </c>
      <c r="F51" t="s">
        <v>55</v>
      </c>
      <c r="G51">
        <v>6</v>
      </c>
    </row>
    <row r="52" spans="1:7" x14ac:dyDescent="0.35">
      <c r="A52">
        <v>11.375</v>
      </c>
      <c r="B52">
        <v>7.125</v>
      </c>
      <c r="C52" t="s">
        <v>43</v>
      </c>
      <c r="D52" t="str">
        <f t="shared" si="0"/>
        <v>no</v>
      </c>
      <c r="E52" t="s">
        <v>48</v>
      </c>
      <c r="F52" t="s">
        <v>56</v>
      </c>
      <c r="G52">
        <v>2</v>
      </c>
    </row>
    <row r="53" spans="1:7" x14ac:dyDescent="0.35">
      <c r="A53">
        <v>10.519117647058801</v>
      </c>
      <c r="B53">
        <v>7.2147058823529404</v>
      </c>
      <c r="C53" t="s">
        <v>43</v>
      </c>
      <c r="D53" t="str">
        <f t="shared" si="0"/>
        <v>no</v>
      </c>
      <c r="E53" t="s">
        <v>49</v>
      </c>
      <c r="F53" t="s">
        <v>54</v>
      </c>
      <c r="G53">
        <v>1</v>
      </c>
    </row>
    <row r="54" spans="1:7" x14ac:dyDescent="0.35">
      <c r="A54">
        <v>9.6632352941176194</v>
      </c>
      <c r="B54">
        <v>7.3044117647058799</v>
      </c>
      <c r="C54" t="s">
        <v>43</v>
      </c>
      <c r="D54" t="str">
        <f t="shared" si="0"/>
        <v>no</v>
      </c>
      <c r="E54" t="s">
        <v>50</v>
      </c>
      <c r="F54" t="s">
        <v>54</v>
      </c>
      <c r="G54">
        <v>5</v>
      </c>
    </row>
    <row r="55" spans="1:7" x14ac:dyDescent="0.35">
      <c r="A55">
        <v>8.8073529411764202</v>
      </c>
      <c r="B55">
        <v>7.3941176470588204</v>
      </c>
      <c r="C55" t="s">
        <v>44</v>
      </c>
      <c r="D55" t="str">
        <f t="shared" si="0"/>
        <v>no</v>
      </c>
      <c r="E55" t="s">
        <v>51</v>
      </c>
      <c r="F55" t="s">
        <v>56</v>
      </c>
      <c r="G55">
        <v>4</v>
      </c>
    </row>
    <row r="56" spans="1:7" x14ac:dyDescent="0.35">
      <c r="A56">
        <v>7.9514705882353196</v>
      </c>
      <c r="B56">
        <v>7.4838235294117599</v>
      </c>
      <c r="C56" t="s">
        <v>44</v>
      </c>
      <c r="D56" t="str">
        <f t="shared" si="0"/>
        <v>no</v>
      </c>
      <c r="E56" t="s">
        <v>52</v>
      </c>
      <c r="F56" t="s">
        <v>54</v>
      </c>
      <c r="G56">
        <v>5</v>
      </c>
    </row>
    <row r="57" spans="1:7" x14ac:dyDescent="0.35">
      <c r="A57">
        <v>7.0955882352941204</v>
      </c>
      <c r="B57">
        <v>7.5735294117647003</v>
      </c>
      <c r="C57" t="s">
        <v>44</v>
      </c>
      <c r="D57" t="str">
        <f t="shared" si="0"/>
        <v>no</v>
      </c>
      <c r="E57" t="s">
        <v>53</v>
      </c>
      <c r="F57" t="s">
        <v>55</v>
      </c>
      <c r="G57">
        <v>6</v>
      </c>
    </row>
    <row r="58" spans="1:7" x14ac:dyDescent="0.35">
      <c r="A58">
        <v>6.2397058823529203</v>
      </c>
      <c r="B58">
        <v>7.6632352941176398</v>
      </c>
      <c r="C58" t="s">
        <v>44</v>
      </c>
      <c r="D58" t="str">
        <f t="shared" si="0"/>
        <v>no</v>
      </c>
      <c r="E58" t="s">
        <v>47</v>
      </c>
      <c r="F58" t="s">
        <v>56</v>
      </c>
      <c r="G58">
        <v>7</v>
      </c>
    </row>
    <row r="59" spans="1:7" x14ac:dyDescent="0.35">
      <c r="A59">
        <v>5.3838235294117203</v>
      </c>
      <c r="B59">
        <v>7.7529411764705802</v>
      </c>
      <c r="C59" t="s">
        <v>43</v>
      </c>
      <c r="D59" t="str">
        <f t="shared" si="0"/>
        <v>no</v>
      </c>
      <c r="E59" t="s">
        <v>48</v>
      </c>
      <c r="F59" t="s">
        <v>54</v>
      </c>
      <c r="G59">
        <v>1</v>
      </c>
    </row>
    <row r="60" spans="1:7" x14ac:dyDescent="0.35">
      <c r="A60">
        <v>4.5279411764706197</v>
      </c>
      <c r="B60">
        <v>7.8426470588235304</v>
      </c>
      <c r="C60" t="s">
        <v>44</v>
      </c>
      <c r="D60" t="str">
        <f t="shared" si="0"/>
        <v>no</v>
      </c>
      <c r="E60" t="s">
        <v>49</v>
      </c>
      <c r="F60" t="s">
        <v>54</v>
      </c>
      <c r="G60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Taruni Tumula</cp:lastModifiedBy>
  <dcterms:created xsi:type="dcterms:W3CDTF">2025-04-20T15:36:13Z</dcterms:created>
  <dcterms:modified xsi:type="dcterms:W3CDTF">2025-04-21T05:15:22Z</dcterms:modified>
</cp:coreProperties>
</file>