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chand/Reaserch/RZ/"/>
    </mc:Choice>
  </mc:AlternateContent>
  <xr:revisionPtr revIDLastSave="0" documentId="13_ncr:1_{61A33AAB-0454-A141-889D-B8AC94C6FBAF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" i="1" l="1"/>
  <c r="U4" i="1"/>
  <c r="U3" i="1"/>
  <c r="W5" i="1"/>
  <c r="W4" i="1"/>
  <c r="W3" i="1"/>
  <c r="X3" i="1"/>
  <c r="S10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N103" i="1"/>
  <c r="M104" i="1" s="1"/>
  <c r="N10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10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2" i="1"/>
  <c r="H2" i="1"/>
  <c r="I2" i="1"/>
  <c r="J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H52" i="1"/>
  <c r="I52" i="1"/>
  <c r="J52" i="1"/>
  <c r="H53" i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I70" i="1"/>
  <c r="J70" i="1"/>
  <c r="H71" i="1"/>
  <c r="I71" i="1"/>
  <c r="J71" i="1"/>
  <c r="H72" i="1"/>
  <c r="I72" i="1"/>
  <c r="J72" i="1"/>
  <c r="H73" i="1"/>
  <c r="I73" i="1"/>
  <c r="J73" i="1"/>
  <c r="H74" i="1"/>
  <c r="I74" i="1"/>
  <c r="J74" i="1"/>
  <c r="H75" i="1"/>
  <c r="I75" i="1"/>
  <c r="J75" i="1"/>
  <c r="H76" i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I81" i="1"/>
  <c r="J81" i="1"/>
  <c r="H82" i="1"/>
  <c r="I82" i="1"/>
  <c r="J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I90" i="1"/>
  <c r="J90" i="1"/>
  <c r="H91" i="1"/>
  <c r="I91" i="1"/>
  <c r="J91" i="1"/>
  <c r="H92" i="1"/>
  <c r="I92" i="1"/>
  <c r="J92" i="1"/>
  <c r="H93" i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R102" i="1" l="1"/>
  <c r="S103" i="1" s="1"/>
</calcChain>
</file>

<file path=xl/sharedStrings.xml><?xml version="1.0" encoding="utf-8"?>
<sst xmlns="http://schemas.openxmlformats.org/spreadsheetml/2006/main" count="212" uniqueCount="113">
  <si>
    <t>OPEN</t>
  </si>
  <si>
    <t>CLOSE</t>
  </si>
  <si>
    <t>HIGH</t>
  </si>
  <si>
    <t>LOW</t>
  </si>
  <si>
    <t>Simulation#</t>
  </si>
  <si>
    <t>DAY</t>
  </si>
  <si>
    <t>Simulation1</t>
  </si>
  <si>
    <t>Simulation2</t>
  </si>
  <si>
    <t>Simulation3</t>
  </si>
  <si>
    <t>Simulation4</t>
  </si>
  <si>
    <t>Simulation5</t>
  </si>
  <si>
    <t>Simulation6</t>
  </si>
  <si>
    <t>Simulation7</t>
  </si>
  <si>
    <t>Simulation8</t>
  </si>
  <si>
    <t>Simulation9</t>
  </si>
  <si>
    <t>Simulation10</t>
  </si>
  <si>
    <t>Simulation11</t>
  </si>
  <si>
    <t>Simulation12</t>
  </si>
  <si>
    <t>Simulation13</t>
  </si>
  <si>
    <t>Simulation14</t>
  </si>
  <si>
    <t>Simulation15</t>
  </si>
  <si>
    <t>Simulation16</t>
  </si>
  <si>
    <t>Simulation17</t>
  </si>
  <si>
    <t>Simulation18</t>
  </si>
  <si>
    <t>Simulation19</t>
  </si>
  <si>
    <t>Simulation20</t>
  </si>
  <si>
    <t>Simulation21</t>
  </si>
  <si>
    <t>Simulation22</t>
  </si>
  <si>
    <t>Simulation23</t>
  </si>
  <si>
    <t>Simulation24</t>
  </si>
  <si>
    <t>Simulation25</t>
  </si>
  <si>
    <t>Simulation26</t>
  </si>
  <si>
    <t>Simulation27</t>
  </si>
  <si>
    <t>Simulation28</t>
  </si>
  <si>
    <t>Simulation29</t>
  </si>
  <si>
    <t>Simulation30</t>
  </si>
  <si>
    <t>Simulation31</t>
  </si>
  <si>
    <t>Simulation32</t>
  </si>
  <si>
    <t>Simulation33</t>
  </si>
  <si>
    <t>Simulation34</t>
  </si>
  <si>
    <t>Simulation35</t>
  </si>
  <si>
    <t>Simulation36</t>
  </si>
  <si>
    <t>Simulation37</t>
  </si>
  <si>
    <t>Simulation38</t>
  </si>
  <si>
    <t>Simulation39</t>
  </si>
  <si>
    <t>Simulation40</t>
  </si>
  <si>
    <t>Simulation41</t>
  </si>
  <si>
    <t>Simulation42</t>
  </si>
  <si>
    <t>Simulation43</t>
  </si>
  <si>
    <t>Simulation44</t>
  </si>
  <si>
    <t>Simulation45</t>
  </si>
  <si>
    <t>Simulation46</t>
  </si>
  <si>
    <t>Simulation47</t>
  </si>
  <si>
    <t>Simulation48</t>
  </si>
  <si>
    <t>Simulation49</t>
  </si>
  <si>
    <t>Simulation50</t>
  </si>
  <si>
    <t>Simulation51</t>
  </si>
  <si>
    <t>Simulation52</t>
  </si>
  <si>
    <t>Simulation53</t>
  </si>
  <si>
    <t>Simulation54</t>
  </si>
  <si>
    <t>Simulation55</t>
  </si>
  <si>
    <t>Simulation56</t>
  </si>
  <si>
    <t>Simulation57</t>
  </si>
  <si>
    <t>Simulation58</t>
  </si>
  <si>
    <t>Simulation59</t>
  </si>
  <si>
    <t>Simulation60</t>
  </si>
  <si>
    <t>Simulation61</t>
  </si>
  <si>
    <t>Simulation62</t>
  </si>
  <si>
    <t>Simulation63</t>
  </si>
  <si>
    <t>Simulation64</t>
  </si>
  <si>
    <t>Simulation65</t>
  </si>
  <si>
    <t>Simulation66</t>
  </si>
  <si>
    <t>Simulation67</t>
  </si>
  <si>
    <t>Simulation68</t>
  </si>
  <si>
    <t>Simulation69</t>
  </si>
  <si>
    <t>Simulation70</t>
  </si>
  <si>
    <t>Simulation71</t>
  </si>
  <si>
    <t>Simulation72</t>
  </si>
  <si>
    <t>Simulation73</t>
  </si>
  <si>
    <t>Simulation74</t>
  </si>
  <si>
    <t>Simulation75</t>
  </si>
  <si>
    <t>Simulation76</t>
  </si>
  <si>
    <t>Simulation77</t>
  </si>
  <si>
    <t>Simulation78</t>
  </si>
  <si>
    <t>Simulation79</t>
  </si>
  <si>
    <t>Simulation80</t>
  </si>
  <si>
    <t>Simulation81</t>
  </si>
  <si>
    <t>Simulation82</t>
  </si>
  <si>
    <t>Simulation83</t>
  </si>
  <si>
    <t>Simulation84</t>
  </si>
  <si>
    <t>Simulation85</t>
  </si>
  <si>
    <t>Simulation86</t>
  </si>
  <si>
    <t>Simulation87</t>
  </si>
  <si>
    <t>Simulation88</t>
  </si>
  <si>
    <t>Simulation89</t>
  </si>
  <si>
    <t>Simulation90</t>
  </si>
  <si>
    <t>Simulation91</t>
  </si>
  <si>
    <t>Simulation92</t>
  </si>
  <si>
    <t>Simulation93</t>
  </si>
  <si>
    <t>Simulation94</t>
  </si>
  <si>
    <t>Simulation95</t>
  </si>
  <si>
    <t>Simulation96</t>
  </si>
  <si>
    <t>Simulation97</t>
  </si>
  <si>
    <t>Simulation98</t>
  </si>
  <si>
    <t>Simulation99</t>
  </si>
  <si>
    <t>Simulation100</t>
  </si>
  <si>
    <t>day1</t>
  </si>
  <si>
    <t>c-o</t>
  </si>
  <si>
    <t>h</t>
  </si>
  <si>
    <t>l</t>
  </si>
  <si>
    <t>h-l2</t>
  </si>
  <si>
    <t>mv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</si>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</sst>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Math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"/>
  <sheetViews>
    <sheetView tabSelected="1" workbookViewId="0">
      <selection activeCell="O2" sqref="O2"/>
    </sheetView>
  </sheetViews>
  <sheetFormatPr baseColWidth="10" defaultColWidth="8.83203125" defaultRowHeight="15"/>
  <cols>
    <col min="1" max="1" width="12.5" bestFit="1" customWidth="1"/>
    <col min="19" max="19" width="11.83203125" bestFit="1" customWidth="1"/>
  </cols>
  <sheetData>
    <row r="1" spans="1: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2"/>
      <c r="H1" s="2"/>
      <c r="I1" s="2"/>
      <c r="K1" t="s">
        <v>107</v>
      </c>
      <c r="L1" t="s">
        <v>108</v>
      </c>
      <c r="M1" t="s">
        <v>109</v>
      </c>
      <c r="N1" t="s">
        <v>110</v>
      </c>
      <c r="S1" s="3">
        <v>0.2251079</v>
      </c>
      <c r="T1" s="3">
        <v>0.2251079</v>
      </c>
      <c r="U1" s="3">
        <v>-1.4232260000000001</v>
      </c>
      <c r="W1" s="3">
        <v>0.36067399999999999</v>
      </c>
      <c r="X1" s="3">
        <v>0.36067399999999999</v>
      </c>
      <c r="Y1" s="3">
        <v>0.72134799999999999</v>
      </c>
    </row>
    <row r="2" spans="1:25">
      <c r="A2" s="1" t="s">
        <v>6</v>
      </c>
      <c r="B2" s="1" t="s">
        <v>106</v>
      </c>
      <c r="C2">
        <v>55.25</v>
      </c>
      <c r="D2">
        <v>56.721014471550127</v>
      </c>
      <c r="E2">
        <v>56.83437061970232</v>
      </c>
      <c r="F2">
        <v>49.544043794069779</v>
      </c>
      <c r="G2">
        <f>LN(C2)</f>
        <v>4.0118683403978626</v>
      </c>
      <c r="H2">
        <f t="shared" ref="H2:J17" si="0">LN(D2)</f>
        <v>4.038144767669535</v>
      </c>
      <c r="I2">
        <f t="shared" si="0"/>
        <v>4.0401412592619685</v>
      </c>
      <c r="J2">
        <f t="shared" si="0"/>
        <v>3.9028620475783247</v>
      </c>
      <c r="K2">
        <f>H2-G2</f>
        <v>2.6276427271672453E-2</v>
      </c>
      <c r="L2">
        <f>I2-G2</f>
        <v>2.8272918864105989E-2</v>
      </c>
      <c r="M2">
        <f>J2-G2</f>
        <v>-0.10900629281953789</v>
      </c>
      <c r="N2">
        <f>(L2-M2)^2</f>
        <v>1.8845581960482704E-2</v>
      </c>
      <c r="O2">
        <f>L2^2</f>
        <v>7.9935794109632034E-4</v>
      </c>
      <c r="P2">
        <f>M2^2</f>
        <v>1.1882371874258836E-2</v>
      </c>
      <c r="Q2">
        <f>L2*M2</f>
        <v>-3.081926072563774E-3</v>
      </c>
      <c r="R2">
        <f>O2*$S$1+P2*$T$1+Q2*$U$1</f>
        <v>7.2410348836526375E-3</v>
      </c>
      <c r="S2">
        <f>O2*$W$1+P2*$X$1+Q2*Y1</f>
        <v>2.3508290108316724E-3</v>
      </c>
      <c r="U2" t="s">
        <v>111</v>
      </c>
      <c r="W2" t="s">
        <v>112</v>
      </c>
    </row>
    <row r="3" spans="1:25">
      <c r="A3" s="1" t="s">
        <v>7</v>
      </c>
      <c r="B3" s="1" t="s">
        <v>106</v>
      </c>
      <c r="C3">
        <v>55.25</v>
      </c>
      <c r="D3">
        <v>48.47542550206343</v>
      </c>
      <c r="E3">
        <v>55.25</v>
      </c>
      <c r="F3">
        <v>46.049024191572357</v>
      </c>
      <c r="G3">
        <f t="shared" ref="G3:G66" si="1">LN(C3)</f>
        <v>4.0118683403978626</v>
      </c>
      <c r="H3">
        <f t="shared" si="0"/>
        <v>3.8810569788532328</v>
      </c>
      <c r="I3">
        <f t="shared" si="0"/>
        <v>4.0118683403978626</v>
      </c>
      <c r="J3">
        <f t="shared" si="0"/>
        <v>3.829706572282932</v>
      </c>
      <c r="K3">
        <f t="shared" ref="K3:K66" si="2">H3-G3</f>
        <v>-0.1308113615446298</v>
      </c>
      <c r="L3">
        <f t="shared" ref="L3:L66" si="3">I3-G3</f>
        <v>0</v>
      </c>
      <c r="M3">
        <f t="shared" ref="M3:M66" si="4">J3-G3</f>
        <v>-0.18216176811493057</v>
      </c>
      <c r="N3">
        <f t="shared" ref="N3:N66" si="5">(L3-M3)^2</f>
        <v>3.3182909762757735E-2</v>
      </c>
      <c r="O3">
        <f t="shared" ref="O3:O66" si="6">L3^2</f>
        <v>0</v>
      </c>
      <c r="P3">
        <f t="shared" ref="P3:P66" si="7">M3^2</f>
        <v>3.3182909762757735E-2</v>
      </c>
      <c r="Q3">
        <f t="shared" ref="Q3:Q66" si="8">L3*M3</f>
        <v>0</v>
      </c>
      <c r="R3">
        <f t="shared" ref="R3:R66" si="9">O3*$S$1+P3*$T$1+Q3*$U$1</f>
        <v>7.4697351325838917E-3</v>
      </c>
      <c r="S3">
        <f t="shared" ref="S3:S66" si="10">O3*$W$1+P3*$X$1+Q3*Y2</f>
        <v>1.1968212795772884E-2</v>
      </c>
      <c r="U3">
        <f>AVERAGE(R2:R101)</f>
        <v>1.4935702490207623E-2</v>
      </c>
      <c r="W3">
        <f>AVERAGE(S2:S101)</f>
        <v>1.2086401359374747E-2</v>
      </c>
      <c r="X3">
        <f>0.14^2</f>
        <v>1.9600000000000003E-2</v>
      </c>
    </row>
    <row r="4" spans="1:25">
      <c r="A4" s="1" t="s">
        <v>8</v>
      </c>
      <c r="B4" s="1" t="s">
        <v>106</v>
      </c>
      <c r="C4">
        <v>55.25</v>
      </c>
      <c r="D4">
        <v>45.107082993652028</v>
      </c>
      <c r="E4">
        <v>57.532145384495237</v>
      </c>
      <c r="F4">
        <v>42.714107318145302</v>
      </c>
      <c r="G4">
        <f t="shared" si="1"/>
        <v>4.0118683403978626</v>
      </c>
      <c r="H4">
        <f t="shared" si="0"/>
        <v>3.8090392850344674</v>
      </c>
      <c r="I4">
        <f t="shared" si="0"/>
        <v>4.0523438417581126</v>
      </c>
      <c r="J4">
        <f t="shared" si="0"/>
        <v>3.7545292478283812</v>
      </c>
      <c r="K4">
        <f t="shared" si="2"/>
        <v>-0.20282905536339513</v>
      </c>
      <c r="L4">
        <f t="shared" si="3"/>
        <v>4.0475501360250021E-2</v>
      </c>
      <c r="M4">
        <f t="shared" si="4"/>
        <v>-0.2573390925694814</v>
      </c>
      <c r="N4">
        <f t="shared" si="5"/>
        <v>8.8693532357530816E-2</v>
      </c>
      <c r="O4">
        <f t="shared" si="6"/>
        <v>1.6382662103636013E-3</v>
      </c>
      <c r="P4">
        <f t="shared" si="7"/>
        <v>6.622340856448411E-2</v>
      </c>
      <c r="Q4">
        <f t="shared" si="8"/>
        <v>-1.0415928791341551E-2</v>
      </c>
      <c r="R4">
        <f t="shared" si="9"/>
        <v>3.0100419769034811E-2</v>
      </c>
      <c r="S4">
        <f t="shared" si="10"/>
        <v>2.4475941687743422E-2</v>
      </c>
      <c r="U4">
        <f>U3-X3</f>
        <v>-4.6642975097923797E-3</v>
      </c>
      <c r="W4">
        <f>X3-W3</f>
        <v>7.5135986406252558E-3</v>
      </c>
    </row>
    <row r="5" spans="1:25">
      <c r="A5" s="1" t="s">
        <v>9</v>
      </c>
      <c r="B5" s="1" t="s">
        <v>106</v>
      </c>
      <c r="C5">
        <v>55.25</v>
      </c>
      <c r="D5">
        <v>58.5770674478456</v>
      </c>
      <c r="E5">
        <v>58.5770674478456</v>
      </c>
      <c r="F5">
        <v>52.651772201314323</v>
      </c>
      <c r="G5">
        <f t="shared" si="1"/>
        <v>4.0118683403978626</v>
      </c>
      <c r="H5">
        <f t="shared" si="0"/>
        <v>4.0703432795088474</v>
      </c>
      <c r="I5">
        <f t="shared" si="0"/>
        <v>4.0703432795088474</v>
      </c>
      <c r="J5">
        <f t="shared" si="0"/>
        <v>3.9636998980574547</v>
      </c>
      <c r="K5">
        <f t="shared" si="2"/>
        <v>5.8474939110984891E-2</v>
      </c>
      <c r="L5">
        <f t="shared" si="3"/>
        <v>5.8474939110984891E-2</v>
      </c>
      <c r="M5">
        <f t="shared" si="4"/>
        <v>-4.8168442340407847E-2</v>
      </c>
      <c r="N5">
        <f t="shared" si="5"/>
        <v>1.1372810807387257E-2</v>
      </c>
      <c r="O5">
        <f t="shared" si="6"/>
        <v>3.4193185040333907E-3</v>
      </c>
      <c r="P5">
        <f t="shared" si="7"/>
        <v>2.3201988375011954E-3</v>
      </c>
      <c r="Q5">
        <f t="shared" si="8"/>
        <v>-2.8166467329263354E-3</v>
      </c>
      <c r="R5">
        <f t="shared" si="9"/>
        <v>5.3007355588822504E-3</v>
      </c>
      <c r="S5">
        <f t="shared" si="10"/>
        <v>2.0700946776406452E-3</v>
      </c>
      <c r="U5">
        <f>U4/X3</f>
        <v>-0.23797436274450914</v>
      </c>
      <c r="W5">
        <f>W4/X3</f>
        <v>0.38334686941965584</v>
      </c>
    </row>
    <row r="6" spans="1:25">
      <c r="A6" s="1" t="s">
        <v>10</v>
      </c>
      <c r="B6" s="1" t="s">
        <v>106</v>
      </c>
      <c r="C6">
        <v>55.25</v>
      </c>
      <c r="D6">
        <v>63.833852589200852</v>
      </c>
      <c r="E6">
        <v>64.103316333846465</v>
      </c>
      <c r="F6">
        <v>53.183603493637229</v>
      </c>
      <c r="G6">
        <f t="shared" si="1"/>
        <v>4.0118683403978626</v>
      </c>
      <c r="H6">
        <f t="shared" si="0"/>
        <v>4.1562836544761765</v>
      </c>
      <c r="I6">
        <f t="shared" si="0"/>
        <v>4.1604960994657985</v>
      </c>
      <c r="J6">
        <f t="shared" si="0"/>
        <v>3.9737501438358556</v>
      </c>
      <c r="K6">
        <f t="shared" si="2"/>
        <v>0.14441531407831398</v>
      </c>
      <c r="L6">
        <f t="shared" si="3"/>
        <v>0.14862775906793591</v>
      </c>
      <c r="M6">
        <f t="shared" si="4"/>
        <v>-3.811819656200699E-2</v>
      </c>
      <c r="N6">
        <f t="shared" si="5"/>
        <v>3.4874051944140602E-2</v>
      </c>
      <c r="O6">
        <f t="shared" si="6"/>
        <v>2.2090210765556402E-2</v>
      </c>
      <c r="P6">
        <f t="shared" si="7"/>
        <v>1.4529969091398014E-3</v>
      </c>
      <c r="Q6">
        <f t="shared" si="8"/>
        <v>-5.6654221347221976E-3</v>
      </c>
      <c r="R6">
        <f t="shared" si="9"/>
        <v>1.3362938122026879E-2</v>
      </c>
      <c r="S6">
        <f t="shared" si="10"/>
        <v>8.491422884863379E-3</v>
      </c>
    </row>
    <row r="7" spans="1:25">
      <c r="A7" s="1" t="s">
        <v>11</v>
      </c>
      <c r="B7" s="1" t="s">
        <v>106</v>
      </c>
      <c r="C7">
        <v>55.25</v>
      </c>
      <c r="D7">
        <v>62.982771536704369</v>
      </c>
      <c r="E7">
        <v>64.005587960909367</v>
      </c>
      <c r="F7">
        <v>52.645231555045548</v>
      </c>
      <c r="G7">
        <f t="shared" si="1"/>
        <v>4.0118683403978626</v>
      </c>
      <c r="H7">
        <f t="shared" si="0"/>
        <v>4.1428612213210716</v>
      </c>
      <c r="I7">
        <f t="shared" si="0"/>
        <v>4.1589703914374194</v>
      </c>
      <c r="J7">
        <f t="shared" si="0"/>
        <v>3.963575665723317</v>
      </c>
      <c r="K7">
        <f t="shared" si="2"/>
        <v>0.13099288092320904</v>
      </c>
      <c r="L7">
        <f t="shared" si="3"/>
        <v>0.14710205103955687</v>
      </c>
      <c r="M7">
        <f t="shared" si="4"/>
        <v>-4.8292674674545566E-2</v>
      </c>
      <c r="N7">
        <f t="shared" si="5"/>
        <v>3.8179098836889323E-2</v>
      </c>
      <c r="O7">
        <f t="shared" si="6"/>
        <v>2.1639013420044394E-2</v>
      </c>
      <c r="P7">
        <f t="shared" si="7"/>
        <v>2.3321824272214946E-3</v>
      </c>
      <c r="Q7">
        <f t="shared" si="8"/>
        <v>-7.1039514948117175E-3</v>
      </c>
      <c r="R7">
        <f t="shared" si="9"/>
        <v>1.5506634027821646E-2</v>
      </c>
      <c r="S7">
        <f t="shared" si="10"/>
        <v>8.6457870910167777E-3</v>
      </c>
    </row>
    <row r="8" spans="1:25">
      <c r="A8" s="1" t="s">
        <v>12</v>
      </c>
      <c r="B8" s="1" t="s">
        <v>106</v>
      </c>
      <c r="C8">
        <v>55.25</v>
      </c>
      <c r="D8">
        <v>50.77495415523471</v>
      </c>
      <c r="E8">
        <v>56.90023181574275</v>
      </c>
      <c r="F8">
        <v>48.834041569360679</v>
      </c>
      <c r="G8">
        <f t="shared" si="1"/>
        <v>4.0118683403978626</v>
      </c>
      <c r="H8">
        <f t="shared" si="0"/>
        <v>3.9274032045656906</v>
      </c>
      <c r="I8">
        <f t="shared" si="0"/>
        <v>4.0412994152143682</v>
      </c>
      <c r="J8">
        <f t="shared" si="0"/>
        <v>3.888427642810683</v>
      </c>
      <c r="K8">
        <f t="shared" si="2"/>
        <v>-8.4465135832171967E-2</v>
      </c>
      <c r="L8">
        <f t="shared" si="3"/>
        <v>2.9431074816505642E-2</v>
      </c>
      <c r="M8">
        <f t="shared" si="4"/>
        <v>-0.12344069758717957</v>
      </c>
      <c r="N8">
        <f t="shared" si="5"/>
        <v>2.3369778797844132E-2</v>
      </c>
      <c r="O8">
        <f t="shared" si="6"/>
        <v>8.6618816485475262E-4</v>
      </c>
      <c r="P8">
        <f t="shared" si="7"/>
        <v>1.5237605820809521E-2</v>
      </c>
      <c r="Q8">
        <f t="shared" si="8"/>
        <v>-3.6329924060899293E-3</v>
      </c>
      <c r="R8">
        <f t="shared" si="9"/>
        <v>8.7956604962952604E-3</v>
      </c>
      <c r="S8">
        <f t="shared" si="10"/>
        <v>5.8082197919854762E-3</v>
      </c>
    </row>
    <row r="9" spans="1:25">
      <c r="A9" s="1" t="s">
        <v>13</v>
      </c>
      <c r="B9" s="1" t="s">
        <v>106</v>
      </c>
      <c r="C9">
        <v>55.25</v>
      </c>
      <c r="D9">
        <v>55.766864893803863</v>
      </c>
      <c r="E9">
        <v>59.662235868038337</v>
      </c>
      <c r="F9">
        <v>51.105240511905961</v>
      </c>
      <c r="G9">
        <f t="shared" si="1"/>
        <v>4.0118683403978626</v>
      </c>
      <c r="H9">
        <f t="shared" si="0"/>
        <v>4.0211798738994124</v>
      </c>
      <c r="I9">
        <f t="shared" si="0"/>
        <v>4.0886992552204067</v>
      </c>
      <c r="J9">
        <f t="shared" si="0"/>
        <v>3.9338870460003923</v>
      </c>
      <c r="K9">
        <f t="shared" si="2"/>
        <v>9.3115335015498957E-3</v>
      </c>
      <c r="L9">
        <f t="shared" si="3"/>
        <v>7.6830914822544116E-2</v>
      </c>
      <c r="M9">
        <f t="shared" si="4"/>
        <v>-7.7981294397470258E-2</v>
      </c>
      <c r="N9">
        <f t="shared" si="5"/>
        <v>2.3966820123581502E-2</v>
      </c>
      <c r="O9">
        <f t="shared" si="6"/>
        <v>5.9029894724690292E-3</v>
      </c>
      <c r="P9">
        <f t="shared" si="7"/>
        <v>6.0810822759049263E-3</v>
      </c>
      <c r="Q9">
        <f t="shared" si="8"/>
        <v>-5.9913741876037744E-3</v>
      </c>
      <c r="R9">
        <f t="shared" si="9"/>
        <v>1.1224788744252359E-2</v>
      </c>
      <c r="S9">
        <f t="shared" si="10"/>
        <v>4.3223430937730286E-3</v>
      </c>
    </row>
    <row r="10" spans="1:25">
      <c r="A10" s="1" t="s">
        <v>14</v>
      </c>
      <c r="B10" s="1" t="s">
        <v>106</v>
      </c>
      <c r="C10">
        <v>55.25</v>
      </c>
      <c r="D10">
        <v>50.261571883196403</v>
      </c>
      <c r="E10">
        <v>61.434729164579608</v>
      </c>
      <c r="F10">
        <v>50.261571883196403</v>
      </c>
      <c r="G10">
        <f t="shared" si="1"/>
        <v>4.0118683403978626</v>
      </c>
      <c r="H10">
        <f t="shared" si="0"/>
        <v>3.917240806660145</v>
      </c>
      <c r="I10">
        <f t="shared" si="0"/>
        <v>4.1179752968224665</v>
      </c>
      <c r="J10">
        <f t="shared" si="0"/>
        <v>3.917240806660145</v>
      </c>
      <c r="K10">
        <f t="shared" si="2"/>
        <v>-9.4627533737717595E-2</v>
      </c>
      <c r="L10">
        <f t="shared" si="3"/>
        <v>0.10610695642460399</v>
      </c>
      <c r="M10">
        <f t="shared" si="4"/>
        <v>-9.4627533737717595E-2</v>
      </c>
      <c r="N10">
        <f t="shared" si="5"/>
        <v>4.0294335540727186E-2</v>
      </c>
      <c r="O10">
        <f t="shared" si="6"/>
        <v>1.125868620169281E-2</v>
      </c>
      <c r="P10">
        <f t="shared" si="7"/>
        <v>8.9543701412828809E-3</v>
      </c>
      <c r="Q10">
        <f t="shared" si="8"/>
        <v>-1.0040639598875745E-2</v>
      </c>
      <c r="R10">
        <f t="shared" si="9"/>
        <v>1.8840217999698469E-2</v>
      </c>
      <c r="S10">
        <f t="shared" si="10"/>
        <v>7.2903238834464146E-3</v>
      </c>
    </row>
    <row r="11" spans="1:25">
      <c r="A11" s="1" t="s">
        <v>15</v>
      </c>
      <c r="B11" s="1" t="s">
        <v>106</v>
      </c>
      <c r="C11">
        <v>55.25</v>
      </c>
      <c r="D11">
        <v>65.615581533372506</v>
      </c>
      <c r="E11">
        <v>65.707023491418667</v>
      </c>
      <c r="F11">
        <v>53.95486010091112</v>
      </c>
      <c r="G11">
        <f t="shared" si="1"/>
        <v>4.0118683403978626</v>
      </c>
      <c r="H11">
        <f t="shared" si="0"/>
        <v>4.1838131911204135</v>
      </c>
      <c r="I11">
        <f t="shared" si="0"/>
        <v>4.1852058222338098</v>
      </c>
      <c r="J11">
        <f t="shared" si="0"/>
        <v>3.9881477729277299</v>
      </c>
      <c r="K11">
        <f t="shared" si="2"/>
        <v>0.17194485072255095</v>
      </c>
      <c r="L11">
        <f t="shared" si="3"/>
        <v>0.17333748183594722</v>
      </c>
      <c r="M11">
        <f t="shared" si="4"/>
        <v>-2.3720567470132625E-2</v>
      </c>
      <c r="N11">
        <f t="shared" si="5"/>
        <v>3.8831874796317396E-2</v>
      </c>
      <c r="O11">
        <f t="shared" si="6"/>
        <v>3.0045882609227331E-2</v>
      </c>
      <c r="P11">
        <f t="shared" si="7"/>
        <v>5.6266532110511413E-4</v>
      </c>
      <c r="Q11">
        <f t="shared" si="8"/>
        <v>-4.1116634329924741E-3</v>
      </c>
      <c r="R11">
        <f t="shared" si="9"/>
        <v>1.274205224773063E-2</v>
      </c>
      <c r="S11">
        <f t="shared" si="10"/>
        <v>1.1039707416224724E-2</v>
      </c>
    </row>
    <row r="12" spans="1:25">
      <c r="A12" s="1" t="s">
        <v>16</v>
      </c>
      <c r="B12" s="1" t="s">
        <v>106</v>
      </c>
      <c r="C12">
        <v>55.25</v>
      </c>
      <c r="D12">
        <v>53.852218652902067</v>
      </c>
      <c r="E12">
        <v>56.958940910813567</v>
      </c>
      <c r="F12">
        <v>50.256486683873383</v>
      </c>
      <c r="G12">
        <f t="shared" si="1"/>
        <v>4.0118683403978626</v>
      </c>
      <c r="H12">
        <f t="shared" si="0"/>
        <v>3.9862436033646707</v>
      </c>
      <c r="I12">
        <f t="shared" si="0"/>
        <v>4.042330673370703</v>
      </c>
      <c r="J12">
        <f t="shared" si="0"/>
        <v>3.9171396268443019</v>
      </c>
      <c r="K12">
        <f t="shared" si="2"/>
        <v>-2.5624737033191902E-2</v>
      </c>
      <c r="L12">
        <f t="shared" si="3"/>
        <v>3.04623329728404E-2</v>
      </c>
      <c r="M12">
        <f t="shared" si="4"/>
        <v>-9.4728713553560606E-2</v>
      </c>
      <c r="N12">
        <f t="shared" si="5"/>
        <v>1.56727981303755E-2</v>
      </c>
      <c r="O12">
        <f t="shared" si="6"/>
        <v>9.2795373014819941E-4</v>
      </c>
      <c r="P12">
        <f t="shared" si="7"/>
        <v>8.9735291715125377E-3</v>
      </c>
      <c r="Q12">
        <f t="shared" si="8"/>
        <v>-2.8856576143573825E-3</v>
      </c>
      <c r="R12">
        <f t="shared" si="9"/>
        <v>6.3358449667301553E-3</v>
      </c>
      <c r="S12">
        <f t="shared" si="10"/>
        <v>3.5712074440735846E-3</v>
      </c>
    </row>
    <row r="13" spans="1:25">
      <c r="A13" s="1" t="s">
        <v>17</v>
      </c>
      <c r="B13" s="1" t="s">
        <v>106</v>
      </c>
      <c r="C13">
        <v>55.25</v>
      </c>
      <c r="D13">
        <v>48.653015671157867</v>
      </c>
      <c r="E13">
        <v>57.777462563364267</v>
      </c>
      <c r="F13">
        <v>45.269100306569356</v>
      </c>
      <c r="G13">
        <f t="shared" si="1"/>
        <v>4.0118683403978626</v>
      </c>
      <c r="H13">
        <f t="shared" si="0"/>
        <v>3.8847137937850542</v>
      </c>
      <c r="I13">
        <f t="shared" si="0"/>
        <v>4.0565987785902919</v>
      </c>
      <c r="J13">
        <f t="shared" si="0"/>
        <v>3.8126246873066925</v>
      </c>
      <c r="K13">
        <f t="shared" si="2"/>
        <v>-0.12715454661280834</v>
      </c>
      <c r="L13">
        <f t="shared" si="3"/>
        <v>4.4730438192429389E-2</v>
      </c>
      <c r="M13">
        <f t="shared" si="4"/>
        <v>-0.19924365309117009</v>
      </c>
      <c r="N13">
        <f t="shared" si="5"/>
        <v>5.9523357217658134E-2</v>
      </c>
      <c r="O13">
        <f t="shared" si="6"/>
        <v>2.0008121008867458E-3</v>
      </c>
      <c r="P13">
        <f t="shared" si="7"/>
        <v>3.9698033297114535E-2</v>
      </c>
      <c r="Q13">
        <f t="shared" si="8"/>
        <v>-8.912255909828427E-3</v>
      </c>
      <c r="R13">
        <f t="shared" si="9"/>
        <v>2.2070893849490208E-2</v>
      </c>
      <c r="S13">
        <f t="shared" si="10"/>
        <v>1.5039689365078714E-2</v>
      </c>
    </row>
    <row r="14" spans="1:25">
      <c r="A14" s="1" t="s">
        <v>18</v>
      </c>
      <c r="B14" s="1" t="s">
        <v>106</v>
      </c>
      <c r="C14">
        <v>55.25</v>
      </c>
      <c r="D14">
        <v>62.453664180816439</v>
      </c>
      <c r="E14">
        <v>66.329613840443287</v>
      </c>
      <c r="F14">
        <v>54.557128325076157</v>
      </c>
      <c r="G14">
        <f t="shared" si="1"/>
        <v>4.0118683403978626</v>
      </c>
      <c r="H14">
        <f t="shared" si="0"/>
        <v>4.1344249086824734</v>
      </c>
      <c r="I14">
        <f t="shared" si="0"/>
        <v>4.1946364617271108</v>
      </c>
      <c r="J14">
        <f t="shared" si="0"/>
        <v>3.999248378811977</v>
      </c>
      <c r="K14">
        <f t="shared" si="2"/>
        <v>0.12255656828461081</v>
      </c>
      <c r="L14">
        <f t="shared" si="3"/>
        <v>0.18276812132924825</v>
      </c>
      <c r="M14">
        <f t="shared" si="4"/>
        <v>-1.261996158588552E-2</v>
      </c>
      <c r="N14">
        <f t="shared" si="5"/>
        <v>3.8176502945251184E-2</v>
      </c>
      <c r="O14">
        <f t="shared" si="6"/>
        <v>3.3404186174222805E-2</v>
      </c>
      <c r="P14">
        <f t="shared" si="7"/>
        <v>1.5926343042922615E-4</v>
      </c>
      <c r="Q14">
        <f t="shared" si="8"/>
        <v>-2.3065266702995768E-3</v>
      </c>
      <c r="R14">
        <f t="shared" si="9"/>
        <v>1.0838106384122834E-2</v>
      </c>
      <c r="S14">
        <f t="shared" si="10"/>
        <v>1.2105463622708267E-2</v>
      </c>
    </row>
    <row r="15" spans="1:25">
      <c r="A15" s="1" t="s">
        <v>19</v>
      </c>
      <c r="B15" s="1" t="s">
        <v>106</v>
      </c>
      <c r="C15">
        <v>55.25</v>
      </c>
      <c r="D15">
        <v>47.336896568232113</v>
      </c>
      <c r="E15">
        <v>57.013837100514912</v>
      </c>
      <c r="F15">
        <v>47.22427162391066</v>
      </c>
      <c r="G15">
        <f t="shared" si="1"/>
        <v>4.0118683403978626</v>
      </c>
      <c r="H15">
        <f t="shared" si="0"/>
        <v>3.8572900457103207</v>
      </c>
      <c r="I15">
        <f t="shared" si="0"/>
        <v>4.0432939945234283</v>
      </c>
      <c r="J15">
        <f t="shared" si="0"/>
        <v>3.8549079897410627</v>
      </c>
      <c r="K15">
        <f t="shared" si="2"/>
        <v>-0.15457829468754181</v>
      </c>
      <c r="L15">
        <f t="shared" si="3"/>
        <v>3.142565412556575E-2</v>
      </c>
      <c r="M15">
        <f t="shared" si="4"/>
        <v>-0.15696035065679981</v>
      </c>
      <c r="N15">
        <f t="shared" si="5"/>
        <v>3.5489286797861459E-2</v>
      </c>
      <c r="O15">
        <f t="shared" si="6"/>
        <v>9.8757173721968766E-4</v>
      </c>
      <c r="P15">
        <f t="shared" si="7"/>
        <v>2.4636551678305557E-2</v>
      </c>
      <c r="Q15">
        <f t="shared" si="8"/>
        <v>-4.9325816911681072E-3</v>
      </c>
      <c r="R15">
        <f t="shared" si="9"/>
        <v>1.2788371121404137E-2</v>
      </c>
      <c r="S15">
        <f t="shared" si="10"/>
        <v>9.2419550887711515E-3</v>
      </c>
    </row>
    <row r="16" spans="1:25">
      <c r="A16" s="1" t="s">
        <v>20</v>
      </c>
      <c r="B16" s="1" t="s">
        <v>106</v>
      </c>
      <c r="C16">
        <v>55.25</v>
      </c>
      <c r="D16">
        <v>52.130383612846707</v>
      </c>
      <c r="E16">
        <v>55.26760594787315</v>
      </c>
      <c r="F16">
        <v>46.170522494113357</v>
      </c>
      <c r="G16">
        <f t="shared" si="1"/>
        <v>4.0118683403978626</v>
      </c>
      <c r="H16">
        <f t="shared" si="0"/>
        <v>3.9537479575261347</v>
      </c>
      <c r="I16">
        <f t="shared" si="0"/>
        <v>4.012186949326658</v>
      </c>
      <c r="J16">
        <f t="shared" si="0"/>
        <v>3.8323415531997922</v>
      </c>
      <c r="K16">
        <f t="shared" si="2"/>
        <v>-5.8120382871727827E-2</v>
      </c>
      <c r="L16">
        <f t="shared" si="3"/>
        <v>3.1860892879542746E-4</v>
      </c>
      <c r="M16">
        <f t="shared" si="4"/>
        <v>-0.17952678719807036</v>
      </c>
      <c r="N16">
        <f t="shared" si="5"/>
        <v>3.2344366508029271E-2</v>
      </c>
      <c r="O16">
        <f t="shared" si="6"/>
        <v>1.0151164950816977E-7</v>
      </c>
      <c r="P16">
        <f t="shared" si="7"/>
        <v>3.2229867321661242E-2</v>
      </c>
      <c r="Q16">
        <f t="shared" si="8"/>
        <v>-5.7198837359261855E-5</v>
      </c>
      <c r="R16">
        <f t="shared" si="9"/>
        <v>7.3366274736315056E-3</v>
      </c>
      <c r="S16">
        <f t="shared" si="10"/>
        <v>1.1624511778985521E-2</v>
      </c>
    </row>
    <row r="17" spans="1:19">
      <c r="A17" s="1" t="s">
        <v>21</v>
      </c>
      <c r="B17" s="1" t="s">
        <v>106</v>
      </c>
      <c r="C17">
        <v>55.25</v>
      </c>
      <c r="D17">
        <v>55.242344261618022</v>
      </c>
      <c r="E17">
        <v>56.790293648911863</v>
      </c>
      <c r="F17">
        <v>47.07738851235446</v>
      </c>
      <c r="G17">
        <f t="shared" si="1"/>
        <v>4.0118683403978626</v>
      </c>
      <c r="H17">
        <f t="shared" si="0"/>
        <v>4.0117297653962112</v>
      </c>
      <c r="I17">
        <f t="shared" si="0"/>
        <v>4.0393654246615309</v>
      </c>
      <c r="J17">
        <f t="shared" si="0"/>
        <v>3.8517928117022562</v>
      </c>
      <c r="K17">
        <f t="shared" si="2"/>
        <v>-1.3857500165137537E-4</v>
      </c>
      <c r="L17">
        <f t="shared" si="3"/>
        <v>2.749708426366837E-2</v>
      </c>
      <c r="M17">
        <f t="shared" si="4"/>
        <v>-0.16007552869560637</v>
      </c>
      <c r="N17">
        <f t="shared" si="5"/>
        <v>3.5183485132369886E-2</v>
      </c>
      <c r="O17">
        <f t="shared" si="6"/>
        <v>7.5608964300327871E-4</v>
      </c>
      <c r="P17">
        <f t="shared" si="7"/>
        <v>2.56241748871779E-2</v>
      </c>
      <c r="Q17">
        <f t="shared" si="8"/>
        <v>-4.4016103010943528E-3</v>
      </c>
      <c r="R17">
        <f t="shared" si="9"/>
        <v>1.2202892172218885E-2</v>
      </c>
      <c r="S17">
        <f t="shared" si="10"/>
        <v>9.5146755291585661E-3</v>
      </c>
    </row>
    <row r="18" spans="1:19">
      <c r="A18" s="1" t="s">
        <v>22</v>
      </c>
      <c r="B18" s="1" t="s">
        <v>106</v>
      </c>
      <c r="C18">
        <v>55.25</v>
      </c>
      <c r="D18">
        <v>57.194650967839621</v>
      </c>
      <c r="E18">
        <v>61.009747716458627</v>
      </c>
      <c r="F18">
        <v>53.736575468867308</v>
      </c>
      <c r="G18">
        <f t="shared" si="1"/>
        <v>4.0118683403978626</v>
      </c>
      <c r="H18">
        <f t="shared" ref="H18:H81" si="11">LN(D18)</f>
        <v>4.0464603794647358</v>
      </c>
      <c r="I18">
        <f t="shared" ref="I18:I81" si="12">LN(E18)</f>
        <v>4.1110336500373394</v>
      </c>
      <c r="J18">
        <f t="shared" ref="J18:J81" si="13">LN(F18)</f>
        <v>3.9840938770941214</v>
      </c>
      <c r="K18">
        <f t="shared" si="2"/>
        <v>3.4592039066873248E-2</v>
      </c>
      <c r="L18">
        <f t="shared" si="3"/>
        <v>9.9165309639476895E-2</v>
      </c>
      <c r="M18">
        <f t="shared" si="4"/>
        <v>-2.7774463303741115E-2</v>
      </c>
      <c r="N18">
        <f t="shared" si="5"/>
        <v>1.6113705954875743E-2</v>
      </c>
      <c r="O18">
        <f t="shared" si="6"/>
        <v>9.833758635893329E-3</v>
      </c>
      <c r="P18">
        <f t="shared" si="7"/>
        <v>7.7142081181086179E-4</v>
      </c>
      <c r="Q18">
        <f t="shared" si="8"/>
        <v>-2.7542632535857759E-3</v>
      </c>
      <c r="R18">
        <f t="shared" si="9"/>
        <v>6.3072487479437205E-3</v>
      </c>
      <c r="S18">
        <f t="shared" si="10"/>
        <v>3.8250124921212613E-3</v>
      </c>
    </row>
    <row r="19" spans="1:19">
      <c r="A19" s="1" t="s">
        <v>23</v>
      </c>
      <c r="B19" s="1" t="s">
        <v>106</v>
      </c>
      <c r="C19">
        <v>55.25</v>
      </c>
      <c r="D19">
        <v>67.387558992273497</v>
      </c>
      <c r="E19">
        <v>71.435290448692697</v>
      </c>
      <c r="F19">
        <v>55.241540491447651</v>
      </c>
      <c r="G19">
        <f t="shared" si="1"/>
        <v>4.0118683403978626</v>
      </c>
      <c r="H19">
        <f t="shared" si="11"/>
        <v>4.2104604161960424</v>
      </c>
      <c r="I19">
        <f t="shared" si="12"/>
        <v>4.2687920112246207</v>
      </c>
      <c r="J19">
        <f t="shared" si="13"/>
        <v>4.0117152153978619</v>
      </c>
      <c r="K19">
        <f t="shared" si="2"/>
        <v>0.19859207579817983</v>
      </c>
      <c r="L19">
        <f t="shared" si="3"/>
        <v>0.25692367082675815</v>
      </c>
      <c r="M19">
        <f t="shared" si="4"/>
        <v>-1.5312500000064233E-4</v>
      </c>
      <c r="N19">
        <f t="shared" si="5"/>
        <v>6.6088478952553029E-2</v>
      </c>
      <c r="O19">
        <f t="shared" si="6"/>
        <v>6.6009772631096378E-2</v>
      </c>
      <c r="P19">
        <f t="shared" si="7"/>
        <v>2.3447265625196712E-8</v>
      </c>
      <c r="Q19">
        <f t="shared" si="8"/>
        <v>-3.9341437095512374E-5</v>
      </c>
      <c r="R19">
        <f t="shared" si="9"/>
        <v>1.4915318330780004E-2</v>
      </c>
      <c r="S19">
        <f t="shared" si="10"/>
        <v>2.3808017190767135E-2</v>
      </c>
    </row>
    <row r="20" spans="1:19">
      <c r="A20" s="1" t="s">
        <v>24</v>
      </c>
      <c r="B20" s="1" t="s">
        <v>106</v>
      </c>
      <c r="C20">
        <v>55.25</v>
      </c>
      <c r="D20">
        <v>58.359065269368671</v>
      </c>
      <c r="E20">
        <v>60.349357807857317</v>
      </c>
      <c r="F20">
        <v>50.682176260041523</v>
      </c>
      <c r="G20">
        <f t="shared" si="1"/>
        <v>4.0118683403978626</v>
      </c>
      <c r="H20">
        <f t="shared" si="11"/>
        <v>4.0666147068945264</v>
      </c>
      <c r="I20">
        <f t="shared" si="12"/>
        <v>4.1001503063577989</v>
      </c>
      <c r="J20">
        <f t="shared" si="13"/>
        <v>3.925574295731495</v>
      </c>
      <c r="K20">
        <f t="shared" si="2"/>
        <v>5.4746366496663867E-2</v>
      </c>
      <c r="L20">
        <f t="shared" si="3"/>
        <v>8.8281965959936315E-2</v>
      </c>
      <c r="M20">
        <f t="shared" si="4"/>
        <v>-8.6294044666367586E-2</v>
      </c>
      <c r="N20">
        <f t="shared" si="5"/>
        <v>3.0476783486195373E-2</v>
      </c>
      <c r="O20">
        <f t="shared" si="6"/>
        <v>7.7937055137513546E-3</v>
      </c>
      <c r="P20">
        <f t="shared" si="7"/>
        <v>7.4466621448810444E-3</v>
      </c>
      <c r="Q20">
        <f t="shared" si="8"/>
        <v>-7.6182079137814872E-3</v>
      </c>
      <c r="R20">
        <f t="shared" si="9"/>
        <v>1.4273158735162227E-2</v>
      </c>
      <c r="S20">
        <f t="shared" si="10"/>
        <v>5.496804364909581E-3</v>
      </c>
    </row>
    <row r="21" spans="1:19">
      <c r="A21" s="1" t="s">
        <v>25</v>
      </c>
      <c r="B21" s="1" t="s">
        <v>106</v>
      </c>
      <c r="C21">
        <v>55.25</v>
      </c>
      <c r="D21">
        <v>54.554937872653198</v>
      </c>
      <c r="E21">
        <v>57.020102590760523</v>
      </c>
      <c r="F21">
        <v>49.575693329472173</v>
      </c>
      <c r="G21">
        <f t="shared" si="1"/>
        <v>4.0118683403978626</v>
      </c>
      <c r="H21">
        <f t="shared" si="11"/>
        <v>3.999208228304346</v>
      </c>
      <c r="I21">
        <f t="shared" si="12"/>
        <v>4.0434038826895105</v>
      </c>
      <c r="J21">
        <f t="shared" si="13"/>
        <v>3.9035006597739677</v>
      </c>
      <c r="K21">
        <f t="shared" si="2"/>
        <v>-1.2660112093516585E-2</v>
      </c>
      <c r="L21">
        <f t="shared" si="3"/>
        <v>3.15355422916479E-2</v>
      </c>
      <c r="M21">
        <f t="shared" si="4"/>
        <v>-0.1083676806238949</v>
      </c>
      <c r="N21">
        <f t="shared" si="5"/>
        <v>1.9572911782156061E-2</v>
      </c>
      <c r="O21">
        <f t="shared" si="6"/>
        <v>9.9449042762831319E-4</v>
      </c>
      <c r="P21">
        <f t="shared" si="7"/>
        <v>1.1743554203802487E-2</v>
      </c>
      <c r="Q21">
        <f t="shared" si="8"/>
        <v>-3.4174335753626305E-3</v>
      </c>
      <c r="R21">
        <f t="shared" si="9"/>
        <v>7.7312147948167169E-3</v>
      </c>
      <c r="S21">
        <f t="shared" si="10"/>
        <v>4.594281509396672E-3</v>
      </c>
    </row>
    <row r="22" spans="1:19">
      <c r="A22" s="1" t="s">
        <v>26</v>
      </c>
      <c r="B22" s="1" t="s">
        <v>106</v>
      </c>
      <c r="C22">
        <v>55.25</v>
      </c>
      <c r="D22">
        <v>58.876155585138513</v>
      </c>
      <c r="E22">
        <v>59.281984789031277</v>
      </c>
      <c r="F22">
        <v>50.168826434157339</v>
      </c>
      <c r="G22">
        <f t="shared" si="1"/>
        <v>4.0118683403978626</v>
      </c>
      <c r="H22">
        <f t="shared" si="11"/>
        <v>4.0754361799170127</v>
      </c>
      <c r="I22">
        <f t="shared" si="12"/>
        <v>4.0823054620236796</v>
      </c>
      <c r="J22">
        <f t="shared" si="13"/>
        <v>3.9153938464377847</v>
      </c>
      <c r="K22">
        <f t="shared" si="2"/>
        <v>6.3567839519150127E-2</v>
      </c>
      <c r="L22">
        <f t="shared" si="3"/>
        <v>7.0437121625817056E-2</v>
      </c>
      <c r="M22">
        <f t="shared" si="4"/>
        <v>-9.6474493960077901E-2</v>
      </c>
      <c r="N22">
        <f t="shared" si="5"/>
        <v>2.7859487417493573E-2</v>
      </c>
      <c r="O22">
        <f t="shared" si="6"/>
        <v>4.961388102930145E-3</v>
      </c>
      <c r="P22">
        <f t="shared" si="7"/>
        <v>9.3073279848531077E-3</v>
      </c>
      <c r="Q22">
        <f t="shared" si="8"/>
        <v>-6.7953856648551598E-3</v>
      </c>
      <c r="R22">
        <f t="shared" si="9"/>
        <v>1.2883370272466254E-2</v>
      </c>
      <c r="S22">
        <f t="shared" si="10"/>
        <v>5.1463549062451368E-3</v>
      </c>
    </row>
    <row r="23" spans="1:19">
      <c r="A23" s="1" t="s">
        <v>27</v>
      </c>
      <c r="B23" s="1" t="s">
        <v>106</v>
      </c>
      <c r="C23">
        <v>55.25</v>
      </c>
      <c r="D23">
        <v>49.443191951963627</v>
      </c>
      <c r="E23">
        <v>59.909211195935328</v>
      </c>
      <c r="F23">
        <v>49.443191951963627</v>
      </c>
      <c r="G23">
        <f t="shared" si="1"/>
        <v>4.0118683403978626</v>
      </c>
      <c r="H23">
        <f t="shared" si="11"/>
        <v>3.9008243732005772</v>
      </c>
      <c r="I23">
        <f t="shared" si="12"/>
        <v>4.0928302695250176</v>
      </c>
      <c r="J23">
        <f t="shared" si="13"/>
        <v>3.9008243732005772</v>
      </c>
      <c r="K23">
        <f t="shared" si="2"/>
        <v>-0.11104396719728538</v>
      </c>
      <c r="L23">
        <f t="shared" si="3"/>
        <v>8.0961929127155052E-2</v>
      </c>
      <c r="M23">
        <f t="shared" si="4"/>
        <v>-0.11104396719728538</v>
      </c>
      <c r="N23">
        <f t="shared" si="5"/>
        <v>3.6866264223351763E-2</v>
      </c>
      <c r="O23">
        <f t="shared" si="6"/>
        <v>6.5548339679904781E-3</v>
      </c>
      <c r="P23">
        <f t="shared" si="7"/>
        <v>1.233076265091179E-2</v>
      </c>
      <c r="Q23">
        <f t="shared" si="8"/>
        <v>-8.9903338022247498E-3</v>
      </c>
      <c r="R23">
        <f t="shared" si="9"/>
        <v>1.7046573811133312E-2</v>
      </c>
      <c r="S23">
        <f t="shared" si="10"/>
        <v>6.8115436749259569E-3</v>
      </c>
    </row>
    <row r="24" spans="1:19">
      <c r="A24" s="1" t="s">
        <v>28</v>
      </c>
      <c r="B24" s="1" t="s">
        <v>106</v>
      </c>
      <c r="C24">
        <v>55.25</v>
      </c>
      <c r="D24">
        <v>56.436002759023168</v>
      </c>
      <c r="E24">
        <v>58.259254390127829</v>
      </c>
      <c r="F24">
        <v>52.144766362543272</v>
      </c>
      <c r="G24">
        <f t="shared" si="1"/>
        <v>4.0118683403978626</v>
      </c>
      <c r="H24">
        <f t="shared" si="11"/>
        <v>4.0331073016385552</v>
      </c>
      <c r="I24">
        <f t="shared" si="12"/>
        <v>4.0649029534769916</v>
      </c>
      <c r="J24">
        <f t="shared" si="13"/>
        <v>3.9540238190289219</v>
      </c>
      <c r="K24">
        <f t="shared" si="2"/>
        <v>2.1238961240692689E-2</v>
      </c>
      <c r="L24">
        <f t="shared" si="3"/>
        <v>5.3034613079129045E-2</v>
      </c>
      <c r="M24">
        <f t="shared" si="4"/>
        <v>-5.7844521368940693E-2</v>
      </c>
      <c r="N24">
        <f t="shared" si="5"/>
        <v>1.2294182455953125E-2</v>
      </c>
      <c r="O24">
        <f t="shared" si="6"/>
        <v>2.8126701844529253E-3</v>
      </c>
      <c r="P24">
        <f t="shared" si="7"/>
        <v>3.3459886524018364E-3</v>
      </c>
      <c r="Q24">
        <f t="shared" si="8"/>
        <v>-3.0677618095491816E-3</v>
      </c>
      <c r="R24">
        <f t="shared" si="9"/>
        <v>5.7524811267382616E-3</v>
      </c>
      <c r="S24">
        <f t="shared" si="10"/>
        <v>2.2212681173237542E-3</v>
      </c>
    </row>
    <row r="25" spans="1:19">
      <c r="A25" s="1" t="s">
        <v>29</v>
      </c>
      <c r="B25" s="1" t="s">
        <v>106</v>
      </c>
      <c r="C25">
        <v>55.25</v>
      </c>
      <c r="D25">
        <v>67.177638065528242</v>
      </c>
      <c r="E25">
        <v>67.357580705107338</v>
      </c>
      <c r="F25">
        <v>51.485506554264049</v>
      </c>
      <c r="G25">
        <f t="shared" si="1"/>
        <v>4.0118683403978626</v>
      </c>
      <c r="H25">
        <f t="shared" si="11"/>
        <v>4.2073404252678985</v>
      </c>
      <c r="I25">
        <f t="shared" si="12"/>
        <v>4.2100154533910299</v>
      </c>
      <c r="J25">
        <f t="shared" si="13"/>
        <v>3.9413003419311305</v>
      </c>
      <c r="K25">
        <f t="shared" si="2"/>
        <v>0.19547208487003598</v>
      </c>
      <c r="L25">
        <f t="shared" si="3"/>
        <v>0.19814711299316734</v>
      </c>
      <c r="M25">
        <f t="shared" si="4"/>
        <v>-7.0567998466732007E-2</v>
      </c>
      <c r="N25">
        <f t="shared" si="5"/>
        <v>7.2207811126906135E-2</v>
      </c>
      <c r="O25">
        <f t="shared" si="6"/>
        <v>3.9262278387527022E-2</v>
      </c>
      <c r="P25">
        <f t="shared" si="7"/>
        <v>4.979842407600691E-3</v>
      </c>
      <c r="Q25">
        <f t="shared" si="8"/>
        <v>-1.3982845165889206E-2</v>
      </c>
      <c r="R25">
        <f t="shared" si="9"/>
        <v>2.985999969780536E-2</v>
      </c>
      <c r="S25">
        <f t="shared" si="10"/>
        <v>1.5956982675661893E-2</v>
      </c>
    </row>
    <row r="26" spans="1:19">
      <c r="A26" s="1" t="s">
        <v>30</v>
      </c>
      <c r="B26" s="1" t="s">
        <v>106</v>
      </c>
      <c r="C26">
        <v>55.25</v>
      </c>
      <c r="D26">
        <v>56.737469240492068</v>
      </c>
      <c r="E26">
        <v>58.599014489242109</v>
      </c>
      <c r="F26">
        <v>50.82598040382986</v>
      </c>
      <c r="G26">
        <f t="shared" si="1"/>
        <v>4.0118683403978626</v>
      </c>
      <c r="H26">
        <f t="shared" si="11"/>
        <v>4.0384348256452629</v>
      </c>
      <c r="I26">
        <f t="shared" si="12"/>
        <v>4.0707178788518243</v>
      </c>
      <c r="J26">
        <f t="shared" si="13"/>
        <v>3.9284076491233448</v>
      </c>
      <c r="K26">
        <f t="shared" si="2"/>
        <v>2.6566485247400351E-2</v>
      </c>
      <c r="L26">
        <f t="shared" si="3"/>
        <v>5.8849538453961792E-2</v>
      </c>
      <c r="M26">
        <f t="shared" si="4"/>
        <v>-8.3460691274517718E-2</v>
      </c>
      <c r="N26">
        <f t="shared" si="5"/>
        <v>2.0252201485372615E-2</v>
      </c>
      <c r="O26">
        <f t="shared" si="6"/>
        <v>3.4632681762443275E-3</v>
      </c>
      <c r="P26">
        <f t="shared" si="7"/>
        <v>6.9656869880203578E-3</v>
      </c>
      <c r="Q26">
        <f t="shared" si="8"/>
        <v>-4.9116231605539637E-3</v>
      </c>
      <c r="R26">
        <f t="shared" si="9"/>
        <v>9.3379899805243541E-3</v>
      </c>
      <c r="S26">
        <f t="shared" si="10"/>
        <v>3.761452974916001E-3</v>
      </c>
    </row>
    <row r="27" spans="1:19">
      <c r="A27" s="1" t="s">
        <v>31</v>
      </c>
      <c r="B27" s="1" t="s">
        <v>106</v>
      </c>
      <c r="C27">
        <v>55.25</v>
      </c>
      <c r="D27">
        <v>51.331183755736291</v>
      </c>
      <c r="E27">
        <v>60.254887389873971</v>
      </c>
      <c r="F27">
        <v>49.889561832089967</v>
      </c>
      <c r="G27">
        <f t="shared" si="1"/>
        <v>4.0118683403978626</v>
      </c>
      <c r="H27">
        <f t="shared" si="11"/>
        <v>3.938298437980488</v>
      </c>
      <c r="I27">
        <f t="shared" si="12"/>
        <v>4.098583687584969</v>
      </c>
      <c r="J27">
        <f t="shared" si="13"/>
        <v>3.9098117991542813</v>
      </c>
      <c r="K27">
        <f t="shared" si="2"/>
        <v>-7.35699024173746E-2</v>
      </c>
      <c r="L27">
        <f t="shared" si="3"/>
        <v>8.6715347187106495E-2</v>
      </c>
      <c r="M27">
        <f t="shared" si="4"/>
        <v>-0.10205654124358121</v>
      </c>
      <c r="N27">
        <f t="shared" si="5"/>
        <v>3.5634825861688008E-2</v>
      </c>
      <c r="O27">
        <f t="shared" si="6"/>
        <v>7.519551437780418E-3</v>
      </c>
      <c r="P27">
        <f t="shared" si="7"/>
        <v>1.0415537610602793E-2</v>
      </c>
      <c r="Q27">
        <f t="shared" si="8"/>
        <v>-8.8498684066523978E-3</v>
      </c>
      <c r="R27">
        <f t="shared" si="9"/>
        <v>1.6632693044920811E-2</v>
      </c>
      <c r="S27">
        <f t="shared" si="10"/>
        <v>6.4687203074365665E-3</v>
      </c>
    </row>
    <row r="28" spans="1:19">
      <c r="A28" s="1" t="s">
        <v>32</v>
      </c>
      <c r="B28" s="1" t="s">
        <v>106</v>
      </c>
      <c r="C28">
        <v>55.25</v>
      </c>
      <c r="D28">
        <v>68.355056195534189</v>
      </c>
      <c r="E28">
        <v>69.815099847643282</v>
      </c>
      <c r="F28">
        <v>54.593242377725829</v>
      </c>
      <c r="G28">
        <f t="shared" si="1"/>
        <v>4.0118683403978626</v>
      </c>
      <c r="H28">
        <f t="shared" si="11"/>
        <v>4.2247155354966184</v>
      </c>
      <c r="I28">
        <f t="shared" si="12"/>
        <v>4.245850316567787</v>
      </c>
      <c r="J28">
        <f t="shared" si="13"/>
        <v>3.9999101091155014</v>
      </c>
      <c r="K28">
        <f t="shared" si="2"/>
        <v>0.21284719509875583</v>
      </c>
      <c r="L28">
        <f t="shared" si="3"/>
        <v>0.23398197616992444</v>
      </c>
      <c r="M28">
        <f t="shared" si="4"/>
        <v>-1.1958231282361176E-2</v>
      </c>
      <c r="N28">
        <f t="shared" si="5"/>
        <v>6.0486585641673286E-2</v>
      </c>
      <c r="O28">
        <f t="shared" si="6"/>
        <v>5.4747565172383092E-2</v>
      </c>
      <c r="P28">
        <f t="shared" si="7"/>
        <v>1.429992954024414E-4</v>
      </c>
      <c r="Q28">
        <f t="shared" si="8"/>
        <v>-2.7980105869438777E-3</v>
      </c>
      <c r="R28">
        <f t="shared" si="9"/>
        <v>1.6338501112771606E-2</v>
      </c>
      <c r="S28">
        <f t="shared" si="10"/>
        <v>1.9797599448854078E-2</v>
      </c>
    </row>
    <row r="29" spans="1:19">
      <c r="A29" s="1" t="s">
        <v>33</v>
      </c>
      <c r="B29" s="1" t="s">
        <v>106</v>
      </c>
      <c r="C29">
        <v>55.25</v>
      </c>
      <c r="D29">
        <v>54.377410046968727</v>
      </c>
      <c r="E29">
        <v>60.128170588554873</v>
      </c>
      <c r="F29">
        <v>51.387541590936813</v>
      </c>
      <c r="G29">
        <f t="shared" si="1"/>
        <v>4.0118683403978626</v>
      </c>
      <c r="H29">
        <f t="shared" si="11"/>
        <v>3.9959488111294994</v>
      </c>
      <c r="I29">
        <f t="shared" si="12"/>
        <v>4.0964784603171527</v>
      </c>
      <c r="J29">
        <f t="shared" si="13"/>
        <v>3.9393957615826927</v>
      </c>
      <c r="K29">
        <f t="shared" si="2"/>
        <v>-1.5919529268363153E-2</v>
      </c>
      <c r="L29">
        <f t="shared" si="3"/>
        <v>8.4610119919290128E-2</v>
      </c>
      <c r="M29">
        <f t="shared" si="4"/>
        <v>-7.2472578815169886E-2</v>
      </c>
      <c r="N29">
        <f t="shared" si="5"/>
        <v>2.4674974241701127E-2</v>
      </c>
      <c r="O29">
        <f t="shared" si="6"/>
        <v>7.1588723927566563E-3</v>
      </c>
      <c r="P29">
        <f t="shared" si="7"/>
        <v>5.2522746801210111E-3</v>
      </c>
      <c r="Q29">
        <f t="shared" si="8"/>
        <v>-6.1319135844117292E-3</v>
      </c>
      <c r="R29">
        <f t="shared" si="9"/>
        <v>1.1520946097254608E-2</v>
      </c>
      <c r="S29">
        <f t="shared" si="10"/>
        <v>4.47637805936308E-3</v>
      </c>
    </row>
    <row r="30" spans="1:19">
      <c r="A30" s="1" t="s">
        <v>34</v>
      </c>
      <c r="B30" s="1" t="s">
        <v>106</v>
      </c>
      <c r="C30">
        <v>55.25</v>
      </c>
      <c r="D30">
        <v>56.278716255992883</v>
      </c>
      <c r="E30">
        <v>64.502831443274246</v>
      </c>
      <c r="F30">
        <v>54.763791377331202</v>
      </c>
      <c r="G30">
        <f t="shared" si="1"/>
        <v>4.0118683403978626</v>
      </c>
      <c r="H30">
        <f t="shared" si="11"/>
        <v>4.0303164220356624</v>
      </c>
      <c r="I30">
        <f t="shared" si="12"/>
        <v>4.1667091211835601</v>
      </c>
      <c r="J30">
        <f t="shared" si="13"/>
        <v>4.0030292342786646</v>
      </c>
      <c r="K30">
        <f t="shared" si="2"/>
        <v>1.8448081637799874E-2</v>
      </c>
      <c r="L30">
        <f t="shared" si="3"/>
        <v>0.15484078078569752</v>
      </c>
      <c r="M30">
        <f t="shared" si="4"/>
        <v>-8.8391061191979148E-3</v>
      </c>
      <c r="N30">
        <f t="shared" si="5"/>
        <v>2.6791105377199361E-2</v>
      </c>
      <c r="O30">
        <f t="shared" si="6"/>
        <v>2.3975667394324433E-2</v>
      </c>
      <c r="P30">
        <f t="shared" si="7"/>
        <v>7.8129796986442022E-5</v>
      </c>
      <c r="Q30">
        <f t="shared" si="8"/>
        <v>-1.3686540929442419E-3</v>
      </c>
      <c r="R30">
        <f t="shared" si="9"/>
        <v>7.3626038628465517E-3</v>
      </c>
      <c r="S30">
        <f t="shared" si="10"/>
        <v>8.6755792481788586E-3</v>
      </c>
    </row>
    <row r="31" spans="1:19">
      <c r="A31" s="1" t="s">
        <v>35</v>
      </c>
      <c r="B31" s="1" t="s">
        <v>106</v>
      </c>
      <c r="C31">
        <v>55.25</v>
      </c>
      <c r="D31">
        <v>50.094332503626092</v>
      </c>
      <c r="E31">
        <v>56.608516812453047</v>
      </c>
      <c r="F31">
        <v>49.2818314387237</v>
      </c>
      <c r="G31">
        <f t="shared" si="1"/>
        <v>4.0118683403978626</v>
      </c>
      <c r="H31">
        <f t="shared" si="11"/>
        <v>3.9139078780117349</v>
      </c>
      <c r="I31">
        <f t="shared" si="12"/>
        <v>4.0361594476073543</v>
      </c>
      <c r="J31">
        <f t="shared" si="13"/>
        <v>3.8975554824698424</v>
      </c>
      <c r="K31">
        <f t="shared" si="2"/>
        <v>-9.7960462386127656E-2</v>
      </c>
      <c r="L31">
        <f t="shared" si="3"/>
        <v>2.4291107209491791E-2</v>
      </c>
      <c r="M31">
        <f t="shared" si="4"/>
        <v>-0.11431285792802015</v>
      </c>
      <c r="N31">
        <f t="shared" si="5"/>
        <v>1.9211059151840626E-2</v>
      </c>
      <c r="O31">
        <f t="shared" si="6"/>
        <v>5.9005788946302413E-4</v>
      </c>
      <c r="P31">
        <f t="shared" si="7"/>
        <v>1.3067429487671719E-2</v>
      </c>
      <c r="Q31">
        <f t="shared" si="8"/>
        <v>-2.7767858873529411E-3</v>
      </c>
      <c r="R31">
        <f t="shared" si="9"/>
        <v>7.0264021740570875E-3</v>
      </c>
      <c r="S31">
        <f t="shared" si="10"/>
        <v>4.9259006022606966E-3</v>
      </c>
    </row>
    <row r="32" spans="1:19">
      <c r="A32" s="1" t="s">
        <v>36</v>
      </c>
      <c r="B32" s="1" t="s">
        <v>106</v>
      </c>
      <c r="C32">
        <v>55.25</v>
      </c>
      <c r="D32">
        <v>50.010874218958563</v>
      </c>
      <c r="E32">
        <v>55.25</v>
      </c>
      <c r="F32">
        <v>47.164482596854377</v>
      </c>
      <c r="G32">
        <f t="shared" si="1"/>
        <v>4.0118683403978626</v>
      </c>
      <c r="H32">
        <f t="shared" si="11"/>
        <v>3.9122404661610179</v>
      </c>
      <c r="I32">
        <f t="shared" si="12"/>
        <v>4.0118683403978626</v>
      </c>
      <c r="J32">
        <f t="shared" si="13"/>
        <v>3.8536411219760112</v>
      </c>
      <c r="K32">
        <f t="shared" si="2"/>
        <v>-9.9627874236844605E-2</v>
      </c>
      <c r="L32">
        <f t="shared" si="3"/>
        <v>0</v>
      </c>
      <c r="M32">
        <f t="shared" si="4"/>
        <v>-0.15822721842185139</v>
      </c>
      <c r="N32">
        <f t="shared" si="5"/>
        <v>2.5035852649516268E-2</v>
      </c>
      <c r="O32">
        <f t="shared" si="6"/>
        <v>0</v>
      </c>
      <c r="P32">
        <f t="shared" si="7"/>
        <v>2.5035852649516268E-2</v>
      </c>
      <c r="Q32">
        <f t="shared" si="8"/>
        <v>0</v>
      </c>
      <c r="R32">
        <f t="shared" si="9"/>
        <v>5.6357682146420431E-3</v>
      </c>
      <c r="S32">
        <f t="shared" si="10"/>
        <v>9.0297811185116299E-3</v>
      </c>
    </row>
    <row r="33" spans="1:19">
      <c r="A33" s="1" t="s">
        <v>37</v>
      </c>
      <c r="B33" s="1" t="s">
        <v>106</v>
      </c>
      <c r="C33">
        <v>55.25</v>
      </c>
      <c r="D33">
        <v>58.424887733482912</v>
      </c>
      <c r="E33">
        <v>70.101460287145429</v>
      </c>
      <c r="F33">
        <v>54.90528240217084</v>
      </c>
      <c r="G33">
        <f t="shared" si="1"/>
        <v>4.0118683403978626</v>
      </c>
      <c r="H33">
        <f t="shared" si="11"/>
        <v>4.0677419588737882</v>
      </c>
      <c r="I33">
        <f t="shared" si="12"/>
        <v>4.2499436253092417</v>
      </c>
      <c r="J33">
        <f t="shared" si="13"/>
        <v>4.0056095625055477</v>
      </c>
      <c r="K33">
        <f t="shared" si="2"/>
        <v>5.5873618475925646E-2</v>
      </c>
      <c r="L33">
        <f t="shared" si="3"/>
        <v>0.23807528491137919</v>
      </c>
      <c r="M33">
        <f t="shared" si="4"/>
        <v>-6.2587778923148818E-3</v>
      </c>
      <c r="N33">
        <f t="shared" si="5"/>
        <v>5.9699134246159517E-2</v>
      </c>
      <c r="O33">
        <f t="shared" si="6"/>
        <v>5.6679841285634379E-2</v>
      </c>
      <c r="P33">
        <f t="shared" si="7"/>
        <v>3.9172300705329517E-5</v>
      </c>
      <c r="Q33">
        <f t="shared" si="8"/>
        <v>-1.4900603299099068E-3</v>
      </c>
      <c r="R33">
        <f t="shared" si="9"/>
        <v>1.4888590641588758E-2</v>
      </c>
      <c r="S33">
        <f t="shared" si="10"/>
        <v>2.0457073506239487E-2</v>
      </c>
    </row>
    <row r="34" spans="1:19">
      <c r="A34" s="1" t="s">
        <v>38</v>
      </c>
      <c r="B34" s="1" t="s">
        <v>106</v>
      </c>
      <c r="C34">
        <v>55.25</v>
      </c>
      <c r="D34">
        <v>46.497338939210898</v>
      </c>
      <c r="E34">
        <v>55.25</v>
      </c>
      <c r="F34">
        <v>43.48466688510225</v>
      </c>
      <c r="G34">
        <f t="shared" si="1"/>
        <v>4.0118683403978626</v>
      </c>
      <c r="H34">
        <f t="shared" si="11"/>
        <v>3.8393950838420325</v>
      </c>
      <c r="I34">
        <f t="shared" si="12"/>
        <v>4.0118683403978626</v>
      </c>
      <c r="J34">
        <f t="shared" si="13"/>
        <v>3.7724083905571093</v>
      </c>
      <c r="K34">
        <f t="shared" si="2"/>
        <v>-0.17247325655583001</v>
      </c>
      <c r="L34">
        <f t="shared" si="3"/>
        <v>0</v>
      </c>
      <c r="M34">
        <f t="shared" si="4"/>
        <v>-0.23945994984075325</v>
      </c>
      <c r="N34">
        <f t="shared" si="5"/>
        <v>5.7341067577736063E-2</v>
      </c>
      <c r="O34">
        <f t="shared" si="6"/>
        <v>0</v>
      </c>
      <c r="P34">
        <f t="shared" si="7"/>
        <v>5.7341067577736063E-2</v>
      </c>
      <c r="Q34">
        <f t="shared" si="8"/>
        <v>0</v>
      </c>
      <c r="R34">
        <f t="shared" si="9"/>
        <v>1.2907927306182251E-2</v>
      </c>
      <c r="S34">
        <f t="shared" si="10"/>
        <v>2.0681432207532376E-2</v>
      </c>
    </row>
    <row r="35" spans="1:19">
      <c r="A35" s="1" t="s">
        <v>39</v>
      </c>
      <c r="B35" s="1" t="s">
        <v>106</v>
      </c>
      <c r="C35">
        <v>55.25</v>
      </c>
      <c r="D35">
        <v>53.347613370574287</v>
      </c>
      <c r="E35">
        <v>55.477766099068972</v>
      </c>
      <c r="F35">
        <v>50.356369131068128</v>
      </c>
      <c r="G35">
        <f t="shared" si="1"/>
        <v>4.0118683403978626</v>
      </c>
      <c r="H35">
        <f t="shared" si="11"/>
        <v>3.9768292414251638</v>
      </c>
      <c r="I35">
        <f t="shared" si="12"/>
        <v>4.0159823296588479</v>
      </c>
      <c r="J35">
        <f t="shared" si="13"/>
        <v>3.9191251083058556</v>
      </c>
      <c r="K35">
        <f t="shared" si="2"/>
        <v>-3.5039098972698746E-2</v>
      </c>
      <c r="L35">
        <f t="shared" si="3"/>
        <v>4.1139892609853845E-3</v>
      </c>
      <c r="M35">
        <f t="shared" si="4"/>
        <v>-9.2743232092006966E-2</v>
      </c>
      <c r="N35">
        <f t="shared" si="5"/>
        <v>9.3813213282225583E-3</v>
      </c>
      <c r="O35">
        <f t="shared" si="6"/>
        <v>1.6924907639503069E-5</v>
      </c>
      <c r="P35">
        <f t="shared" si="7"/>
        <v>8.6013070988718715E-3</v>
      </c>
      <c r="Q35">
        <f t="shared" si="8"/>
        <v>-3.8154466085559176E-4</v>
      </c>
      <c r="R35">
        <f t="shared" si="9"/>
        <v>2.4830563901894224E-3</v>
      </c>
      <c r="S35">
        <f t="shared" si="10"/>
        <v>3.1083722107164832E-3</v>
      </c>
    </row>
    <row r="36" spans="1:19">
      <c r="A36" s="1" t="s">
        <v>40</v>
      </c>
      <c r="B36" s="1" t="s">
        <v>106</v>
      </c>
      <c r="C36">
        <v>55.25</v>
      </c>
      <c r="D36">
        <v>51.289189930208558</v>
      </c>
      <c r="E36">
        <v>55.25</v>
      </c>
      <c r="F36">
        <v>47.968284067401143</v>
      </c>
      <c r="G36">
        <f t="shared" si="1"/>
        <v>4.0118683403978626</v>
      </c>
      <c r="H36">
        <f t="shared" si="11"/>
        <v>3.9374800073635754</v>
      </c>
      <c r="I36">
        <f t="shared" si="12"/>
        <v>4.0118683403978626</v>
      </c>
      <c r="J36">
        <f t="shared" si="13"/>
        <v>3.8705400439215216</v>
      </c>
      <c r="K36">
        <f t="shared" si="2"/>
        <v>-7.4388333034287157E-2</v>
      </c>
      <c r="L36">
        <f t="shared" si="3"/>
        <v>0</v>
      </c>
      <c r="M36">
        <f t="shared" si="4"/>
        <v>-0.14132829647634093</v>
      </c>
      <c r="N36">
        <f t="shared" si="5"/>
        <v>1.9973687384904522E-2</v>
      </c>
      <c r="O36">
        <f t="shared" si="6"/>
        <v>0</v>
      </c>
      <c r="P36">
        <f t="shared" si="7"/>
        <v>1.9973687384904522E-2</v>
      </c>
      <c r="Q36">
        <f t="shared" si="8"/>
        <v>0</v>
      </c>
      <c r="R36">
        <f t="shared" si="9"/>
        <v>4.4962348224723489E-3</v>
      </c>
      <c r="S36">
        <f t="shared" si="10"/>
        <v>7.2039897238630538E-3</v>
      </c>
    </row>
    <row r="37" spans="1:19">
      <c r="A37" s="1" t="s">
        <v>41</v>
      </c>
      <c r="B37" s="1" t="s">
        <v>106</v>
      </c>
      <c r="C37">
        <v>55.25</v>
      </c>
      <c r="D37">
        <v>49.156894362123197</v>
      </c>
      <c r="E37">
        <v>58.052179643645736</v>
      </c>
      <c r="F37">
        <v>44.900176830868922</v>
      </c>
      <c r="G37">
        <f t="shared" si="1"/>
        <v>4.0118683403978626</v>
      </c>
      <c r="H37">
        <f t="shared" si="11"/>
        <v>3.8950171086201522</v>
      </c>
      <c r="I37">
        <f t="shared" si="12"/>
        <v>4.0613422551331588</v>
      </c>
      <c r="J37">
        <f t="shared" si="13"/>
        <v>3.8044417330671556</v>
      </c>
      <c r="K37">
        <f t="shared" si="2"/>
        <v>-0.1168512317777104</v>
      </c>
      <c r="L37">
        <f t="shared" si="3"/>
        <v>4.9473914735296276E-2</v>
      </c>
      <c r="M37">
        <f t="shared" si="4"/>
        <v>-0.20742660733070695</v>
      </c>
      <c r="N37">
        <f t="shared" si="5"/>
        <v>6.599787823778501E-2</v>
      </c>
      <c r="O37">
        <f t="shared" si="6"/>
        <v>2.447668239235366E-3</v>
      </c>
      <c r="P37">
        <f t="shared" si="7"/>
        <v>4.3025797428727287E-2</v>
      </c>
      <c r="Q37">
        <f t="shared" si="8"/>
        <v>-1.0262206284911177E-2</v>
      </c>
      <c r="R37">
        <f t="shared" si="9"/>
        <v>2.4841875164286167E-2</v>
      </c>
      <c r="S37">
        <f t="shared" si="10"/>
        <v>1.6401096756326762E-2</v>
      </c>
    </row>
    <row r="38" spans="1:19">
      <c r="A38" s="1" t="s">
        <v>42</v>
      </c>
      <c r="B38" s="1" t="s">
        <v>106</v>
      </c>
      <c r="C38">
        <v>55.25</v>
      </c>
      <c r="D38">
        <v>62.410223623105793</v>
      </c>
      <c r="E38">
        <v>63.882965891214361</v>
      </c>
      <c r="F38">
        <v>54.919735143773373</v>
      </c>
      <c r="G38">
        <f t="shared" si="1"/>
        <v>4.0118683403978626</v>
      </c>
      <c r="H38">
        <f t="shared" si="11"/>
        <v>4.1337291020689308</v>
      </c>
      <c r="I38">
        <f t="shared" si="12"/>
        <v>4.1570527513738105</v>
      </c>
      <c r="J38">
        <f t="shared" si="13"/>
        <v>4.0058727583057196</v>
      </c>
      <c r="K38">
        <f t="shared" si="2"/>
        <v>0.1218607616710683</v>
      </c>
      <c r="L38">
        <f t="shared" si="3"/>
        <v>0.14518441097594792</v>
      </c>
      <c r="M38">
        <f t="shared" si="4"/>
        <v>-5.9955820921429037E-3</v>
      </c>
      <c r="N38">
        <f t="shared" si="5"/>
        <v>2.2855390304067989E-2</v>
      </c>
      <c r="O38">
        <f t="shared" si="6"/>
        <v>2.1078513190432947E-2</v>
      </c>
      <c r="P38">
        <f t="shared" si="7"/>
        <v>3.5947004623624678E-5</v>
      </c>
      <c r="Q38">
        <f t="shared" si="8"/>
        <v>-8.7046505450570893E-4</v>
      </c>
      <c r="R38">
        <f t="shared" si="9"/>
        <v>5.9919002918067173E-3</v>
      </c>
      <c r="S38">
        <f t="shared" si="10"/>
        <v>7.6154368163918341E-3</v>
      </c>
    </row>
    <row r="39" spans="1:19">
      <c r="A39" s="1" t="s">
        <v>43</v>
      </c>
      <c r="B39" s="1" t="s">
        <v>106</v>
      </c>
      <c r="C39">
        <v>55.25</v>
      </c>
      <c r="D39">
        <v>60.378750268802278</v>
      </c>
      <c r="E39">
        <v>67.06139400297188</v>
      </c>
      <c r="F39">
        <v>54.276462734591107</v>
      </c>
      <c r="G39">
        <f t="shared" si="1"/>
        <v>4.0118683403978626</v>
      </c>
      <c r="H39">
        <f t="shared" si="11"/>
        <v>4.1006372262970556</v>
      </c>
      <c r="I39">
        <f t="shared" si="12"/>
        <v>4.2056085282209521</v>
      </c>
      <c r="J39">
        <f t="shared" si="13"/>
        <v>3.9940906658312518</v>
      </c>
      <c r="K39">
        <f t="shared" si="2"/>
        <v>8.8768885899193073E-2</v>
      </c>
      <c r="L39">
        <f t="shared" si="3"/>
        <v>0.19374018782308955</v>
      </c>
      <c r="M39">
        <f t="shared" si="4"/>
        <v>-1.7777674566610724E-2</v>
      </c>
      <c r="N39">
        <f t="shared" si="5"/>
        <v>4.473980610990818E-2</v>
      </c>
      <c r="O39">
        <f t="shared" si="6"/>
        <v>3.7535260377726018E-2</v>
      </c>
      <c r="P39">
        <f t="shared" si="7"/>
        <v>3.1604571299631779E-4</v>
      </c>
      <c r="Q39">
        <f t="shared" si="8"/>
        <v>-3.4442500095929239E-3</v>
      </c>
      <c r="R39">
        <f t="shared" si="9"/>
        <v>1.3422574190492614E-2</v>
      </c>
      <c r="S39">
        <f t="shared" si="10"/>
        <v>1.3651981972965186E-2</v>
      </c>
    </row>
    <row r="40" spans="1:19">
      <c r="A40" s="1" t="s">
        <v>44</v>
      </c>
      <c r="B40" s="1" t="s">
        <v>106</v>
      </c>
      <c r="C40">
        <v>55.25</v>
      </c>
      <c r="D40">
        <v>58.040745881111619</v>
      </c>
      <c r="E40">
        <v>63.927556835665222</v>
      </c>
      <c r="F40">
        <v>53.776294291946449</v>
      </c>
      <c r="G40">
        <f t="shared" si="1"/>
        <v>4.0118683403978626</v>
      </c>
      <c r="H40">
        <f t="shared" si="11"/>
        <v>4.0611452790897111</v>
      </c>
      <c r="I40">
        <f t="shared" si="12"/>
        <v>4.1577505178066314</v>
      </c>
      <c r="J40">
        <f t="shared" si="13"/>
        <v>3.9848327435195912</v>
      </c>
      <c r="K40">
        <f t="shared" si="2"/>
        <v>4.9276938691848571E-2</v>
      </c>
      <c r="L40">
        <f t="shared" si="3"/>
        <v>0.14588217740876885</v>
      </c>
      <c r="M40">
        <f t="shared" si="4"/>
        <v>-2.7035596878271395E-2</v>
      </c>
      <c r="N40">
        <f t="shared" si="5"/>
        <v>2.9900556664383796E-2</v>
      </c>
      <c r="O40">
        <f t="shared" si="6"/>
        <v>2.1281609685523509E-2</v>
      </c>
      <c r="P40">
        <f t="shared" si="7"/>
        <v>7.3092349856439796E-4</v>
      </c>
      <c r="Q40">
        <f t="shared" si="8"/>
        <v>-3.9440117401479454E-3</v>
      </c>
      <c r="R40">
        <f t="shared" si="9"/>
        <v>1.0568415171634142E-2</v>
      </c>
      <c r="S40">
        <f t="shared" si="10"/>
        <v>7.939348393637722E-3</v>
      </c>
    </row>
    <row r="41" spans="1:19">
      <c r="A41" s="1" t="s">
        <v>45</v>
      </c>
      <c r="B41" s="1" t="s">
        <v>106</v>
      </c>
      <c r="C41">
        <v>55.25</v>
      </c>
      <c r="D41">
        <v>59.485456337265497</v>
      </c>
      <c r="E41">
        <v>61.043556758430952</v>
      </c>
      <c r="F41">
        <v>52.599051104728133</v>
      </c>
      <c r="G41">
        <f t="shared" si="1"/>
        <v>4.0118683403978626</v>
      </c>
      <c r="H41">
        <f t="shared" si="11"/>
        <v>4.085731851366921</v>
      </c>
      <c r="I41">
        <f t="shared" si="12"/>
        <v>4.1115876545844925</v>
      </c>
      <c r="J41">
        <f t="shared" si="13"/>
        <v>3.9626980797468785</v>
      </c>
      <c r="K41">
        <f t="shared" si="2"/>
        <v>7.386351096905841E-2</v>
      </c>
      <c r="L41">
        <f t="shared" si="3"/>
        <v>9.9719314186629937E-2</v>
      </c>
      <c r="M41">
        <f t="shared" si="4"/>
        <v>-4.9170260650984066E-2</v>
      </c>
      <c r="N41">
        <f t="shared" si="5"/>
        <v>2.2168105495325462E-2</v>
      </c>
      <c r="O41">
        <f t="shared" si="6"/>
        <v>9.9439416218518144E-3</v>
      </c>
      <c r="P41">
        <f t="shared" si="7"/>
        <v>2.4177145324857118E-3</v>
      </c>
      <c r="Q41">
        <f t="shared" si="8"/>
        <v>-4.9032246704939671E-3</v>
      </c>
      <c r="R41">
        <f t="shared" si="9"/>
        <v>9.7611032923134427E-3</v>
      </c>
      <c r="S41">
        <f t="shared" si="10"/>
        <v>4.4585279718095333E-3</v>
      </c>
    </row>
    <row r="42" spans="1:19">
      <c r="A42" s="1" t="s">
        <v>46</v>
      </c>
      <c r="B42" s="1" t="s">
        <v>106</v>
      </c>
      <c r="C42">
        <v>55.25</v>
      </c>
      <c r="D42">
        <v>44.269449347572561</v>
      </c>
      <c r="E42">
        <v>55.323447685426054</v>
      </c>
      <c r="F42">
        <v>43.222336725808262</v>
      </c>
      <c r="G42">
        <f t="shared" si="1"/>
        <v>4.0118683403978626</v>
      </c>
      <c r="H42">
        <f t="shared" si="11"/>
        <v>3.790294808165958</v>
      </c>
      <c r="I42">
        <f t="shared" si="12"/>
        <v>4.0131968274400167</v>
      </c>
      <c r="J42">
        <f t="shared" si="13"/>
        <v>3.7663574154619424</v>
      </c>
      <c r="K42">
        <f t="shared" si="2"/>
        <v>-0.22157353223190457</v>
      </c>
      <c r="L42">
        <f t="shared" si="3"/>
        <v>1.3284870421541584E-3</v>
      </c>
      <c r="M42">
        <f t="shared" si="4"/>
        <v>-0.24551092493592019</v>
      </c>
      <c r="N42">
        <f t="shared" si="5"/>
        <v>6.0929695305681514E-2</v>
      </c>
      <c r="O42">
        <f t="shared" si="6"/>
        <v>1.7648778211715046E-6</v>
      </c>
      <c r="P42">
        <f t="shared" si="7"/>
        <v>6.027561426289104E-2</v>
      </c>
      <c r="Q42">
        <f t="shared" si="8"/>
        <v>-3.261580824846522E-4</v>
      </c>
      <c r="R42">
        <f t="shared" si="9"/>
        <v>1.4033110898971832E-2</v>
      </c>
      <c r="S42">
        <f t="shared" si="10"/>
        <v>2.1740483444197236E-2</v>
      </c>
    </row>
    <row r="43" spans="1:19">
      <c r="A43" s="1" t="s">
        <v>47</v>
      </c>
      <c r="B43" s="1" t="s">
        <v>106</v>
      </c>
      <c r="C43">
        <v>55.25</v>
      </c>
      <c r="D43">
        <v>45.528220063489378</v>
      </c>
      <c r="E43">
        <v>59.747414024190121</v>
      </c>
      <c r="F43">
        <v>44.768821248174078</v>
      </c>
      <c r="G43">
        <f t="shared" si="1"/>
        <v>4.0118683403978626</v>
      </c>
      <c r="H43">
        <f t="shared" si="11"/>
        <v>3.8183323548748329</v>
      </c>
      <c r="I43">
        <f t="shared" si="12"/>
        <v>4.0901259099451446</v>
      </c>
      <c r="J43">
        <f t="shared" si="13"/>
        <v>3.8015119428505084</v>
      </c>
      <c r="K43">
        <f t="shared" si="2"/>
        <v>-0.19353598552302964</v>
      </c>
      <c r="L43">
        <f t="shared" si="3"/>
        <v>7.8257569547282024E-2</v>
      </c>
      <c r="M43">
        <f t="shared" si="4"/>
        <v>-0.21035639754735413</v>
      </c>
      <c r="N43">
        <f t="shared" si="5"/>
        <v>8.3298022002103719E-2</v>
      </c>
      <c r="O43">
        <f t="shared" si="6"/>
        <v>6.1242471914476826E-3</v>
      </c>
      <c r="P43">
        <f t="shared" si="7"/>
        <v>4.4249813989100495E-2</v>
      </c>
      <c r="Q43">
        <f t="shared" si="8"/>
        <v>-1.646198041077777E-2</v>
      </c>
      <c r="R43">
        <f t="shared" si="9"/>
        <v>3.4768717658934328E-2</v>
      </c>
      <c r="S43">
        <f t="shared" si="10"/>
        <v>1.8168614142233034E-2</v>
      </c>
    </row>
    <row r="44" spans="1:19">
      <c r="A44" s="1" t="s">
        <v>48</v>
      </c>
      <c r="B44" s="1" t="s">
        <v>106</v>
      </c>
      <c r="C44">
        <v>55.25</v>
      </c>
      <c r="D44">
        <v>62.80506354847796</v>
      </c>
      <c r="E44">
        <v>65.917494353799796</v>
      </c>
      <c r="F44">
        <v>53.749612715195788</v>
      </c>
      <c r="G44">
        <f t="shared" si="1"/>
        <v>4.0118683403978626</v>
      </c>
      <c r="H44">
        <f t="shared" si="11"/>
        <v>4.1400356999765826</v>
      </c>
      <c r="I44">
        <f t="shared" si="12"/>
        <v>4.1884038744692118</v>
      </c>
      <c r="J44">
        <f t="shared" si="13"/>
        <v>3.9843364616831307</v>
      </c>
      <c r="K44">
        <f t="shared" si="2"/>
        <v>0.12816735957872005</v>
      </c>
      <c r="L44">
        <f t="shared" si="3"/>
        <v>0.17653553407134925</v>
      </c>
      <c r="M44">
        <f t="shared" si="4"/>
        <v>-2.7531878714731839E-2</v>
      </c>
      <c r="N44">
        <f t="shared" si="5"/>
        <v>4.1643508961204813E-2</v>
      </c>
      <c r="O44">
        <f t="shared" si="6"/>
        <v>3.1164794789856513E-2</v>
      </c>
      <c r="P44">
        <f t="shared" si="7"/>
        <v>7.5800434556270405E-4</v>
      </c>
      <c r="Q44">
        <f t="shared" si="8"/>
        <v>-4.8603549128927977E-3</v>
      </c>
      <c r="R44">
        <f t="shared" si="9"/>
        <v>1.4103457756752801E-2</v>
      </c>
      <c r="S44">
        <f t="shared" si="10"/>
        <v>1.151372365536819E-2</v>
      </c>
    </row>
    <row r="45" spans="1:19">
      <c r="A45" s="1" t="s">
        <v>49</v>
      </c>
      <c r="B45" s="1" t="s">
        <v>106</v>
      </c>
      <c r="C45">
        <v>55.25</v>
      </c>
      <c r="D45">
        <v>54.75987631005377</v>
      </c>
      <c r="E45">
        <v>57.021201882796817</v>
      </c>
      <c r="F45">
        <v>46.001963039246313</v>
      </c>
      <c r="G45">
        <f t="shared" si="1"/>
        <v>4.0118683403978626</v>
      </c>
      <c r="H45">
        <f t="shared" si="11"/>
        <v>4.002957741653157</v>
      </c>
      <c r="I45">
        <f t="shared" si="12"/>
        <v>4.043423161529601</v>
      </c>
      <c r="J45">
        <f t="shared" si="13"/>
        <v>3.8286840703447771</v>
      </c>
      <c r="K45">
        <f t="shared" si="2"/>
        <v>-8.9105987447055668E-3</v>
      </c>
      <c r="L45">
        <f t="shared" si="3"/>
        <v>3.1554821131738464E-2</v>
      </c>
      <c r="M45">
        <f t="shared" si="4"/>
        <v>-0.18318427005308546</v>
      </c>
      <c r="N45">
        <f t="shared" si="5"/>
        <v>4.6112877282884122E-2</v>
      </c>
      <c r="O45">
        <f t="shared" si="6"/>
        <v>9.9570673665600839E-4</v>
      </c>
      <c r="P45">
        <f t="shared" si="7"/>
        <v>3.3556476794881746E-2</v>
      </c>
      <c r="Q45">
        <f t="shared" si="8"/>
        <v>-5.7803468756731863E-3</v>
      </c>
      <c r="R45">
        <f t="shared" si="9"/>
        <v>1.6004709437675894E-2</v>
      </c>
      <c r="S45">
        <f t="shared" si="10"/>
        <v>1.2462074243053848E-2</v>
      </c>
    </row>
    <row r="46" spans="1:19">
      <c r="A46" s="1" t="s">
        <v>50</v>
      </c>
      <c r="B46" s="1" t="s">
        <v>106</v>
      </c>
      <c r="C46">
        <v>55.25</v>
      </c>
      <c r="D46">
        <v>42.331776790457113</v>
      </c>
      <c r="E46">
        <v>55.519394141254473</v>
      </c>
      <c r="F46">
        <v>42.18113187082708</v>
      </c>
      <c r="G46">
        <f t="shared" si="1"/>
        <v>4.0118683403978626</v>
      </c>
      <c r="H46">
        <f t="shared" si="11"/>
        <v>3.7455380283851358</v>
      </c>
      <c r="I46">
        <f t="shared" si="12"/>
        <v>4.0167324036976257</v>
      </c>
      <c r="J46">
        <f t="shared" si="13"/>
        <v>3.7419730089918537</v>
      </c>
      <c r="K46">
        <f t="shared" si="2"/>
        <v>-0.26633031201272672</v>
      </c>
      <c r="L46">
        <f t="shared" si="3"/>
        <v>4.8640632997631883E-3</v>
      </c>
      <c r="M46">
        <f t="shared" si="4"/>
        <v>-0.26989533140600885</v>
      </c>
      <c r="N46">
        <f t="shared" si="5"/>
        <v>7.5492724979082229E-2</v>
      </c>
      <c r="O46">
        <f t="shared" si="6"/>
        <v>2.3659111784103155E-5</v>
      </c>
      <c r="P46">
        <f t="shared" si="7"/>
        <v>7.2843489914759349E-2</v>
      </c>
      <c r="Q46">
        <f t="shared" si="8"/>
        <v>-1.3127879762693908E-3</v>
      </c>
      <c r="R46">
        <f t="shared" si="9"/>
        <v>1.8271364876666221E-2</v>
      </c>
      <c r="S46">
        <f t="shared" si="10"/>
        <v>2.628128610799953E-2</v>
      </c>
    </row>
    <row r="47" spans="1:19">
      <c r="A47" s="1" t="s">
        <v>51</v>
      </c>
      <c r="B47" s="1" t="s">
        <v>106</v>
      </c>
      <c r="C47">
        <v>55.25</v>
      </c>
      <c r="D47">
        <v>51.29756489562341</v>
      </c>
      <c r="E47">
        <v>59.740807229609352</v>
      </c>
      <c r="F47">
        <v>48.519506755453882</v>
      </c>
      <c r="G47">
        <f t="shared" si="1"/>
        <v>4.0118683403978626</v>
      </c>
      <c r="H47">
        <f t="shared" si="11"/>
        <v>3.9376432831285153</v>
      </c>
      <c r="I47">
        <f t="shared" si="12"/>
        <v>4.0900153250771432</v>
      </c>
      <c r="J47">
        <f t="shared" si="13"/>
        <v>3.8819659182256174</v>
      </c>
      <c r="K47">
        <f t="shared" si="2"/>
        <v>-7.422505726934725E-2</v>
      </c>
      <c r="L47">
        <f t="shared" si="3"/>
        <v>7.8146984679280607E-2</v>
      </c>
      <c r="M47">
        <f t="shared" si="4"/>
        <v>-0.12990242217224512</v>
      </c>
      <c r="N47">
        <f t="shared" si="5"/>
        <v>4.3284555691271681E-2</v>
      </c>
      <c r="O47">
        <f t="shared" si="6"/>
        <v>6.1069512144637178E-3</v>
      </c>
      <c r="P47">
        <f t="shared" si="7"/>
        <v>1.68746392862162E-2</v>
      </c>
      <c r="Q47">
        <f t="shared" si="8"/>
        <v>-1.0151482595295882E-2</v>
      </c>
      <c r="R47">
        <f t="shared" si="9"/>
        <v>1.9621191544440586E-2</v>
      </c>
      <c r="S47">
        <f t="shared" si="10"/>
        <v>8.2888621722422284E-3</v>
      </c>
    </row>
    <row r="48" spans="1:19">
      <c r="A48" s="1" t="s">
        <v>52</v>
      </c>
      <c r="B48" s="1" t="s">
        <v>106</v>
      </c>
      <c r="C48">
        <v>55.25</v>
      </c>
      <c r="D48">
        <v>45.755156253886533</v>
      </c>
      <c r="E48">
        <v>57.980814542761777</v>
      </c>
      <c r="F48">
        <v>44.749743732469902</v>
      </c>
      <c r="G48">
        <f t="shared" si="1"/>
        <v>4.0118683403978626</v>
      </c>
      <c r="H48">
        <f t="shared" si="11"/>
        <v>3.8233044903737832</v>
      </c>
      <c r="I48">
        <f t="shared" si="12"/>
        <v>4.060112172079922</v>
      </c>
      <c r="J48">
        <f t="shared" si="13"/>
        <v>3.8010857180557496</v>
      </c>
      <c r="K48">
        <f t="shared" si="2"/>
        <v>-0.18856385002407938</v>
      </c>
      <c r="L48">
        <f t="shared" si="3"/>
        <v>4.8243831682059479E-2</v>
      </c>
      <c r="M48">
        <f t="shared" si="4"/>
        <v>-0.21078262234211298</v>
      </c>
      <c r="N48">
        <f t="shared" si="5"/>
        <v>6.7094703884336734E-2</v>
      </c>
      <c r="O48">
        <f t="shared" si="6"/>
        <v>2.3274672953668861E-3</v>
      </c>
      <c r="P48">
        <f t="shared" si="7"/>
        <v>4.4429313881417826E-2</v>
      </c>
      <c r="Q48">
        <f t="shared" si="8"/>
        <v>-1.0168961353776009E-2</v>
      </c>
      <c r="R48">
        <f t="shared" si="9"/>
        <v>2.4998051013154752E-2</v>
      </c>
      <c r="S48">
        <f t="shared" si="10"/>
        <v>1.6863955294155648E-2</v>
      </c>
    </row>
    <row r="49" spans="1:19">
      <c r="A49" s="1" t="s">
        <v>53</v>
      </c>
      <c r="B49" s="1" t="s">
        <v>106</v>
      </c>
      <c r="C49">
        <v>55.25</v>
      </c>
      <c r="D49">
        <v>59.496238009048142</v>
      </c>
      <c r="E49">
        <v>61.104987092848852</v>
      </c>
      <c r="F49">
        <v>51.818829651159611</v>
      </c>
      <c r="G49">
        <f t="shared" si="1"/>
        <v>4.0118683403978626</v>
      </c>
      <c r="H49">
        <f t="shared" si="11"/>
        <v>4.0859130838140025</v>
      </c>
      <c r="I49">
        <f t="shared" si="12"/>
        <v>4.1125934846608905</v>
      </c>
      <c r="J49">
        <f t="shared" si="13"/>
        <v>3.9477535899919975</v>
      </c>
      <c r="K49">
        <f t="shared" si="2"/>
        <v>7.404474341613998E-2</v>
      </c>
      <c r="L49">
        <f t="shared" si="3"/>
        <v>0.10072514426302792</v>
      </c>
      <c r="M49">
        <f t="shared" si="4"/>
        <v>-6.4114750405865006E-2</v>
      </c>
      <c r="N49">
        <f t="shared" si="5"/>
        <v>2.7172190874451715E-2</v>
      </c>
      <c r="O49">
        <f t="shared" si="6"/>
        <v>1.0145554686807787E-2</v>
      </c>
      <c r="P49">
        <f t="shared" si="7"/>
        <v>4.1107012196063674E-3</v>
      </c>
      <c r="Q49">
        <f t="shared" si="8"/>
        <v>-6.457967484018781E-3</v>
      </c>
      <c r="R49">
        <f t="shared" si="9"/>
        <v>1.24003430593656E-2</v>
      </c>
      <c r="S49">
        <f t="shared" si="10"/>
        <v>5.1418608427900182E-3</v>
      </c>
    </row>
    <row r="50" spans="1:19">
      <c r="A50" s="1" t="s">
        <v>54</v>
      </c>
      <c r="B50" s="1" t="s">
        <v>106</v>
      </c>
      <c r="C50">
        <v>55.25</v>
      </c>
      <c r="D50">
        <v>69.318839840156684</v>
      </c>
      <c r="E50">
        <v>69.318839840156684</v>
      </c>
      <c r="F50">
        <v>53.468620918065781</v>
      </c>
      <c r="G50">
        <f t="shared" si="1"/>
        <v>4.0118683403978626</v>
      </c>
      <c r="H50">
        <f t="shared" si="11"/>
        <v>4.2387167284141709</v>
      </c>
      <c r="I50">
        <f t="shared" si="12"/>
        <v>4.2387167284141709</v>
      </c>
      <c r="J50">
        <f t="shared" si="13"/>
        <v>3.9790949569329808</v>
      </c>
      <c r="K50">
        <f t="shared" si="2"/>
        <v>0.22684838801630836</v>
      </c>
      <c r="L50">
        <f t="shared" si="3"/>
        <v>0.22684838801630836</v>
      </c>
      <c r="M50">
        <f t="shared" si="4"/>
        <v>-3.2773383464881789E-2</v>
      </c>
      <c r="N50">
        <f t="shared" si="5"/>
        <v>6.7403464227031321E-2</v>
      </c>
      <c r="O50">
        <f t="shared" si="6"/>
        <v>5.1460191145597592E-2</v>
      </c>
      <c r="P50">
        <f t="shared" si="7"/>
        <v>1.0740946637361872E-3</v>
      </c>
      <c r="Q50">
        <f t="shared" si="8"/>
        <v>-7.4345892088487683E-3</v>
      </c>
      <c r="R50">
        <f t="shared" si="9"/>
        <v>2.2406983417891928E-2</v>
      </c>
      <c r="S50">
        <f t="shared" si="10"/>
        <v>1.8947750999995652E-2</v>
      </c>
    </row>
    <row r="51" spans="1:19">
      <c r="A51" s="1" t="s">
        <v>55</v>
      </c>
      <c r="B51" s="1" t="s">
        <v>106</v>
      </c>
      <c r="C51">
        <v>55.25</v>
      </c>
      <c r="D51">
        <v>62.999312037423458</v>
      </c>
      <c r="E51">
        <v>64.11628436569444</v>
      </c>
      <c r="F51">
        <v>50.558812219692399</v>
      </c>
      <c r="G51">
        <f t="shared" si="1"/>
        <v>4.0118683403978626</v>
      </c>
      <c r="H51">
        <f t="shared" si="11"/>
        <v>4.143123806291011</v>
      </c>
      <c r="I51">
        <f t="shared" si="12"/>
        <v>4.1606983779290196</v>
      </c>
      <c r="J51">
        <f t="shared" si="13"/>
        <v>3.9231372570723879</v>
      </c>
      <c r="K51">
        <f t="shared" si="2"/>
        <v>0.1312554658931484</v>
      </c>
      <c r="L51">
        <f t="shared" si="3"/>
        <v>0.14883003753115709</v>
      </c>
      <c r="M51">
        <f t="shared" si="4"/>
        <v>-8.8731083325474636E-2</v>
      </c>
      <c r="N51">
        <f t="shared" si="5"/>
        <v>5.6435286142659184E-2</v>
      </c>
      <c r="O51">
        <f t="shared" si="6"/>
        <v>2.2150380071525626E-2</v>
      </c>
      <c r="P51">
        <f t="shared" si="7"/>
        <v>7.8732051481123222E-3</v>
      </c>
      <c r="Q51">
        <f t="shared" si="8"/>
        <v>-1.3205850461510618E-2</v>
      </c>
      <c r="R51">
        <f t="shared" si="9"/>
        <v>2.5553455948197648E-2</v>
      </c>
      <c r="S51">
        <f t="shared" si="10"/>
        <v>1.0828726575507697E-2</v>
      </c>
    </row>
    <row r="52" spans="1:19">
      <c r="A52" s="1" t="s">
        <v>56</v>
      </c>
      <c r="B52" s="1" t="s">
        <v>106</v>
      </c>
      <c r="C52">
        <v>55.25</v>
      </c>
      <c r="D52">
        <v>51.795996216426609</v>
      </c>
      <c r="E52">
        <v>58.065274277147132</v>
      </c>
      <c r="F52">
        <v>50.879381725720258</v>
      </c>
      <c r="G52">
        <f t="shared" si="1"/>
        <v>4.0118683403978626</v>
      </c>
      <c r="H52">
        <f t="shared" si="11"/>
        <v>3.9473128531589929</v>
      </c>
      <c r="I52">
        <f t="shared" si="12"/>
        <v>4.0615677963091796</v>
      </c>
      <c r="J52">
        <f t="shared" si="13"/>
        <v>3.9294577673409017</v>
      </c>
      <c r="K52">
        <f t="shared" si="2"/>
        <v>-6.4555487238869613E-2</v>
      </c>
      <c r="L52">
        <f t="shared" si="3"/>
        <v>4.9699455911317081E-2</v>
      </c>
      <c r="M52">
        <f t="shared" si="4"/>
        <v>-8.2410573056960867E-2</v>
      </c>
      <c r="N52">
        <f t="shared" si="5"/>
        <v>1.7453059753999238E-2</v>
      </c>
      <c r="O52">
        <f t="shared" si="6"/>
        <v>2.4700359178809503E-3</v>
      </c>
      <c r="P52">
        <f t="shared" si="7"/>
        <v>6.7915025515766841E-3</v>
      </c>
      <c r="Q52">
        <f t="shared" si="8"/>
        <v>-4.095760642270802E-3</v>
      </c>
      <c r="R52">
        <f t="shared" si="9"/>
        <v>7.914038511485328E-3</v>
      </c>
      <c r="S52">
        <f t="shared" si="10"/>
        <v>3.3403961259331626E-3</v>
      </c>
    </row>
    <row r="53" spans="1:19">
      <c r="A53" s="1" t="s">
        <v>57</v>
      </c>
      <c r="B53" s="1" t="s">
        <v>106</v>
      </c>
      <c r="C53">
        <v>55.25</v>
      </c>
      <c r="D53">
        <v>67.71584892458732</v>
      </c>
      <c r="E53">
        <v>69.758026570161277</v>
      </c>
      <c r="F53">
        <v>53.986877423008643</v>
      </c>
      <c r="G53">
        <f t="shared" si="1"/>
        <v>4.0118683403978626</v>
      </c>
      <c r="H53">
        <f t="shared" si="11"/>
        <v>4.2153202577575009</v>
      </c>
      <c r="I53">
        <f t="shared" si="12"/>
        <v>4.2450324903554222</v>
      </c>
      <c r="J53">
        <f t="shared" si="13"/>
        <v>3.9887410063473681</v>
      </c>
      <c r="K53">
        <f t="shared" si="2"/>
        <v>0.2034519173596383</v>
      </c>
      <c r="L53">
        <f t="shared" si="3"/>
        <v>0.23316414995755963</v>
      </c>
      <c r="M53">
        <f t="shared" si="4"/>
        <v>-2.3127334050494497E-2</v>
      </c>
      <c r="N53">
        <f t="shared" si="5"/>
        <v>6.5685324775050666E-2</v>
      </c>
      <c r="O53">
        <f t="shared" si="6"/>
        <v>5.4365520825431356E-2</v>
      </c>
      <c r="P53">
        <f t="shared" si="7"/>
        <v>5.3487358028316218E-4</v>
      </c>
      <c r="Q53">
        <f t="shared" si="8"/>
        <v>-5.3924651846680742E-3</v>
      </c>
      <c r="R53">
        <f t="shared" si="9"/>
        <v>2.0033209148756548E-2</v>
      </c>
      <c r="S53">
        <f t="shared" si="10"/>
        <v>1.9801144851886679E-2</v>
      </c>
    </row>
    <row r="54" spans="1:19">
      <c r="A54" s="1" t="s">
        <v>58</v>
      </c>
      <c r="B54" s="1" t="s">
        <v>106</v>
      </c>
      <c r="C54">
        <v>55.25</v>
      </c>
      <c r="D54">
        <v>57.452121802959027</v>
      </c>
      <c r="E54">
        <v>60.147134937657697</v>
      </c>
      <c r="F54">
        <v>52.414764802773</v>
      </c>
      <c r="G54">
        <f t="shared" si="1"/>
        <v>4.0118683403978626</v>
      </c>
      <c r="H54">
        <f t="shared" si="11"/>
        <v>4.0509519366494677</v>
      </c>
      <c r="I54">
        <f t="shared" si="12"/>
        <v>4.0967938093271092</v>
      </c>
      <c r="J54">
        <f t="shared" si="13"/>
        <v>3.9591883226822771</v>
      </c>
      <c r="K54">
        <f t="shared" si="2"/>
        <v>3.9083596251605179E-2</v>
      </c>
      <c r="L54">
        <f t="shared" si="3"/>
        <v>8.4925468929246684E-2</v>
      </c>
      <c r="M54">
        <f t="shared" si="4"/>
        <v>-5.2680017715585503E-2</v>
      </c>
      <c r="N54">
        <f t="shared" si="5"/>
        <v>1.8935269954761091E-2</v>
      </c>
      <c r="O54">
        <f t="shared" si="6"/>
        <v>7.212335272852444E-3</v>
      </c>
      <c r="P54">
        <f t="shared" si="7"/>
        <v>2.7751842665144025E-3</v>
      </c>
      <c r="Q54">
        <f t="shared" si="8"/>
        <v>-4.4738752076971212E-3</v>
      </c>
      <c r="R54">
        <f t="shared" si="9"/>
        <v>8.6156050660657815E-3</v>
      </c>
      <c r="S54">
        <f t="shared" si="10"/>
        <v>3.6022386223415978E-3</v>
      </c>
    </row>
    <row r="55" spans="1:19">
      <c r="A55" s="1" t="s">
        <v>59</v>
      </c>
      <c r="B55" s="1" t="s">
        <v>106</v>
      </c>
      <c r="C55">
        <v>55.25</v>
      </c>
      <c r="D55">
        <v>48.646135375532587</v>
      </c>
      <c r="E55">
        <v>55.25</v>
      </c>
      <c r="F55">
        <v>43.901822565704698</v>
      </c>
      <c r="G55">
        <f t="shared" si="1"/>
        <v>4.0118683403978626</v>
      </c>
      <c r="H55">
        <f t="shared" si="11"/>
        <v>3.8845723681803555</v>
      </c>
      <c r="I55">
        <f t="shared" si="12"/>
        <v>4.0118683403978626</v>
      </c>
      <c r="J55">
        <f t="shared" si="13"/>
        <v>3.7819558355224161</v>
      </c>
      <c r="K55">
        <f t="shared" si="2"/>
        <v>-0.1272959722175071</v>
      </c>
      <c r="L55">
        <f t="shared" si="3"/>
        <v>0</v>
      </c>
      <c r="M55">
        <f t="shared" si="4"/>
        <v>-0.22991250487544646</v>
      </c>
      <c r="N55">
        <f t="shared" si="5"/>
        <v>5.2859759898102189E-2</v>
      </c>
      <c r="O55">
        <f t="shared" si="6"/>
        <v>0</v>
      </c>
      <c r="P55">
        <f t="shared" si="7"/>
        <v>5.2859759898102189E-2</v>
      </c>
      <c r="Q55">
        <f t="shared" si="8"/>
        <v>0</v>
      </c>
      <c r="R55">
        <f t="shared" si="9"/>
        <v>1.1899149545165997E-2</v>
      </c>
      <c r="S55">
        <f t="shared" si="10"/>
        <v>1.9065141041488109E-2</v>
      </c>
    </row>
    <row r="56" spans="1:19">
      <c r="A56" s="1" t="s">
        <v>60</v>
      </c>
      <c r="B56" s="1" t="s">
        <v>106</v>
      </c>
      <c r="C56">
        <v>55.25</v>
      </c>
      <c r="D56">
        <v>57.805174050380238</v>
      </c>
      <c r="E56">
        <v>58.258063677016573</v>
      </c>
      <c r="F56">
        <v>51.927439914140223</v>
      </c>
      <c r="G56">
        <f t="shared" si="1"/>
        <v>4.0118683403978626</v>
      </c>
      <c r="H56">
        <f t="shared" si="11"/>
        <v>4.0570782881145391</v>
      </c>
      <c r="I56">
        <f t="shared" si="12"/>
        <v>4.0648825150884145</v>
      </c>
      <c r="J56">
        <f t="shared" si="13"/>
        <v>3.9498473578568745</v>
      </c>
      <c r="K56">
        <f t="shared" si="2"/>
        <v>4.5209947716676524E-2</v>
      </c>
      <c r="L56">
        <f t="shared" si="3"/>
        <v>5.3014174690551918E-2</v>
      </c>
      <c r="M56">
        <f t="shared" si="4"/>
        <v>-6.202098254098809E-2</v>
      </c>
      <c r="N56">
        <f t="shared" si="5"/>
        <v>1.3233087399285132E-2</v>
      </c>
      <c r="O56">
        <f t="shared" si="6"/>
        <v>2.8105027181203556E-3</v>
      </c>
      <c r="P56">
        <f t="shared" si="7"/>
        <v>3.8466022753495493E-3</v>
      </c>
      <c r="Q56">
        <f t="shared" si="8"/>
        <v>-3.2879912029076131E-3</v>
      </c>
      <c r="R56">
        <f t="shared" si="9"/>
        <v>6.178121492908915E-3</v>
      </c>
      <c r="S56">
        <f t="shared" si="10"/>
        <v>2.4010446864147642E-3</v>
      </c>
    </row>
    <row r="57" spans="1:19">
      <c r="A57" s="1" t="s">
        <v>61</v>
      </c>
      <c r="B57" s="1" t="s">
        <v>106</v>
      </c>
      <c r="C57">
        <v>55.25</v>
      </c>
      <c r="D57">
        <v>50.114992053713792</v>
      </c>
      <c r="E57">
        <v>59.920073305701578</v>
      </c>
      <c r="F57">
        <v>48.438787164849309</v>
      </c>
      <c r="G57">
        <f t="shared" si="1"/>
        <v>4.0118683403978626</v>
      </c>
      <c r="H57">
        <f t="shared" si="11"/>
        <v>3.9143202059157831</v>
      </c>
      <c r="I57">
        <f t="shared" si="12"/>
        <v>4.0930115626010988</v>
      </c>
      <c r="J57">
        <f t="shared" si="13"/>
        <v>3.8803008804864119</v>
      </c>
      <c r="K57">
        <f t="shared" si="2"/>
        <v>-9.754813448207944E-2</v>
      </c>
      <c r="L57">
        <f t="shared" si="3"/>
        <v>8.114322220323622E-2</v>
      </c>
      <c r="M57">
        <f t="shared" si="4"/>
        <v>-0.13156745991145069</v>
      </c>
      <c r="N57">
        <f t="shared" si="5"/>
        <v>4.5245834285695383E-2</v>
      </c>
      <c r="O57">
        <f t="shared" si="6"/>
        <v>6.5842225095237676E-3</v>
      </c>
      <c r="P57">
        <f t="shared" si="7"/>
        <v>1.7309996507551186E-2</v>
      </c>
      <c r="Q57">
        <f t="shared" si="8"/>
        <v>-1.0675807634310216E-2</v>
      </c>
      <c r="R57">
        <f t="shared" si="9"/>
        <v>2.0572864461222598E-2</v>
      </c>
      <c r="S57">
        <f t="shared" si="10"/>
        <v>8.6180235497644916E-3</v>
      </c>
    </row>
    <row r="58" spans="1:19">
      <c r="A58" s="1" t="s">
        <v>62</v>
      </c>
      <c r="B58" s="1" t="s">
        <v>106</v>
      </c>
      <c r="C58">
        <v>55.25</v>
      </c>
      <c r="D58">
        <v>56.225229329357227</v>
      </c>
      <c r="E58">
        <v>61.543923695351602</v>
      </c>
      <c r="F58">
        <v>50.189643601720682</v>
      </c>
      <c r="G58">
        <f t="shared" si="1"/>
        <v>4.0118683403978626</v>
      </c>
      <c r="H58">
        <f t="shared" si="11"/>
        <v>4.0293655766162022</v>
      </c>
      <c r="I58">
        <f t="shared" si="12"/>
        <v>4.1197511263169142</v>
      </c>
      <c r="J58">
        <f t="shared" si="13"/>
        <v>3.915808702659775</v>
      </c>
      <c r="K58">
        <f t="shared" si="2"/>
        <v>1.7497236218339651E-2</v>
      </c>
      <c r="L58">
        <f t="shared" si="3"/>
        <v>0.10788278591905165</v>
      </c>
      <c r="M58">
        <f t="shared" si="4"/>
        <v>-9.6059637738087567E-2</v>
      </c>
      <c r="N58">
        <f t="shared" si="5"/>
        <v>4.1592512167148057E-2</v>
      </c>
      <c r="O58">
        <f t="shared" si="6"/>
        <v>1.163869549765593E-2</v>
      </c>
      <c r="P58">
        <f t="shared" si="7"/>
        <v>9.2274540023726172E-3</v>
      </c>
      <c r="Q58">
        <f t="shared" si="8"/>
        <v>-1.0363181333559755E-2</v>
      </c>
      <c r="R58">
        <f t="shared" si="9"/>
        <v>1.9446284211674394E-2</v>
      </c>
      <c r="S58">
        <f t="shared" si="10"/>
        <v>7.5258776047732959E-3</v>
      </c>
    </row>
    <row r="59" spans="1:19">
      <c r="A59" s="1" t="s">
        <v>63</v>
      </c>
      <c r="B59" s="1" t="s">
        <v>106</v>
      </c>
      <c r="C59">
        <v>55.25</v>
      </c>
      <c r="D59">
        <v>54.316590893071201</v>
      </c>
      <c r="E59">
        <v>56.993208964113698</v>
      </c>
      <c r="F59">
        <v>44.640968565004208</v>
      </c>
      <c r="G59">
        <f t="shared" si="1"/>
        <v>4.0118683403978626</v>
      </c>
      <c r="H59">
        <f t="shared" si="11"/>
        <v>3.9948297215805115</v>
      </c>
      <c r="I59">
        <f t="shared" si="12"/>
        <v>4.0429321197562382</v>
      </c>
      <c r="J59">
        <f t="shared" si="13"/>
        <v>3.7986520150823915</v>
      </c>
      <c r="K59">
        <f t="shared" si="2"/>
        <v>-1.7038618817351026E-2</v>
      </c>
      <c r="L59">
        <f t="shared" si="3"/>
        <v>3.1063779358375676E-2</v>
      </c>
      <c r="M59">
        <f t="shared" si="4"/>
        <v>-0.21321632531547108</v>
      </c>
      <c r="N59">
        <f t="shared" si="5"/>
        <v>5.9672769539465528E-2</v>
      </c>
      <c r="O59">
        <f t="shared" si="6"/>
        <v>9.6495838802584672E-4</v>
      </c>
      <c r="P59">
        <f t="shared" si="7"/>
        <v>4.5461201381032795E-2</v>
      </c>
      <c r="Q59">
        <f t="shared" si="8"/>
        <v>-6.6233048852034435E-3</v>
      </c>
      <c r="R59">
        <f t="shared" si="9"/>
        <v>1.9877355049225835E-2</v>
      </c>
      <c r="S59">
        <f t="shared" si="10"/>
        <v>1.6744708748545455E-2</v>
      </c>
    </row>
    <row r="60" spans="1:19">
      <c r="A60" s="1" t="s">
        <v>64</v>
      </c>
      <c r="B60" s="1" t="s">
        <v>106</v>
      </c>
      <c r="C60">
        <v>55.25</v>
      </c>
      <c r="D60">
        <v>51.909170270355482</v>
      </c>
      <c r="E60">
        <v>55.25</v>
      </c>
      <c r="F60">
        <v>47.083127239428777</v>
      </c>
      <c r="G60">
        <f t="shared" si="1"/>
        <v>4.0118683403978626</v>
      </c>
      <c r="H60">
        <f t="shared" si="11"/>
        <v>3.9494954657074524</v>
      </c>
      <c r="I60">
        <f t="shared" si="12"/>
        <v>4.0118683403978626</v>
      </c>
      <c r="J60">
        <f t="shared" si="13"/>
        <v>3.8519147041331885</v>
      </c>
      <c r="K60">
        <f t="shared" si="2"/>
        <v>-6.2372874690410196E-2</v>
      </c>
      <c r="L60">
        <f t="shared" si="3"/>
        <v>0</v>
      </c>
      <c r="M60">
        <f t="shared" si="4"/>
        <v>-0.15995363626467407</v>
      </c>
      <c r="N60">
        <f t="shared" si="5"/>
        <v>2.5585165754291657E-2</v>
      </c>
      <c r="O60">
        <f t="shared" si="6"/>
        <v>0</v>
      </c>
      <c r="P60">
        <f t="shared" si="7"/>
        <v>2.5585165754291657E-2</v>
      </c>
      <c r="Q60">
        <f t="shared" si="8"/>
        <v>0</v>
      </c>
      <c r="R60">
        <f t="shared" si="9"/>
        <v>5.7594229341005106E-3</v>
      </c>
      <c r="S60">
        <f t="shared" si="10"/>
        <v>9.2279040732633887E-3</v>
      </c>
    </row>
    <row r="61" spans="1:19">
      <c r="A61" s="1" t="s">
        <v>65</v>
      </c>
      <c r="B61" s="1" t="s">
        <v>106</v>
      </c>
      <c r="C61">
        <v>55.25</v>
      </c>
      <c r="D61">
        <v>57.494766771151852</v>
      </c>
      <c r="E61">
        <v>59.722472442020482</v>
      </c>
      <c r="F61">
        <v>51.583418383900828</v>
      </c>
      <c r="G61">
        <f t="shared" si="1"/>
        <v>4.0118683403978626</v>
      </c>
      <c r="H61">
        <f t="shared" si="11"/>
        <v>4.0516939309857802</v>
      </c>
      <c r="I61">
        <f t="shared" si="12"/>
        <v>4.0897083723836758</v>
      </c>
      <c r="J61">
        <f t="shared" si="13"/>
        <v>3.9432002716946064</v>
      </c>
      <c r="K61">
        <f t="shared" si="2"/>
        <v>3.9825590587917681E-2</v>
      </c>
      <c r="L61">
        <f t="shared" si="3"/>
        <v>7.7840031985813241E-2</v>
      </c>
      <c r="M61">
        <f t="shared" si="4"/>
        <v>-6.8668068703256147E-2</v>
      </c>
      <c r="N61">
        <f t="shared" si="5"/>
        <v>2.1464623567518493E-2</v>
      </c>
      <c r="O61">
        <f t="shared" si="6"/>
        <v>6.0590705795524284E-3</v>
      </c>
      <c r="P61">
        <f t="shared" si="7"/>
        <v>4.715303659435106E-3</v>
      </c>
      <c r="Q61">
        <f t="shared" si="8"/>
        <v>-5.34512466426548E-3</v>
      </c>
      <c r="R61">
        <f t="shared" si="9"/>
        <v>1.0032717154176484E-2</v>
      </c>
      <c r="S61">
        <f t="shared" si="10"/>
        <v>3.8860366542725899E-3</v>
      </c>
    </row>
    <row r="62" spans="1:19">
      <c r="A62" s="1" t="s">
        <v>66</v>
      </c>
      <c r="B62" s="1" t="s">
        <v>106</v>
      </c>
      <c r="C62">
        <v>55.25</v>
      </c>
      <c r="D62">
        <v>43.745342761114408</v>
      </c>
      <c r="E62">
        <v>57.145868189253108</v>
      </c>
      <c r="F62">
        <v>43.745342761114408</v>
      </c>
      <c r="G62">
        <f t="shared" si="1"/>
        <v>4.0118683403978626</v>
      </c>
      <c r="H62">
        <f t="shared" si="11"/>
        <v>3.7783851559627673</v>
      </c>
      <c r="I62">
        <f t="shared" si="12"/>
        <v>4.0456070899763539</v>
      </c>
      <c r="J62">
        <f t="shared" si="13"/>
        <v>3.7783851559627673</v>
      </c>
      <c r="K62">
        <f t="shared" si="2"/>
        <v>-0.2334831844350953</v>
      </c>
      <c r="L62">
        <f t="shared" si="3"/>
        <v>3.3738749578491323E-2</v>
      </c>
      <c r="M62">
        <f t="shared" si="4"/>
        <v>-0.2334831844350953</v>
      </c>
      <c r="N62">
        <f t="shared" si="5"/>
        <v>7.140756201796164E-2</v>
      </c>
      <c r="O62">
        <f t="shared" si="6"/>
        <v>1.1383032231201485E-3</v>
      </c>
      <c r="P62">
        <f t="shared" si="7"/>
        <v>5.4514397413952732E-2</v>
      </c>
      <c r="Q62">
        <f t="shared" si="8"/>
        <v>-7.8774306904443835E-3</v>
      </c>
      <c r="R62">
        <f t="shared" si="9"/>
        <v>2.3739226741578537E-2</v>
      </c>
      <c r="S62">
        <f t="shared" si="10"/>
        <v>2.0072482149575622E-2</v>
      </c>
    </row>
    <row r="63" spans="1:19">
      <c r="A63" s="1" t="s">
        <v>67</v>
      </c>
      <c r="B63" s="1" t="s">
        <v>106</v>
      </c>
      <c r="C63">
        <v>55.25</v>
      </c>
      <c r="D63">
        <v>45.974568238623952</v>
      </c>
      <c r="E63">
        <v>55.637706813387339</v>
      </c>
      <c r="F63">
        <v>43.434817392623692</v>
      </c>
      <c r="G63">
        <f t="shared" si="1"/>
        <v>4.0118683403978626</v>
      </c>
      <c r="H63">
        <f t="shared" si="11"/>
        <v>3.8280883792254921</v>
      </c>
      <c r="I63">
        <f t="shared" si="12"/>
        <v>4.018861151493228</v>
      </c>
      <c r="J63">
        <f t="shared" si="13"/>
        <v>3.7712613635502592</v>
      </c>
      <c r="K63">
        <f t="shared" si="2"/>
        <v>-0.1837799611723705</v>
      </c>
      <c r="L63">
        <f t="shared" si="3"/>
        <v>6.9928110953654254E-3</v>
      </c>
      <c r="M63">
        <f t="shared" si="4"/>
        <v>-0.24060697684760335</v>
      </c>
      <c r="N63">
        <f t="shared" si="5"/>
        <v>6.1305654989403102E-2</v>
      </c>
      <c r="O63">
        <f t="shared" si="6"/>
        <v>4.8899407015465799E-5</v>
      </c>
      <c r="P63">
        <f t="shared" si="7"/>
        <v>5.7891717307743132E-2</v>
      </c>
      <c r="Q63">
        <f t="shared" si="8"/>
        <v>-1.6825191373222527E-3</v>
      </c>
      <c r="R63">
        <f t="shared" si="9"/>
        <v>1.5437495535098808E-2</v>
      </c>
      <c r="S63">
        <f t="shared" si="10"/>
        <v>2.0897673992978844E-2</v>
      </c>
    </row>
    <row r="64" spans="1:19">
      <c r="A64" s="1" t="s">
        <v>68</v>
      </c>
      <c r="B64" s="1" t="s">
        <v>106</v>
      </c>
      <c r="C64">
        <v>55.25</v>
      </c>
      <c r="D64">
        <v>60.129852347734428</v>
      </c>
      <c r="E64">
        <v>60.714886720848178</v>
      </c>
      <c r="F64">
        <v>49.390228502499468</v>
      </c>
      <c r="G64">
        <f t="shared" si="1"/>
        <v>4.0118683403978626</v>
      </c>
      <c r="H64">
        <f t="shared" si="11"/>
        <v>4.0965064294977296</v>
      </c>
      <c r="I64">
        <f t="shared" si="12"/>
        <v>4.1061889187517266</v>
      </c>
      <c r="J64">
        <f t="shared" si="13"/>
        <v>3.8997526010350376</v>
      </c>
      <c r="K64">
        <f t="shared" si="2"/>
        <v>8.4638089099867031E-2</v>
      </c>
      <c r="L64">
        <f t="shared" si="3"/>
        <v>9.4320578353864093E-2</v>
      </c>
      <c r="M64">
        <f t="shared" si="4"/>
        <v>-0.11211573936282493</v>
      </c>
      <c r="N64">
        <f t="shared" si="5"/>
        <v>4.2615953272425774E-2</v>
      </c>
      <c r="O64">
        <f t="shared" si="6"/>
        <v>8.8963715010074162E-3</v>
      </c>
      <c r="P64">
        <f t="shared" si="7"/>
        <v>1.2569939012872891E-2</v>
      </c>
      <c r="Q64">
        <f t="shared" si="8"/>
        <v>-1.0574821379272733E-2</v>
      </c>
      <c r="R64">
        <f t="shared" si="9"/>
        <v>1.9882596812864334E-2</v>
      </c>
      <c r="S64">
        <f t="shared" si="10"/>
        <v>7.7423400782832656E-3</v>
      </c>
    </row>
    <row r="65" spans="1:19">
      <c r="A65" s="1" t="s">
        <v>69</v>
      </c>
      <c r="B65" s="1" t="s">
        <v>106</v>
      </c>
      <c r="C65">
        <v>55.25</v>
      </c>
      <c r="D65">
        <v>47.911214977077478</v>
      </c>
      <c r="E65">
        <v>56.315559623787408</v>
      </c>
      <c r="F65">
        <v>42.126266401722297</v>
      </c>
      <c r="G65">
        <f t="shared" si="1"/>
        <v>4.0118683403978626</v>
      </c>
      <c r="H65">
        <f t="shared" si="11"/>
        <v>3.8693496101451266</v>
      </c>
      <c r="I65">
        <f t="shared" si="12"/>
        <v>4.0309708668344166</v>
      </c>
      <c r="J65">
        <f t="shared" si="13"/>
        <v>3.7406714511695416</v>
      </c>
      <c r="K65">
        <f t="shared" si="2"/>
        <v>-0.14251873025273598</v>
      </c>
      <c r="L65">
        <f t="shared" si="3"/>
        <v>1.9102526436554079E-2</v>
      </c>
      <c r="M65">
        <f t="shared" si="4"/>
        <v>-0.27119688922832097</v>
      </c>
      <c r="N65">
        <f t="shared" si="5"/>
        <v>8.42737507353679E-2</v>
      </c>
      <c r="O65">
        <f t="shared" si="6"/>
        <v>3.649065162592475E-4</v>
      </c>
      <c r="P65">
        <f t="shared" si="7"/>
        <v>7.3547752727118193E-2</v>
      </c>
      <c r="Q65">
        <f t="shared" si="8"/>
        <v>-5.1805457459952299E-3</v>
      </c>
      <c r="R65">
        <f t="shared" si="9"/>
        <v>2.4011410905582092E-2</v>
      </c>
      <c r="S65">
        <f t="shared" si="10"/>
        <v>2.6658374459945917E-2</v>
      </c>
    </row>
    <row r="66" spans="1:19">
      <c r="A66" s="1" t="s">
        <v>70</v>
      </c>
      <c r="B66" s="1" t="s">
        <v>106</v>
      </c>
      <c r="C66">
        <v>55.25</v>
      </c>
      <c r="D66">
        <v>47.571863359341187</v>
      </c>
      <c r="E66">
        <v>55.25</v>
      </c>
      <c r="F66">
        <v>47.355411700030338</v>
      </c>
      <c r="G66">
        <f t="shared" si="1"/>
        <v>4.0118683403978626</v>
      </c>
      <c r="H66">
        <f t="shared" si="11"/>
        <v>3.8622414805692147</v>
      </c>
      <c r="I66">
        <f t="shared" si="12"/>
        <v>4.0118683403978626</v>
      </c>
      <c r="J66">
        <f t="shared" si="13"/>
        <v>3.8576811045486319</v>
      </c>
      <c r="K66">
        <f t="shared" si="2"/>
        <v>-0.14962685982864787</v>
      </c>
      <c r="L66">
        <f t="shared" si="3"/>
        <v>0</v>
      </c>
      <c r="M66">
        <f t="shared" si="4"/>
        <v>-0.15418723584923066</v>
      </c>
      <c r="N66">
        <f t="shared" si="5"/>
        <v>2.3773703698826282E-2</v>
      </c>
      <c r="O66">
        <f t="shared" si="6"/>
        <v>0</v>
      </c>
      <c r="P66">
        <f t="shared" si="7"/>
        <v>2.3773703698826282E-2</v>
      </c>
      <c r="Q66">
        <f t="shared" si="8"/>
        <v>0</v>
      </c>
      <c r="R66">
        <f t="shared" si="9"/>
        <v>5.3516485148650166E-3</v>
      </c>
      <c r="S66">
        <f t="shared" si="10"/>
        <v>8.5745568078704707E-3</v>
      </c>
    </row>
    <row r="67" spans="1:19">
      <c r="A67" s="1" t="s">
        <v>71</v>
      </c>
      <c r="B67" s="1" t="s">
        <v>106</v>
      </c>
      <c r="C67">
        <v>55.25</v>
      </c>
      <c r="D67">
        <v>63.606233688309203</v>
      </c>
      <c r="E67">
        <v>63.606233688309203</v>
      </c>
      <c r="F67">
        <v>53.252266166434033</v>
      </c>
      <c r="G67">
        <f t="shared" ref="G67:G101" si="14">LN(C67)</f>
        <v>4.0118683403978626</v>
      </c>
      <c r="H67">
        <f t="shared" si="11"/>
        <v>4.1527114795101472</v>
      </c>
      <c r="I67">
        <f t="shared" si="12"/>
        <v>4.1527114795101472</v>
      </c>
      <c r="J67">
        <f t="shared" si="13"/>
        <v>3.9750403608001381</v>
      </c>
      <c r="K67">
        <f t="shared" ref="K67:K101" si="15">H67-G67</f>
        <v>0.14084313911228463</v>
      </c>
      <c r="L67">
        <f t="shared" ref="L67:L101" si="16">I67-G67</f>
        <v>0.14084313911228463</v>
      </c>
      <c r="M67">
        <f t="shared" ref="M67:M101" si="17">J67-G67</f>
        <v>-3.6827979597724436E-2</v>
      </c>
      <c r="N67">
        <f t="shared" ref="N67:N101" si="18">(L67-M67)^2</f>
        <v>3.1567026423666135E-2</v>
      </c>
      <c r="O67">
        <f t="shared" ref="O67:O101" si="19">L67^2</f>
        <v>1.9836789835002359E-2</v>
      </c>
      <c r="P67">
        <f t="shared" ref="P67:P101" si="20">M67^2</f>
        <v>1.3563000812504074E-3</v>
      </c>
      <c r="Q67">
        <f t="shared" ref="Q67:Q101" si="21">L67*M67</f>
        <v>-5.1869682537066834E-3</v>
      </c>
      <c r="R67">
        <f t="shared" ref="R67:R101" si="22">O67*$S$1+P67*$T$1+Q67*$U$1</f>
        <v>1.2152960045408785E-2</v>
      </c>
      <c r="S67">
        <f t="shared" ref="S67:S101" si="23">O67*$W$1+P67*$X$1+Q67*Y66</f>
        <v>7.6437965124545506E-3</v>
      </c>
    </row>
    <row r="68" spans="1:19">
      <c r="A68" s="1" t="s">
        <v>72</v>
      </c>
      <c r="B68" s="1" t="s">
        <v>106</v>
      </c>
      <c r="C68">
        <v>55.25</v>
      </c>
      <c r="D68">
        <v>42.559358000060271</v>
      </c>
      <c r="E68">
        <v>57.414873864777839</v>
      </c>
      <c r="F68">
        <v>42.12398772027948</v>
      </c>
      <c r="G68">
        <f t="shared" si="14"/>
        <v>4.0118683403978626</v>
      </c>
      <c r="H68">
        <f t="shared" si="11"/>
        <v>3.7508997603345655</v>
      </c>
      <c r="I68">
        <f t="shared" si="12"/>
        <v>4.0503033963221053</v>
      </c>
      <c r="J68">
        <f t="shared" si="13"/>
        <v>3.7406173580046693</v>
      </c>
      <c r="K68">
        <f t="shared" si="15"/>
        <v>-0.26096858006329704</v>
      </c>
      <c r="L68">
        <f t="shared" si="16"/>
        <v>3.8435055924242789E-2</v>
      </c>
      <c r="M68">
        <f t="shared" si="17"/>
        <v>-0.27125098239319323</v>
      </c>
      <c r="N68">
        <f t="shared" si="18"/>
        <v>9.5905442328748453E-2</v>
      </c>
      <c r="O68">
        <f t="shared" si="19"/>
        <v>1.4772535238996708E-3</v>
      </c>
      <c r="P68">
        <f t="shared" si="20"/>
        <v>7.357709544927242E-2</v>
      </c>
      <c r="Q68">
        <f t="shared" si="21"/>
        <v>-1.0425546677788177E-2</v>
      </c>
      <c r="R68">
        <f t="shared" si="22"/>
        <v>3.1733235979259686E-2</v>
      </c>
      <c r="S68">
        <f t="shared" si="23"/>
        <v>2.7070152261549872E-2</v>
      </c>
    </row>
    <row r="69" spans="1:19">
      <c r="A69" s="1" t="s">
        <v>73</v>
      </c>
      <c r="B69" s="1" t="s">
        <v>106</v>
      </c>
      <c r="C69">
        <v>55.25</v>
      </c>
      <c r="D69">
        <v>65.320792943747051</v>
      </c>
      <c r="E69">
        <v>66.043814056127019</v>
      </c>
      <c r="F69">
        <v>53.076257883343942</v>
      </c>
      <c r="G69">
        <f t="shared" si="14"/>
        <v>4.0118683403978626</v>
      </c>
      <c r="H69">
        <f t="shared" si="11"/>
        <v>4.1793104074000933</v>
      </c>
      <c r="I69">
        <f t="shared" si="12"/>
        <v>4.1903183711111831</v>
      </c>
      <c r="J69">
        <f t="shared" si="13"/>
        <v>3.971729707418584</v>
      </c>
      <c r="K69">
        <f t="shared" si="15"/>
        <v>0.16744206700223074</v>
      </c>
      <c r="L69">
        <f t="shared" si="16"/>
        <v>0.17845003071332055</v>
      </c>
      <c r="M69">
        <f t="shared" si="17"/>
        <v>-4.0138632979278555E-2</v>
      </c>
      <c r="N69">
        <f t="shared" si="18"/>
        <v>4.7781003894916192E-2</v>
      </c>
      <c r="O69">
        <f t="shared" si="19"/>
        <v>3.184441346158505E-2</v>
      </c>
      <c r="P69">
        <f t="shared" si="20"/>
        <v>1.611109857445228E-3</v>
      </c>
      <c r="Q69">
        <f t="shared" si="21"/>
        <v>-7.1627402879429593E-3</v>
      </c>
      <c r="R69">
        <f t="shared" si="22"/>
        <v>1.7725300806795845E-2</v>
      </c>
      <c r="S69">
        <f t="shared" si="23"/>
        <v>1.2066537417567927E-2</v>
      </c>
    </row>
    <row r="70" spans="1:19">
      <c r="A70" s="1" t="s">
        <v>74</v>
      </c>
      <c r="B70" s="1" t="s">
        <v>106</v>
      </c>
      <c r="C70">
        <v>55.25</v>
      </c>
      <c r="D70">
        <v>44.042313035259923</v>
      </c>
      <c r="E70">
        <v>58.707425836114837</v>
      </c>
      <c r="F70">
        <v>41.672129187857067</v>
      </c>
      <c r="G70">
        <f t="shared" si="14"/>
        <v>4.0118683403978626</v>
      </c>
      <c r="H70">
        <f t="shared" si="11"/>
        <v>3.7851508317118885</v>
      </c>
      <c r="I70">
        <f t="shared" si="12"/>
        <v>4.072566223707172</v>
      </c>
      <c r="J70">
        <f t="shared" si="13"/>
        <v>3.7298325405498405</v>
      </c>
      <c r="K70">
        <f t="shared" si="15"/>
        <v>-0.22671750868597407</v>
      </c>
      <c r="L70">
        <f t="shared" si="16"/>
        <v>6.0697883309309475E-2</v>
      </c>
      <c r="M70">
        <f t="shared" si="17"/>
        <v>-0.28203579984802207</v>
      </c>
      <c r="N70">
        <f t="shared" si="18"/>
        <v>0.11746637757059013</v>
      </c>
      <c r="O70">
        <f t="shared" si="19"/>
        <v>3.6842330382305497E-3</v>
      </c>
      <c r="P70">
        <f t="shared" si="20"/>
        <v>7.9544192395913565E-2</v>
      </c>
      <c r="Q70">
        <f t="shared" si="21"/>
        <v>-1.7118976068223008E-2</v>
      </c>
      <c r="R70">
        <f t="shared" si="22"/>
        <v>4.3099547903459531E-2</v>
      </c>
      <c r="S70">
        <f t="shared" si="23"/>
        <v>3.0018329115034492E-2</v>
      </c>
    </row>
    <row r="71" spans="1:19">
      <c r="A71" s="1" t="s">
        <v>75</v>
      </c>
      <c r="B71" s="1" t="s">
        <v>106</v>
      </c>
      <c r="C71">
        <v>55.25</v>
      </c>
      <c r="D71">
        <v>45.82713678229095</v>
      </c>
      <c r="E71">
        <v>56.245069348840538</v>
      </c>
      <c r="F71">
        <v>42.174267437402712</v>
      </c>
      <c r="G71">
        <f t="shared" si="14"/>
        <v>4.0118683403978626</v>
      </c>
      <c r="H71">
        <f t="shared" si="11"/>
        <v>3.8248764218212252</v>
      </c>
      <c r="I71">
        <f t="shared" si="12"/>
        <v>4.0297183812219037</v>
      </c>
      <c r="J71">
        <f t="shared" si="13"/>
        <v>3.7418102586878823</v>
      </c>
      <c r="K71">
        <f t="shared" si="15"/>
        <v>-0.18699191857663733</v>
      </c>
      <c r="L71">
        <f t="shared" si="16"/>
        <v>1.785004082404118E-2</v>
      </c>
      <c r="M71">
        <f t="shared" si="17"/>
        <v>-0.27005808170998025</v>
      </c>
      <c r="N71">
        <f t="shared" si="18"/>
        <v>8.2891087021065096E-2</v>
      </c>
      <c r="O71">
        <f t="shared" si="19"/>
        <v>3.1862395741993671E-4</v>
      </c>
      <c r="P71">
        <f t="shared" si="20"/>
        <v>7.2931367496874372E-2</v>
      </c>
      <c r="Q71">
        <f t="shared" si="21"/>
        <v>-4.8205477833853962E-3</v>
      </c>
      <c r="R71">
        <f t="shared" si="22"/>
        <v>2.3349880690850602E-2</v>
      </c>
      <c r="S71">
        <f t="shared" si="23"/>
        <v>2.6419367417786145E-2</v>
      </c>
    </row>
    <row r="72" spans="1:19">
      <c r="A72" s="1" t="s">
        <v>76</v>
      </c>
      <c r="B72" s="1" t="s">
        <v>106</v>
      </c>
      <c r="C72">
        <v>55.25</v>
      </c>
      <c r="D72">
        <v>52.478406992541508</v>
      </c>
      <c r="E72">
        <v>55.25</v>
      </c>
      <c r="F72">
        <v>49.203205962750708</v>
      </c>
      <c r="G72">
        <f t="shared" si="14"/>
        <v>4.0118683403978626</v>
      </c>
      <c r="H72">
        <f t="shared" si="11"/>
        <v>3.9604017896122721</v>
      </c>
      <c r="I72">
        <f t="shared" si="12"/>
        <v>4.0118683403978626</v>
      </c>
      <c r="J72">
        <f t="shared" si="13"/>
        <v>3.8959587832198483</v>
      </c>
      <c r="K72">
        <f t="shared" si="15"/>
        <v>-5.1466550785590481E-2</v>
      </c>
      <c r="L72">
        <f t="shared" si="16"/>
        <v>0</v>
      </c>
      <c r="M72">
        <f t="shared" si="17"/>
        <v>-0.11590955717801421</v>
      </c>
      <c r="N72">
        <f t="shared" si="18"/>
        <v>1.3435025445203346E-2</v>
      </c>
      <c r="O72">
        <f t="shared" si="19"/>
        <v>0</v>
      </c>
      <c r="P72">
        <f t="shared" si="20"/>
        <v>1.3435025445203346E-2</v>
      </c>
      <c r="Q72">
        <f t="shared" si="21"/>
        <v>0</v>
      </c>
      <c r="R72">
        <f t="shared" si="22"/>
        <v>3.0243303644162905E-3</v>
      </c>
      <c r="S72">
        <f t="shared" si="23"/>
        <v>4.8456643674232719E-3</v>
      </c>
    </row>
    <row r="73" spans="1:19">
      <c r="A73" s="1" t="s">
        <v>77</v>
      </c>
      <c r="B73" s="1" t="s">
        <v>106</v>
      </c>
      <c r="C73">
        <v>55.25</v>
      </c>
      <c r="D73">
        <v>57.416182575273588</v>
      </c>
      <c r="E73">
        <v>60.003339389122509</v>
      </c>
      <c r="F73">
        <v>51.076708989997542</v>
      </c>
      <c r="G73">
        <f t="shared" si="14"/>
        <v>4.0118683403978626</v>
      </c>
      <c r="H73">
        <f t="shared" si="11"/>
        <v>4.0503261899902361</v>
      </c>
      <c r="I73">
        <f t="shared" si="12"/>
        <v>4.0944002171587108</v>
      </c>
      <c r="J73">
        <f t="shared" si="13"/>
        <v>3.9333286005452215</v>
      </c>
      <c r="K73">
        <f t="shared" si="15"/>
        <v>3.8457849592373528E-2</v>
      </c>
      <c r="L73">
        <f t="shared" si="16"/>
        <v>8.2531876760848277E-2</v>
      </c>
      <c r="M73">
        <f t="shared" si="17"/>
        <v>-7.8539739852641066E-2</v>
      </c>
      <c r="N73">
        <f t="shared" si="18"/>
        <v>2.5944065678482897E-2</v>
      </c>
      <c r="O73">
        <f t="shared" si="19"/>
        <v>6.8115106816678478E-3</v>
      </c>
      <c r="P73">
        <f t="shared" si="20"/>
        <v>6.1684907361205356E-3</v>
      </c>
      <c r="Q73">
        <f t="shared" si="21"/>
        <v>-6.4820321303472568E-3</v>
      </c>
      <c r="R73">
        <f t="shared" si="22"/>
        <v>1.2147297521900972E-2</v>
      </c>
      <c r="S73">
        <f t="shared" si="23"/>
        <v>4.6815490313594074E-3</v>
      </c>
    </row>
    <row r="74" spans="1:19">
      <c r="A74" s="1" t="s">
        <v>78</v>
      </c>
      <c r="B74" s="1" t="s">
        <v>106</v>
      </c>
      <c r="C74">
        <v>55.25</v>
      </c>
      <c r="D74">
        <v>58.44706496923083</v>
      </c>
      <c r="E74">
        <v>60.728670166172058</v>
      </c>
      <c r="F74">
        <v>55.241540491447651</v>
      </c>
      <c r="G74">
        <f t="shared" si="14"/>
        <v>4.0118683403978626</v>
      </c>
      <c r="H74">
        <f t="shared" si="11"/>
        <v>4.0681214722728765</v>
      </c>
      <c r="I74">
        <f t="shared" si="12"/>
        <v>4.1064159121919115</v>
      </c>
      <c r="J74">
        <f t="shared" si="13"/>
        <v>4.0117152153978619</v>
      </c>
      <c r="K74">
        <f t="shared" si="15"/>
        <v>5.6253131875013906E-2</v>
      </c>
      <c r="L74">
        <f t="shared" si="16"/>
        <v>9.4547571794048935E-2</v>
      </c>
      <c r="M74">
        <f t="shared" si="17"/>
        <v>-1.5312500000064233E-4</v>
      </c>
      <c r="N74">
        <f t="shared" si="18"/>
        <v>8.9682219732785118E-3</v>
      </c>
      <c r="O74">
        <f t="shared" si="19"/>
        <v>8.9392433321508376E-3</v>
      </c>
      <c r="P74">
        <f t="shared" si="20"/>
        <v>2.3447265625196712E-8</v>
      </c>
      <c r="Q74">
        <f t="shared" si="21"/>
        <v>-1.4477596931024474E-5</v>
      </c>
      <c r="R74">
        <f t="shared" si="22"/>
        <v>2.0329044646239572E-3</v>
      </c>
      <c r="S74">
        <f t="shared" si="23"/>
        <v>3.2241611063992533E-3</v>
      </c>
    </row>
    <row r="75" spans="1:19">
      <c r="A75" s="1" t="s">
        <v>79</v>
      </c>
      <c r="B75" s="1" t="s">
        <v>106</v>
      </c>
      <c r="C75">
        <v>55.25</v>
      </c>
      <c r="D75">
        <v>61.965703153985771</v>
      </c>
      <c r="E75">
        <v>63.263961874515033</v>
      </c>
      <c r="F75">
        <v>54.82049532253091</v>
      </c>
      <c r="G75">
        <f t="shared" si="14"/>
        <v>4.0118683403978626</v>
      </c>
      <c r="H75">
        <f t="shared" si="11"/>
        <v>4.1265810570516761</v>
      </c>
      <c r="I75">
        <f t="shared" si="12"/>
        <v>4.1473158443469496</v>
      </c>
      <c r="J75">
        <f t="shared" si="13"/>
        <v>4.0040641262685321</v>
      </c>
      <c r="K75">
        <f t="shared" si="15"/>
        <v>0.11471271665381355</v>
      </c>
      <c r="L75">
        <f t="shared" si="16"/>
        <v>0.135447503949087</v>
      </c>
      <c r="M75">
        <f t="shared" si="17"/>
        <v>-7.8042141293304113E-3</v>
      </c>
      <c r="N75">
        <f t="shared" si="18"/>
        <v>2.0521054732418383E-2</v>
      </c>
      <c r="O75">
        <f t="shared" si="19"/>
        <v>1.8346026326037938E-2</v>
      </c>
      <c r="P75">
        <f t="shared" si="20"/>
        <v>6.0905758176440426E-5</v>
      </c>
      <c r="Q75">
        <f t="shared" si="21"/>
        <v>-1.0570613241020015E-3</v>
      </c>
      <c r="R75">
        <f t="shared" si="22"/>
        <v>5.6479829869765172E-3</v>
      </c>
      <c r="S75">
        <f t="shared" si="23"/>
        <v>6.6389018225419365E-3</v>
      </c>
    </row>
    <row r="76" spans="1:19">
      <c r="A76" s="1" t="s">
        <v>80</v>
      </c>
      <c r="B76" s="1" t="s">
        <v>106</v>
      </c>
      <c r="C76">
        <v>55.25</v>
      </c>
      <c r="D76">
        <v>57.879705771596647</v>
      </c>
      <c r="E76">
        <v>70.185207920789523</v>
      </c>
      <c r="F76">
        <v>54.559886216224768</v>
      </c>
      <c r="G76">
        <f t="shared" si="14"/>
        <v>4.0118683403978626</v>
      </c>
      <c r="H76">
        <f t="shared" si="11"/>
        <v>4.0583668183294339</v>
      </c>
      <c r="I76">
        <f t="shared" si="12"/>
        <v>4.2511375754495155</v>
      </c>
      <c r="J76">
        <f t="shared" si="13"/>
        <v>3.9992989280532809</v>
      </c>
      <c r="K76">
        <f t="shared" si="15"/>
        <v>4.6498477931571358E-2</v>
      </c>
      <c r="L76">
        <f t="shared" si="16"/>
        <v>0.23926923505165298</v>
      </c>
      <c r="M76">
        <f t="shared" si="17"/>
        <v>-1.2569412344581643E-2</v>
      </c>
      <c r="N76">
        <f t="shared" si="18"/>
        <v>6.3422704322364992E-2</v>
      </c>
      <c r="O76">
        <f t="shared" si="19"/>
        <v>5.7249766842203162E-2</v>
      </c>
      <c r="P76">
        <f t="shared" si="20"/>
        <v>1.5799012668812139E-4</v>
      </c>
      <c r="Q76">
        <f t="shared" si="21"/>
        <v>-3.0074736767368537E-3</v>
      </c>
      <c r="R76">
        <f t="shared" si="22"/>
        <v>1.720325434602497E-2</v>
      </c>
      <c r="S76">
        <f t="shared" si="23"/>
        <v>2.0705485336997894E-2</v>
      </c>
    </row>
    <row r="77" spans="1:19">
      <c r="A77" s="1" t="s">
        <v>81</v>
      </c>
      <c r="B77" s="1" t="s">
        <v>106</v>
      </c>
      <c r="C77">
        <v>55.25</v>
      </c>
      <c r="D77">
        <v>59.431417052496442</v>
      </c>
      <c r="E77">
        <v>67.100981972890551</v>
      </c>
      <c r="F77">
        <v>52.861749009005408</v>
      </c>
      <c r="G77">
        <f t="shared" si="14"/>
        <v>4.0118683403978626</v>
      </c>
      <c r="H77">
        <f t="shared" si="11"/>
        <v>4.0848229931544831</v>
      </c>
      <c r="I77">
        <f t="shared" si="12"/>
        <v>4.2061986783398613</v>
      </c>
      <c r="J77">
        <f t="shared" si="13"/>
        <v>3.9676799961998062</v>
      </c>
      <c r="K77">
        <f t="shared" si="15"/>
        <v>7.2954652756620497E-2</v>
      </c>
      <c r="L77">
        <f t="shared" si="16"/>
        <v>0.19433033794199872</v>
      </c>
      <c r="M77">
        <f t="shared" si="17"/>
        <v>-4.4188344198056395E-2</v>
      </c>
      <c r="N77">
        <f t="shared" si="18"/>
        <v>5.6891161729828645E-2</v>
      </c>
      <c r="O77">
        <f t="shared" si="19"/>
        <v>3.7764280244651428E-2</v>
      </c>
      <c r="P77">
        <f t="shared" si="20"/>
        <v>1.9526097629659043E-3</v>
      </c>
      <c r="Q77">
        <f t="shared" si="21"/>
        <v>-8.5871358611056582E-3</v>
      </c>
      <c r="R77">
        <f t="shared" si="22"/>
        <v>2.1162020727203683E-2</v>
      </c>
      <c r="S77">
        <f t="shared" si="23"/>
        <v>1.4324849586607374E-2</v>
      </c>
    </row>
    <row r="78" spans="1:19">
      <c r="A78" s="1" t="s">
        <v>82</v>
      </c>
      <c r="B78" s="1" t="s">
        <v>106</v>
      </c>
      <c r="C78">
        <v>55.25</v>
      </c>
      <c r="D78">
        <v>43.749434748906481</v>
      </c>
      <c r="E78">
        <v>56.394640617310323</v>
      </c>
      <c r="F78">
        <v>43.345625478195018</v>
      </c>
      <c r="G78">
        <f t="shared" si="14"/>
        <v>4.0118683403978626</v>
      </c>
      <c r="H78">
        <f t="shared" si="11"/>
        <v>3.7784786926951646</v>
      </c>
      <c r="I78">
        <f t="shared" si="12"/>
        <v>4.0323741294731237</v>
      </c>
      <c r="J78">
        <f t="shared" si="13"/>
        <v>3.7692057864436204</v>
      </c>
      <c r="K78">
        <f t="shared" si="15"/>
        <v>-0.23338964770269799</v>
      </c>
      <c r="L78">
        <f t="shared" si="16"/>
        <v>2.0505789075261127E-2</v>
      </c>
      <c r="M78">
        <f t="shared" si="17"/>
        <v>-0.24266255395424219</v>
      </c>
      <c r="N78">
        <f t="shared" si="18"/>
        <v>6.9257576772894333E-2</v>
      </c>
      <c r="O78">
        <f t="shared" si="19"/>
        <v>4.2048738559909859E-4</v>
      </c>
      <c r="P78">
        <f t="shared" si="20"/>
        <v>5.8885115091595504E-2</v>
      </c>
      <c r="Q78">
        <f t="shared" si="21"/>
        <v>-4.9759871478498637E-3</v>
      </c>
      <c r="R78">
        <f t="shared" si="22"/>
        <v>2.0432113916361846E-2</v>
      </c>
      <c r="S78">
        <f t="shared" si="23"/>
        <v>2.1389988867859686E-2</v>
      </c>
    </row>
    <row r="79" spans="1:19">
      <c r="A79" s="1" t="s">
        <v>83</v>
      </c>
      <c r="B79" s="1" t="s">
        <v>106</v>
      </c>
      <c r="C79">
        <v>55.25</v>
      </c>
      <c r="D79">
        <v>67.481995434455328</v>
      </c>
      <c r="E79">
        <v>67.806978223522165</v>
      </c>
      <c r="F79">
        <v>55.065228383465993</v>
      </c>
      <c r="G79">
        <f t="shared" si="14"/>
        <v>4.0118683403978626</v>
      </c>
      <c r="H79">
        <f t="shared" si="11"/>
        <v>4.2118608279941974</v>
      </c>
      <c r="I79">
        <f t="shared" si="12"/>
        <v>4.2166651133008441</v>
      </c>
      <c r="J79">
        <f t="shared" si="13"/>
        <v>4.0085184531333402</v>
      </c>
      <c r="K79">
        <f t="shared" si="15"/>
        <v>0.19999248759633481</v>
      </c>
      <c r="L79">
        <f t="shared" si="16"/>
        <v>0.20479677290298159</v>
      </c>
      <c r="M79">
        <f t="shared" si="17"/>
        <v>-3.3498872645223443E-3</v>
      </c>
      <c r="N79">
        <f t="shared" si="18"/>
        <v>4.3325032138886374E-2</v>
      </c>
      <c r="O79">
        <f t="shared" si="19"/>
        <v>4.1941718191475415E-2</v>
      </c>
      <c r="P79">
        <f t="shared" si="20"/>
        <v>1.1221744685008995E-5</v>
      </c>
      <c r="Q79">
        <f t="shared" si="21"/>
        <v>-6.8604610136297275E-4</v>
      </c>
      <c r="R79">
        <f t="shared" si="22"/>
        <v>1.0420336856513624E-2</v>
      </c>
      <c r="S79">
        <f t="shared" si="23"/>
        <v>1.5131334658534725E-2</v>
      </c>
    </row>
    <row r="80" spans="1:19">
      <c r="A80" s="1" t="s">
        <v>84</v>
      </c>
      <c r="B80" s="1" t="s">
        <v>106</v>
      </c>
      <c r="C80">
        <v>55.25</v>
      </c>
      <c r="D80">
        <v>60.661684994521337</v>
      </c>
      <c r="E80">
        <v>61.694613242275928</v>
      </c>
      <c r="F80">
        <v>50.633511935327043</v>
      </c>
      <c r="G80">
        <f t="shared" si="14"/>
        <v>4.0118683403978626</v>
      </c>
      <c r="H80">
        <f t="shared" si="11"/>
        <v>4.1053122795621029</v>
      </c>
      <c r="I80">
        <f t="shared" si="12"/>
        <v>4.1221966214642611</v>
      </c>
      <c r="J80">
        <f t="shared" si="13"/>
        <v>3.9246136482873775</v>
      </c>
      <c r="K80">
        <f t="shared" si="15"/>
        <v>9.3443939164240319E-2</v>
      </c>
      <c r="L80">
        <f t="shared" si="16"/>
        <v>0.11032828106639858</v>
      </c>
      <c r="M80">
        <f t="shared" si="17"/>
        <v>-8.7254692110485088E-2</v>
      </c>
      <c r="N80">
        <f t="shared" si="18"/>
        <v>3.9039031289417131E-2</v>
      </c>
      <c r="O80">
        <f t="shared" si="19"/>
        <v>1.2172329603066244E-2</v>
      </c>
      <c r="P80">
        <f t="shared" si="20"/>
        <v>7.6133812952955491E-3</v>
      </c>
      <c r="Q80">
        <f t="shared" si="21"/>
        <v>-9.6266601955276691E-3</v>
      </c>
      <c r="R80">
        <f t="shared" si="22"/>
        <v>1.81548329137774E-2</v>
      </c>
      <c r="S80">
        <f t="shared" si="23"/>
        <v>7.136191492555741E-3</v>
      </c>
    </row>
    <row r="81" spans="1:19">
      <c r="A81" s="1" t="s">
        <v>85</v>
      </c>
      <c r="B81" s="1" t="s">
        <v>106</v>
      </c>
      <c r="C81">
        <v>55.25</v>
      </c>
      <c r="D81">
        <v>64.85128414961612</v>
      </c>
      <c r="E81">
        <v>66.443974998960016</v>
      </c>
      <c r="F81">
        <v>51.947103385048067</v>
      </c>
      <c r="G81">
        <f t="shared" si="14"/>
        <v>4.0118683403978626</v>
      </c>
      <c r="H81">
        <f t="shared" si="11"/>
        <v>4.1720967124109034</v>
      </c>
      <c r="I81">
        <f t="shared" si="12"/>
        <v>4.1963591113564105</v>
      </c>
      <c r="J81">
        <f t="shared" si="13"/>
        <v>3.9502259582438062</v>
      </c>
      <c r="K81">
        <f t="shared" si="15"/>
        <v>0.16022837201304085</v>
      </c>
      <c r="L81">
        <f t="shared" si="16"/>
        <v>0.18449077095854793</v>
      </c>
      <c r="M81">
        <f t="shared" si="17"/>
        <v>-6.1642382154056374E-2</v>
      </c>
      <c r="N81">
        <f t="shared" si="18"/>
        <v>6.0581529061152717E-2</v>
      </c>
      <c r="O81">
        <f t="shared" si="19"/>
        <v>3.4036844568879392E-2</v>
      </c>
      <c r="P81">
        <f t="shared" si="20"/>
        <v>3.7997832776267278E-3</v>
      </c>
      <c r="Q81">
        <f t="shared" si="21"/>
        <v>-1.1372450607323297E-2</v>
      </c>
      <c r="R81">
        <f t="shared" si="22"/>
        <v>2.4702891225666823E-2</v>
      </c>
      <c r="S81">
        <f t="shared" si="23"/>
        <v>1.3646687911910748E-2</v>
      </c>
    </row>
    <row r="82" spans="1:19">
      <c r="A82" s="1" t="s">
        <v>86</v>
      </c>
      <c r="B82" s="1" t="s">
        <v>106</v>
      </c>
      <c r="C82">
        <v>55.25</v>
      </c>
      <c r="D82">
        <v>42.120505578860417</v>
      </c>
      <c r="E82">
        <v>55.25</v>
      </c>
      <c r="F82">
        <v>42.117087267708357</v>
      </c>
      <c r="G82">
        <f t="shared" si="14"/>
        <v>4.0118683403978626</v>
      </c>
      <c r="H82">
        <f t="shared" ref="H82:H101" si="24">LN(D82)</f>
        <v>3.740534690490517</v>
      </c>
      <c r="I82">
        <f t="shared" ref="I82:I101" si="25">LN(E82)</f>
        <v>4.0118683403978626</v>
      </c>
      <c r="J82">
        <f t="shared" ref="J82:J101" si="26">LN(F82)</f>
        <v>3.7404535316862724</v>
      </c>
      <c r="K82">
        <f t="shared" si="15"/>
        <v>-0.27133364990734554</v>
      </c>
      <c r="L82">
        <f t="shared" si="16"/>
        <v>0</v>
      </c>
      <c r="M82">
        <f t="shared" si="17"/>
        <v>-0.27141480871159018</v>
      </c>
      <c r="N82">
        <f t="shared" si="18"/>
        <v>7.3665998387949086E-2</v>
      </c>
      <c r="O82">
        <f t="shared" si="19"/>
        <v>0</v>
      </c>
      <c r="P82">
        <f t="shared" si="20"/>
        <v>7.3665998387949086E-2</v>
      </c>
      <c r="Q82">
        <f t="shared" si="21"/>
        <v>0</v>
      </c>
      <c r="R82">
        <f t="shared" si="22"/>
        <v>1.6582798198514603E-2</v>
      </c>
      <c r="S82">
        <f t="shared" si="23"/>
        <v>2.6569410302575147E-2</v>
      </c>
    </row>
    <row r="83" spans="1:19">
      <c r="A83" s="1" t="s">
        <v>87</v>
      </c>
      <c r="B83" s="1" t="s">
        <v>106</v>
      </c>
      <c r="C83">
        <v>55.25</v>
      </c>
      <c r="D83">
        <v>56.483065999021548</v>
      </c>
      <c r="E83">
        <v>64.095324840617806</v>
      </c>
      <c r="F83">
        <v>54.344885995699769</v>
      </c>
      <c r="G83">
        <f t="shared" si="14"/>
        <v>4.0118683403978626</v>
      </c>
      <c r="H83">
        <f t="shared" si="24"/>
        <v>4.0339408763968523</v>
      </c>
      <c r="I83">
        <f t="shared" si="25"/>
        <v>4.1603714258629303</v>
      </c>
      <c r="J83">
        <f t="shared" si="26"/>
        <v>3.9953505152247408</v>
      </c>
      <c r="K83">
        <f t="shared" si="15"/>
        <v>2.2072535998989729E-2</v>
      </c>
      <c r="L83">
        <f t="shared" si="16"/>
        <v>0.14850308546506774</v>
      </c>
      <c r="M83">
        <f t="shared" si="17"/>
        <v>-1.6517825173121725E-2</v>
      </c>
      <c r="N83">
        <f t="shared" si="18"/>
        <v>2.7231900947857313E-2</v>
      </c>
      <c r="O83">
        <f t="shared" si="19"/>
        <v>2.2053166392645214E-2</v>
      </c>
      <c r="P83">
        <f t="shared" si="20"/>
        <v>2.7283854844981374E-4</v>
      </c>
      <c r="Q83">
        <f t="shared" si="21"/>
        <v>-2.452948003381143E-3</v>
      </c>
      <c r="R83">
        <f t="shared" si="22"/>
        <v>8.5168594627396572E-3</v>
      </c>
      <c r="S83">
        <f t="shared" si="23"/>
        <v>8.0524095061245086E-3</v>
      </c>
    </row>
    <row r="84" spans="1:19">
      <c r="A84" s="1" t="s">
        <v>88</v>
      </c>
      <c r="B84" s="1" t="s">
        <v>106</v>
      </c>
      <c r="C84">
        <v>55.25</v>
      </c>
      <c r="D84">
        <v>54.327406364432242</v>
      </c>
      <c r="E84">
        <v>58.804397557258937</v>
      </c>
      <c r="F84">
        <v>51.583699576783218</v>
      </c>
      <c r="G84">
        <f t="shared" si="14"/>
        <v>4.0118683403978626</v>
      </c>
      <c r="H84">
        <f t="shared" si="24"/>
        <v>3.9950288208712186</v>
      </c>
      <c r="I84">
        <f t="shared" si="25"/>
        <v>4.074216640496827</v>
      </c>
      <c r="J84">
        <f t="shared" si="26"/>
        <v>3.9432057229059603</v>
      </c>
      <c r="K84">
        <f t="shared" si="15"/>
        <v>-1.6839519526643976E-2</v>
      </c>
      <c r="L84">
        <f t="shared" si="16"/>
        <v>6.2348300098964415E-2</v>
      </c>
      <c r="M84">
        <f t="shared" si="17"/>
        <v>-6.8662617491902278E-2</v>
      </c>
      <c r="N84">
        <f t="shared" si="18"/>
        <v>1.7163860528000865E-2</v>
      </c>
      <c r="O84">
        <f t="shared" si="19"/>
        <v>3.8873105252305263E-3</v>
      </c>
      <c r="P84">
        <f t="shared" si="20"/>
        <v>4.7145550408392847E-3</v>
      </c>
      <c r="Q84">
        <f t="shared" si="21"/>
        <v>-4.2809974809655269E-3</v>
      </c>
      <c r="R84">
        <f t="shared" si="22"/>
        <v>8.0291748145049305E-3</v>
      </c>
      <c r="S84">
        <f t="shared" si="23"/>
        <v>3.1024692611766628E-3</v>
      </c>
    </row>
    <row r="85" spans="1:19">
      <c r="A85" s="1" t="s">
        <v>89</v>
      </c>
      <c r="B85" s="1" t="s">
        <v>106</v>
      </c>
      <c r="C85">
        <v>55.25</v>
      </c>
      <c r="D85">
        <v>38.277819897749623</v>
      </c>
      <c r="E85">
        <v>55.310126680948919</v>
      </c>
      <c r="F85">
        <v>35.879452413411222</v>
      </c>
      <c r="G85">
        <f t="shared" si="14"/>
        <v>4.0118683403978626</v>
      </c>
      <c r="H85">
        <f t="shared" si="24"/>
        <v>3.6448706134935116</v>
      </c>
      <c r="I85">
        <f t="shared" si="25"/>
        <v>4.0129560143845264</v>
      </c>
      <c r="J85">
        <f t="shared" si="26"/>
        <v>3.5801647754635231</v>
      </c>
      <c r="K85">
        <f t="shared" si="15"/>
        <v>-0.36699772690435095</v>
      </c>
      <c r="L85">
        <f t="shared" si="16"/>
        <v>1.0876739866638729E-3</v>
      </c>
      <c r="M85">
        <f t="shared" si="17"/>
        <v>-0.43170356493433948</v>
      </c>
      <c r="N85">
        <f t="shared" si="18"/>
        <v>0.18730825648677701</v>
      </c>
      <c r="O85">
        <f t="shared" si="19"/>
        <v>1.1830347012652828E-6</v>
      </c>
      <c r="P85">
        <f t="shared" si="20"/>
        <v>0.18636796797701746</v>
      </c>
      <c r="Q85">
        <f t="shared" si="21"/>
        <v>-4.6955273752913914E-4</v>
      </c>
      <c r="R85">
        <f t="shared" si="22"/>
        <v>4.2621447873453525E-2</v>
      </c>
      <c r="S85">
        <f t="shared" si="23"/>
        <v>6.7218507172000647E-2</v>
      </c>
    </row>
    <row r="86" spans="1:19">
      <c r="A86" s="1" t="s">
        <v>90</v>
      </c>
      <c r="B86" s="1" t="s">
        <v>106</v>
      </c>
      <c r="C86">
        <v>55.25</v>
      </c>
      <c r="D86">
        <v>52.954140055680078</v>
      </c>
      <c r="E86">
        <v>58.78569983268077</v>
      </c>
      <c r="F86">
        <v>49.769585225793392</v>
      </c>
      <c r="G86">
        <f t="shared" si="14"/>
        <v>4.0118683403978626</v>
      </c>
      <c r="H86">
        <f t="shared" si="24"/>
        <v>3.9694262570112895</v>
      </c>
      <c r="I86">
        <f t="shared" si="25"/>
        <v>4.0738986252021583</v>
      </c>
      <c r="J86">
        <f t="shared" si="26"/>
        <v>3.9074040590160335</v>
      </c>
      <c r="K86">
        <f t="shared" si="15"/>
        <v>-4.2442083386573071E-2</v>
      </c>
      <c r="L86">
        <f t="shared" si="16"/>
        <v>6.2030284804295732E-2</v>
      </c>
      <c r="M86">
        <f t="shared" si="17"/>
        <v>-0.10446428138182906</v>
      </c>
      <c r="N86">
        <f t="shared" si="18"/>
        <v>2.7720440569505889E-2</v>
      </c>
      <c r="O86">
        <f t="shared" si="19"/>
        <v>3.8477562329020422E-3</v>
      </c>
      <c r="P86">
        <f t="shared" si="20"/>
        <v>1.0912786084621958E-2</v>
      </c>
      <c r="Q86">
        <f t="shared" si="21"/>
        <v>-6.4799491259909447E-3</v>
      </c>
      <c r="R86">
        <f t="shared" si="22"/>
        <v>1.2545146758746548E-2</v>
      </c>
      <c r="S86">
        <f t="shared" si="23"/>
        <v>5.3237438398306518E-3</v>
      </c>
    </row>
    <row r="87" spans="1:19">
      <c r="A87" s="1" t="s">
        <v>91</v>
      </c>
      <c r="B87" s="1" t="s">
        <v>106</v>
      </c>
      <c r="C87">
        <v>55.25</v>
      </c>
      <c r="D87">
        <v>55.777999971244668</v>
      </c>
      <c r="E87">
        <v>59.433581947255597</v>
      </c>
      <c r="F87">
        <v>52.042222396317449</v>
      </c>
      <c r="G87">
        <f t="shared" si="14"/>
        <v>4.0118683403978626</v>
      </c>
      <c r="H87">
        <f t="shared" si="24"/>
        <v>4.021379525895787</v>
      </c>
      <c r="I87">
        <f t="shared" si="25"/>
        <v>4.0848594192643999</v>
      </c>
      <c r="J87">
        <f t="shared" si="26"/>
        <v>3.9520553582727533</v>
      </c>
      <c r="K87">
        <f t="shared" si="15"/>
        <v>9.5111854979244015E-3</v>
      </c>
      <c r="L87">
        <f t="shared" si="16"/>
        <v>7.2991078866537329E-2</v>
      </c>
      <c r="M87">
        <f t="shared" si="17"/>
        <v>-5.9812982125109215E-2</v>
      </c>
      <c r="N87">
        <f t="shared" si="18"/>
        <v>1.7636918615872976E-2</v>
      </c>
      <c r="O87">
        <f t="shared" si="19"/>
        <v>5.3276975941010723E-3</v>
      </c>
      <c r="P87">
        <f t="shared" si="20"/>
        <v>3.5775928306986345E-3</v>
      </c>
      <c r="Q87">
        <f t="shared" si="21"/>
        <v>-4.3658140955366341E-3</v>
      </c>
      <c r="R87">
        <f t="shared" si="22"/>
        <v>8.2181913583509927E-3</v>
      </c>
      <c r="S87">
        <f t="shared" si="23"/>
        <v>3.2119067186742092E-3</v>
      </c>
    </row>
    <row r="88" spans="1:19">
      <c r="A88" s="1" t="s">
        <v>92</v>
      </c>
      <c r="B88" s="1" t="s">
        <v>106</v>
      </c>
      <c r="C88">
        <v>55.25</v>
      </c>
      <c r="D88">
        <v>47.924582418189267</v>
      </c>
      <c r="E88">
        <v>58.894759355559472</v>
      </c>
      <c r="F88">
        <v>47.924582418189267</v>
      </c>
      <c r="G88">
        <f t="shared" si="14"/>
        <v>4.0118683403978626</v>
      </c>
      <c r="H88">
        <f t="shared" si="24"/>
        <v>3.8696285756582602</v>
      </c>
      <c r="I88">
        <f t="shared" si="25"/>
        <v>4.0757521114113899</v>
      </c>
      <c r="J88">
        <f t="shared" si="26"/>
        <v>3.8696285756582602</v>
      </c>
      <c r="K88">
        <f t="shared" si="15"/>
        <v>-0.14223976473960231</v>
      </c>
      <c r="L88">
        <f t="shared" si="16"/>
        <v>6.388377101352738E-2</v>
      </c>
      <c r="M88">
        <f t="shared" si="17"/>
        <v>-0.14223976473960231</v>
      </c>
      <c r="N88">
        <f t="shared" si="18"/>
        <v>4.2486911991371737E-2</v>
      </c>
      <c r="O88">
        <f t="shared" si="19"/>
        <v>4.0811361989088009E-3</v>
      </c>
      <c r="P88">
        <f t="shared" si="20"/>
        <v>2.0232150673177414E-2</v>
      </c>
      <c r="Q88">
        <f t="shared" si="21"/>
        <v>-9.0868125596427606E-3</v>
      </c>
      <c r="R88">
        <f t="shared" si="22"/>
        <v>1.8405700841883026E-2</v>
      </c>
      <c r="S88">
        <f t="shared" si="23"/>
        <v>8.7691704293028239E-3</v>
      </c>
    </row>
    <row r="89" spans="1:19">
      <c r="A89" s="1" t="s">
        <v>93</v>
      </c>
      <c r="B89" s="1" t="s">
        <v>106</v>
      </c>
      <c r="C89">
        <v>55.25</v>
      </c>
      <c r="D89">
        <v>51.981283308828708</v>
      </c>
      <c r="E89">
        <v>60.720063984166742</v>
      </c>
      <c r="F89">
        <v>50.113631653274012</v>
      </c>
      <c r="G89">
        <f t="shared" si="14"/>
        <v>4.0118683403978626</v>
      </c>
      <c r="H89">
        <f t="shared" si="24"/>
        <v>3.9508837174201061</v>
      </c>
      <c r="I89">
        <f t="shared" si="25"/>
        <v>4.1062741868445061</v>
      </c>
      <c r="J89">
        <f t="shared" si="26"/>
        <v>3.9142930599690557</v>
      </c>
      <c r="K89">
        <f t="shared" si="15"/>
        <v>-6.098462297775642E-2</v>
      </c>
      <c r="L89">
        <f t="shared" si="16"/>
        <v>9.4405846446643515E-2</v>
      </c>
      <c r="M89">
        <f t="shared" si="17"/>
        <v>-9.757528042880681E-2</v>
      </c>
      <c r="N89">
        <f t="shared" si="18"/>
        <v>3.6856753076367758E-2</v>
      </c>
      <c r="O89">
        <f t="shared" si="19"/>
        <v>8.9124638433072337E-3</v>
      </c>
      <c r="P89">
        <f t="shared" si="20"/>
        <v>9.5209353507602901E-3</v>
      </c>
      <c r="Q89">
        <f t="shared" si="21"/>
        <v>-9.2116769411501164E-3</v>
      </c>
      <c r="R89">
        <f t="shared" si="22"/>
        <v>1.725980190868355E-2</v>
      </c>
      <c r="S89">
        <f t="shared" si="23"/>
        <v>6.6484478209211098E-3</v>
      </c>
    </row>
    <row r="90" spans="1:19">
      <c r="A90" s="1" t="s">
        <v>94</v>
      </c>
      <c r="B90" s="1" t="s">
        <v>106</v>
      </c>
      <c r="C90">
        <v>55.25</v>
      </c>
      <c r="D90">
        <v>48.200707049932369</v>
      </c>
      <c r="E90">
        <v>55.25</v>
      </c>
      <c r="F90">
        <v>42.709985009511918</v>
      </c>
      <c r="G90">
        <f t="shared" si="14"/>
        <v>4.0118683403978626</v>
      </c>
      <c r="H90">
        <f t="shared" si="24"/>
        <v>3.8753736900346984</v>
      </c>
      <c r="I90">
        <f t="shared" si="25"/>
        <v>4.0118683403978626</v>
      </c>
      <c r="J90">
        <f t="shared" si="26"/>
        <v>3.7544327338702161</v>
      </c>
      <c r="K90">
        <f t="shared" si="15"/>
        <v>-0.13649465036316411</v>
      </c>
      <c r="L90">
        <f t="shared" si="16"/>
        <v>0</v>
      </c>
      <c r="M90">
        <f t="shared" si="17"/>
        <v>-0.25743560652764641</v>
      </c>
      <c r="N90">
        <f t="shared" si="18"/>
        <v>6.6273091508257179E-2</v>
      </c>
      <c r="O90">
        <f t="shared" si="19"/>
        <v>0</v>
      </c>
      <c r="P90">
        <f t="shared" si="20"/>
        <v>6.6273091508257179E-2</v>
      </c>
      <c r="Q90">
        <f t="shared" si="21"/>
        <v>0</v>
      </c>
      <c r="R90">
        <f t="shared" si="22"/>
        <v>1.4918596455931606E-2</v>
      </c>
      <c r="S90">
        <f t="shared" si="23"/>
        <v>2.390298100664915E-2</v>
      </c>
    </row>
    <row r="91" spans="1:19">
      <c r="A91" s="1" t="s">
        <v>95</v>
      </c>
      <c r="B91" s="1" t="s">
        <v>106</v>
      </c>
      <c r="C91">
        <v>55.25</v>
      </c>
      <c r="D91">
        <v>63.298539872372281</v>
      </c>
      <c r="E91">
        <v>70.150991780046226</v>
      </c>
      <c r="F91">
        <v>52.653545777696003</v>
      </c>
      <c r="G91">
        <f t="shared" si="14"/>
        <v>4.0118683403978626</v>
      </c>
      <c r="H91">
        <f t="shared" si="24"/>
        <v>4.1478622620969201</v>
      </c>
      <c r="I91">
        <f t="shared" si="25"/>
        <v>4.2506499444392096</v>
      </c>
      <c r="J91">
        <f t="shared" si="26"/>
        <v>3.9637335825173827</v>
      </c>
      <c r="K91">
        <f t="shared" si="15"/>
        <v>0.13599392169905755</v>
      </c>
      <c r="L91">
        <f t="shared" si="16"/>
        <v>0.23878160404134707</v>
      </c>
      <c r="M91">
        <f t="shared" si="17"/>
        <v>-4.8134757880479828E-2</v>
      </c>
      <c r="N91">
        <f t="shared" si="18"/>
        <v>8.232099873845676E-2</v>
      </c>
      <c r="O91">
        <f t="shared" si="19"/>
        <v>5.7016654428558654E-2</v>
      </c>
      <c r="P91">
        <f t="shared" si="20"/>
        <v>2.3169549162124149E-3</v>
      </c>
      <c r="Q91">
        <f t="shared" si="21"/>
        <v>-1.1493694696842844E-2</v>
      </c>
      <c r="R91">
        <f t="shared" si="22"/>
        <v>2.9714589327630644E-2</v>
      </c>
      <c r="S91">
        <f t="shared" si="23"/>
        <v>2.1400090216815961E-2</v>
      </c>
    </row>
    <row r="92" spans="1:19">
      <c r="A92" s="1" t="s">
        <v>96</v>
      </c>
      <c r="B92" s="1" t="s">
        <v>106</v>
      </c>
      <c r="C92">
        <v>55.25</v>
      </c>
      <c r="D92">
        <v>72.129527377030001</v>
      </c>
      <c r="E92">
        <v>72.129527377030001</v>
      </c>
      <c r="F92">
        <v>52.883614593810407</v>
      </c>
      <c r="G92">
        <f t="shared" si="14"/>
        <v>4.0118683403978626</v>
      </c>
      <c r="H92">
        <f t="shared" si="24"/>
        <v>4.2784634941168784</v>
      </c>
      <c r="I92">
        <f t="shared" si="25"/>
        <v>4.2784634941168784</v>
      </c>
      <c r="J92">
        <f t="shared" si="26"/>
        <v>3.9680935478558155</v>
      </c>
      <c r="K92">
        <f t="shared" si="15"/>
        <v>0.26659515371901588</v>
      </c>
      <c r="L92">
        <f t="shared" si="16"/>
        <v>0.26659515371901588</v>
      </c>
      <c r="M92">
        <f t="shared" si="17"/>
        <v>-4.3774792542047081E-2</v>
      </c>
      <c r="N92">
        <f t="shared" si="18"/>
        <v>9.6329503542095102E-2</v>
      </c>
      <c r="O92">
        <f t="shared" si="19"/>
        <v>7.1072975986465711E-2</v>
      </c>
      <c r="P92">
        <f t="shared" si="20"/>
        <v>1.9162324620992607E-3</v>
      </c>
      <c r="Q92">
        <f t="shared" si="21"/>
        <v>-1.1670147546765071E-2</v>
      </c>
      <c r="R92">
        <f t="shared" si="22"/>
        <v>3.3039704848910986E-2</v>
      </c>
      <c r="S92">
        <f t="shared" si="23"/>
        <v>2.6325309767977721E-2</v>
      </c>
    </row>
    <row r="93" spans="1:19">
      <c r="A93" s="1" t="s">
        <v>97</v>
      </c>
      <c r="B93" s="1" t="s">
        <v>106</v>
      </c>
      <c r="C93">
        <v>55.25</v>
      </c>
      <c r="D93">
        <v>47.615551361365448</v>
      </c>
      <c r="E93">
        <v>55.764336501132718</v>
      </c>
      <c r="F93">
        <v>47.498668105932232</v>
      </c>
      <c r="G93">
        <f t="shared" si="14"/>
        <v>4.0118683403978626</v>
      </c>
      <c r="H93">
        <f t="shared" si="24"/>
        <v>3.8631594171519046</v>
      </c>
      <c r="I93">
        <f t="shared" si="25"/>
        <v>4.0211345342520319</v>
      </c>
      <c r="J93">
        <f t="shared" si="26"/>
        <v>3.86070167077236</v>
      </c>
      <c r="K93">
        <f t="shared" si="15"/>
        <v>-0.14870892324595797</v>
      </c>
      <c r="L93">
        <f t="shared" si="16"/>
        <v>9.26619385416938E-3</v>
      </c>
      <c r="M93">
        <f t="shared" si="17"/>
        <v>-0.15116666962550251</v>
      </c>
      <c r="N93">
        <f t="shared" si="18"/>
        <v>2.5738703684287038E-2</v>
      </c>
      <c r="O93">
        <f t="shared" si="19"/>
        <v>8.5862348543046393E-5</v>
      </c>
      <c r="P93">
        <f t="shared" si="20"/>
        <v>2.2851362005665826E-2</v>
      </c>
      <c r="Q93">
        <f t="shared" si="21"/>
        <v>-1.4007396650390846E-3</v>
      </c>
      <c r="R93">
        <f t="shared" si="22"/>
        <v>7.1569195167197315E-3</v>
      </c>
      <c r="S93">
        <f t="shared" si="23"/>
        <v>8.2728604567299316E-3</v>
      </c>
    </row>
    <row r="94" spans="1:19">
      <c r="A94" s="1" t="s">
        <v>98</v>
      </c>
      <c r="B94" s="1" t="s">
        <v>106</v>
      </c>
      <c r="C94">
        <v>55.25</v>
      </c>
      <c r="D94">
        <v>61.902606495294172</v>
      </c>
      <c r="E94">
        <v>67.64253281535386</v>
      </c>
      <c r="F94">
        <v>55.241540491447651</v>
      </c>
      <c r="G94">
        <f t="shared" si="14"/>
        <v>4.0118683403978626</v>
      </c>
      <c r="H94">
        <f t="shared" si="24"/>
        <v>4.1255622869670985</v>
      </c>
      <c r="I94">
        <f t="shared" si="25"/>
        <v>4.214236968854947</v>
      </c>
      <c r="J94">
        <f t="shared" si="26"/>
        <v>4.0117152153978619</v>
      </c>
      <c r="K94">
        <f t="shared" si="15"/>
        <v>0.11369394656923593</v>
      </c>
      <c r="L94">
        <f t="shared" si="16"/>
        <v>0.20236862845708448</v>
      </c>
      <c r="M94">
        <f t="shared" si="17"/>
        <v>-1.5312500000064233E-4</v>
      </c>
      <c r="N94">
        <f t="shared" si="18"/>
        <v>4.1015060623332371E-2</v>
      </c>
      <c r="O94">
        <f t="shared" si="19"/>
        <v>4.0953061783601502E-2</v>
      </c>
      <c r="P94">
        <f t="shared" si="20"/>
        <v>2.3447265625196712E-8</v>
      </c>
      <c r="Q94">
        <f t="shared" si="21"/>
        <v>-3.0987696232621048E-5</v>
      </c>
      <c r="R94">
        <f t="shared" si="22"/>
        <v>9.2629655097998826E-3</v>
      </c>
      <c r="S94">
        <f t="shared" si="23"/>
        <v>1.4770713062557769E-2</v>
      </c>
    </row>
    <row r="95" spans="1:19">
      <c r="A95" s="1" t="s">
        <v>99</v>
      </c>
      <c r="B95" s="1" t="s">
        <v>106</v>
      </c>
      <c r="C95">
        <v>55.25</v>
      </c>
      <c r="D95">
        <v>57.391884633583672</v>
      </c>
      <c r="E95">
        <v>58.536469522967892</v>
      </c>
      <c r="F95">
        <v>52.620757846706638</v>
      </c>
      <c r="G95">
        <f t="shared" si="14"/>
        <v>4.0118683403978626</v>
      </c>
      <c r="H95">
        <f t="shared" si="24"/>
        <v>4.0499029106398661</v>
      </c>
      <c r="I95">
        <f t="shared" si="25"/>
        <v>4.0696499706471387</v>
      </c>
      <c r="J95">
        <f t="shared" si="26"/>
        <v>3.9631106777643574</v>
      </c>
      <c r="K95">
        <f t="shared" si="15"/>
        <v>3.8034570242003518E-2</v>
      </c>
      <c r="L95">
        <f t="shared" si="16"/>
        <v>5.7781630249276184E-2</v>
      </c>
      <c r="M95">
        <f t="shared" si="17"/>
        <v>-4.8757662633505117E-2</v>
      </c>
      <c r="N95">
        <f t="shared" si="18"/>
        <v>1.1350620927963054E-2</v>
      </c>
      <c r="O95">
        <f t="shared" si="19"/>
        <v>3.3387167942640684E-3</v>
      </c>
      <c r="P95">
        <f t="shared" si="20"/>
        <v>2.3773096654827013E-3</v>
      </c>
      <c r="Q95">
        <f t="shared" si="21"/>
        <v>-2.8172972341081425E-3</v>
      </c>
      <c r="R95">
        <f t="shared" si="22"/>
        <v>5.2963733860088248E-3</v>
      </c>
      <c r="S95">
        <f t="shared" si="23"/>
        <v>2.0616221273427066E-3</v>
      </c>
    </row>
    <row r="96" spans="1:19">
      <c r="A96" s="1" t="s">
        <v>100</v>
      </c>
      <c r="B96" s="1" t="s">
        <v>106</v>
      </c>
      <c r="C96">
        <v>55.25</v>
      </c>
      <c r="D96">
        <v>51.970063735285962</v>
      </c>
      <c r="E96">
        <v>61.974366653251082</v>
      </c>
      <c r="F96">
        <v>50.077926265118407</v>
      </c>
      <c r="G96">
        <f t="shared" si="14"/>
        <v>4.0118683403978626</v>
      </c>
      <c r="H96">
        <f t="shared" si="24"/>
        <v>3.9506678554057051</v>
      </c>
      <c r="I96">
        <f t="shared" si="25"/>
        <v>4.1267208584781701</v>
      </c>
      <c r="J96">
        <f t="shared" si="26"/>
        <v>3.9135803174903687</v>
      </c>
      <c r="K96">
        <f t="shared" si="15"/>
        <v>-6.1200484992157467E-2</v>
      </c>
      <c r="L96">
        <f t="shared" si="16"/>
        <v>0.1148525180803075</v>
      </c>
      <c r="M96">
        <f t="shared" si="17"/>
        <v>-9.8288022907493833E-2</v>
      </c>
      <c r="N96">
        <f t="shared" si="18"/>
        <v>4.5428890212572619E-2</v>
      </c>
      <c r="O96">
        <f t="shared" si="19"/>
        <v>1.3191100909387361E-2</v>
      </c>
      <c r="P96">
        <f t="shared" si="20"/>
        <v>9.660535447064033E-3</v>
      </c>
      <c r="Q96">
        <f t="shared" si="21"/>
        <v>-1.1288626928060612E-2</v>
      </c>
      <c r="R96">
        <f t="shared" si="22"/>
        <v>2.1210351220080418E-2</v>
      </c>
      <c r="S96">
        <f t="shared" si="23"/>
        <v>8.241991091226749E-3</v>
      </c>
    </row>
    <row r="97" spans="1:19">
      <c r="A97" s="1" t="s">
        <v>101</v>
      </c>
      <c r="B97" s="1" t="s">
        <v>106</v>
      </c>
      <c r="C97">
        <v>55.25</v>
      </c>
      <c r="D97">
        <v>47.883254353872353</v>
      </c>
      <c r="E97">
        <v>55.309105503475003</v>
      </c>
      <c r="F97">
        <v>47.400879108061588</v>
      </c>
      <c r="G97">
        <f t="shared" si="14"/>
        <v>4.0118683403978626</v>
      </c>
      <c r="H97">
        <f t="shared" si="24"/>
        <v>3.8687658473413982</v>
      </c>
      <c r="I97">
        <f t="shared" si="25"/>
        <v>4.0129375514562673</v>
      </c>
      <c r="J97">
        <f t="shared" si="26"/>
        <v>3.8586407751126228</v>
      </c>
      <c r="K97">
        <f t="shared" si="15"/>
        <v>-0.14310249305646439</v>
      </c>
      <c r="L97">
        <f t="shared" si="16"/>
        <v>1.0692110584047398E-3</v>
      </c>
      <c r="M97">
        <f t="shared" si="17"/>
        <v>-0.15322756528523973</v>
      </c>
      <c r="N97">
        <f t="shared" si="18"/>
        <v>2.3807495190040644E-2</v>
      </c>
      <c r="O97">
        <f t="shared" si="19"/>
        <v>1.143212287414984E-6</v>
      </c>
      <c r="P97">
        <f t="shared" si="20"/>
        <v>2.3478686763242405E-2</v>
      </c>
      <c r="Q97">
        <f t="shared" si="21"/>
        <v>-1.6383260725541255E-4</v>
      </c>
      <c r="R97">
        <f t="shared" si="22"/>
        <v>5.5186660444422608E-3</v>
      </c>
      <c r="S97">
        <f t="shared" si="23"/>
        <v>8.4685641965942422E-3</v>
      </c>
    </row>
    <row r="98" spans="1:19">
      <c r="A98" s="1" t="s">
        <v>102</v>
      </c>
      <c r="B98" s="1" t="s">
        <v>106</v>
      </c>
      <c r="C98">
        <v>55.25</v>
      </c>
      <c r="D98">
        <v>46.551112451350058</v>
      </c>
      <c r="E98">
        <v>55.25</v>
      </c>
      <c r="F98">
        <v>46.163685240011567</v>
      </c>
      <c r="G98">
        <f t="shared" si="14"/>
        <v>4.0118683403978626</v>
      </c>
      <c r="H98">
        <f t="shared" si="24"/>
        <v>3.8405509014257095</v>
      </c>
      <c r="I98">
        <f t="shared" si="25"/>
        <v>4.0118683403978626</v>
      </c>
      <c r="J98">
        <f t="shared" si="26"/>
        <v>3.8321934552351902</v>
      </c>
      <c r="K98">
        <f t="shared" si="15"/>
        <v>-0.17131743897215301</v>
      </c>
      <c r="L98">
        <f t="shared" si="16"/>
        <v>0</v>
      </c>
      <c r="M98">
        <f t="shared" si="17"/>
        <v>-0.17967488516267238</v>
      </c>
      <c r="N98">
        <f t="shared" si="18"/>
        <v>3.228306435821951E-2</v>
      </c>
      <c r="O98">
        <f t="shared" si="19"/>
        <v>0</v>
      </c>
      <c r="P98">
        <f t="shared" si="20"/>
        <v>3.228306435821951E-2</v>
      </c>
      <c r="Q98">
        <f t="shared" si="21"/>
        <v>0</v>
      </c>
      <c r="R98">
        <f t="shared" si="22"/>
        <v>7.2671728232436414E-3</v>
      </c>
      <c r="S98">
        <f t="shared" si="23"/>
        <v>1.1643661954336464E-2</v>
      </c>
    </row>
    <row r="99" spans="1:19">
      <c r="A99" s="1" t="s">
        <v>103</v>
      </c>
      <c r="B99" s="1" t="s">
        <v>106</v>
      </c>
      <c r="C99">
        <v>55.25</v>
      </c>
      <c r="D99">
        <v>43.334531404242639</v>
      </c>
      <c r="E99">
        <v>58.331240599461729</v>
      </c>
      <c r="F99">
        <v>42.253741779164287</v>
      </c>
      <c r="G99">
        <f t="shared" si="14"/>
        <v>4.0118683403978626</v>
      </c>
      <c r="H99">
        <f t="shared" si="24"/>
        <v>3.7689498091954943</v>
      </c>
      <c r="I99">
        <f t="shared" si="25"/>
        <v>4.0661378091740668</v>
      </c>
      <c r="J99">
        <f t="shared" si="26"/>
        <v>3.7436929127021843</v>
      </c>
      <c r="K99">
        <f t="shared" si="15"/>
        <v>-0.24291853120236828</v>
      </c>
      <c r="L99">
        <f t="shared" si="16"/>
        <v>5.4269468776204199E-2</v>
      </c>
      <c r="M99">
        <f t="shared" si="17"/>
        <v>-0.26817542769567826</v>
      </c>
      <c r="N99">
        <f t="shared" si="18"/>
        <v>0.103970711260763</v>
      </c>
      <c r="O99">
        <f t="shared" si="19"/>
        <v>2.9451752412514025E-3</v>
      </c>
      <c r="P99">
        <f t="shared" si="20"/>
        <v>7.1918060019759963E-2</v>
      </c>
      <c r="Q99">
        <f t="shared" si="21"/>
        <v>-1.4553737999875818E-2</v>
      </c>
      <c r="R99">
        <f t="shared" si="22"/>
        <v>3.7565563995423483E-2</v>
      </c>
      <c r="S99">
        <f t="shared" si="23"/>
        <v>2.7001222514530014E-2</v>
      </c>
    </row>
    <row r="100" spans="1:19">
      <c r="A100" s="1" t="s">
        <v>104</v>
      </c>
      <c r="B100" s="1" t="s">
        <v>106</v>
      </c>
      <c r="C100">
        <v>55.25</v>
      </c>
      <c r="D100">
        <v>58.082390928318183</v>
      </c>
      <c r="E100">
        <v>60.171851629343983</v>
      </c>
      <c r="F100">
        <v>54.638786593188449</v>
      </c>
      <c r="G100">
        <f t="shared" si="14"/>
        <v>4.0118683403978626</v>
      </c>
      <c r="H100">
        <f t="shared" si="24"/>
        <v>4.0618625357904197</v>
      </c>
      <c r="I100">
        <f t="shared" si="25"/>
        <v>4.0972046620568277</v>
      </c>
      <c r="J100">
        <f t="shared" si="26"/>
        <v>4.0007440077170555</v>
      </c>
      <c r="K100">
        <f t="shared" si="15"/>
        <v>4.9994195392557117E-2</v>
      </c>
      <c r="L100">
        <f t="shared" si="16"/>
        <v>8.5336321658965097E-2</v>
      </c>
      <c r="M100">
        <f t="shared" si="17"/>
        <v>-1.1124332680807036E-2</v>
      </c>
      <c r="N100">
        <f t="shared" si="18"/>
        <v>9.3046578356570011E-3</v>
      </c>
      <c r="O100">
        <f t="shared" si="19"/>
        <v>7.2822877942823553E-3</v>
      </c>
      <c r="P100">
        <f t="shared" si="20"/>
        <v>1.2375077759327146E-4</v>
      </c>
      <c r="Q100">
        <f t="shared" si="21"/>
        <v>-9.4930963189068676E-4</v>
      </c>
      <c r="R100">
        <f t="shared" si="22"/>
        <v>3.0182399403911762E-3</v>
      </c>
      <c r="S100">
        <f t="shared" si="23"/>
        <v>2.67116555587267E-3</v>
      </c>
    </row>
    <row r="101" spans="1:19">
      <c r="A101" s="1" t="s">
        <v>105</v>
      </c>
      <c r="B101" s="1" t="s">
        <v>106</v>
      </c>
      <c r="C101">
        <v>55.25</v>
      </c>
      <c r="D101">
        <v>49.616632931496007</v>
      </c>
      <c r="E101">
        <v>60.567554526968628</v>
      </c>
      <c r="F101">
        <v>49.394429583965469</v>
      </c>
      <c r="G101">
        <f t="shared" si="14"/>
        <v>4.0118683403978626</v>
      </c>
      <c r="H101">
        <f t="shared" si="24"/>
        <v>3.904326118877341</v>
      </c>
      <c r="I101">
        <f t="shared" si="25"/>
        <v>4.1037593458500483</v>
      </c>
      <c r="J101">
        <f t="shared" si="26"/>
        <v>3.8998376563776369</v>
      </c>
      <c r="K101">
        <f t="shared" si="15"/>
        <v>-0.10754222152052151</v>
      </c>
      <c r="L101">
        <f t="shared" si="16"/>
        <v>9.1891005452185759E-2</v>
      </c>
      <c r="M101">
        <f t="shared" si="17"/>
        <v>-0.11203068402022565</v>
      </c>
      <c r="N101">
        <f t="shared" si="18"/>
        <v>4.1584055437282587E-2</v>
      </c>
      <c r="O101">
        <f t="shared" si="19"/>
        <v>8.4439568830136334E-3</v>
      </c>
      <c r="P101">
        <f t="shared" si="20"/>
        <v>1.2550874162039642E-2</v>
      </c>
      <c r="Q101">
        <f t="shared" si="21"/>
        <v>-1.0294612196114656E-2</v>
      </c>
      <c r="R101">
        <f t="shared" si="22"/>
        <v>1.9377662064834225E-2</v>
      </c>
      <c r="S101">
        <f t="shared" si="23"/>
        <v>7.5722896923435448E-3</v>
      </c>
    </row>
    <row r="102" spans="1:19">
      <c r="K102">
        <f>_xlfn.VAR.S(K2:K101)</f>
        <v>1.8115440756493895E-2</v>
      </c>
      <c r="N102">
        <f>SUM(N2:N101)</f>
        <v>4.3940690642817239</v>
      </c>
      <c r="R102">
        <f>_xlfn.VAR.P(R2:R101)</f>
        <v>7.5657065975219236E-5</v>
      </c>
      <c r="S102">
        <f>_xlfn.VAR.P(S2:S101)</f>
        <v>8.6848735244029457E-5</v>
      </c>
    </row>
    <row r="103" spans="1:19">
      <c r="N103">
        <f>N102/(4*100*LN(2))</f>
        <v>1.5848254120907127E-2</v>
      </c>
      <c r="S103">
        <f>S102/R102</f>
        <v>1.1479262924691787</v>
      </c>
    </row>
    <row r="104" spans="1:19">
      <c r="M104">
        <f>K102/N103</f>
        <v>1.143055923907472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divyang jain</cp:lastModifiedBy>
  <dcterms:created xsi:type="dcterms:W3CDTF">2019-09-22T20:08:50Z</dcterms:created>
  <dcterms:modified xsi:type="dcterms:W3CDTF">2019-09-26T19:47:15Z</dcterms:modified>
</cp:coreProperties>
</file>