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hishekchand/Reaserch/RZ/"/>
    </mc:Choice>
  </mc:AlternateContent>
  <xr:revisionPtr revIDLastSave="0" documentId="13_ncr:1_{2A0EAD9C-44D5-EF40-88ED-689D87A8E6CB}" xr6:coauthVersionLast="44" xr6:coauthVersionMax="44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4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O93" i="1" s="1"/>
  <c r="L94" i="1"/>
  <c r="L95" i="1"/>
  <c r="L96" i="1"/>
  <c r="L97" i="1"/>
  <c r="L98" i="1"/>
  <c r="L99" i="1"/>
  <c r="L100" i="1"/>
  <c r="L101" i="1"/>
  <c r="O101" i="1" s="1"/>
  <c r="L2" i="1"/>
  <c r="O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N93" i="1" s="1"/>
  <c r="K94" i="1"/>
  <c r="K95" i="1"/>
  <c r="K96" i="1"/>
  <c r="K97" i="1"/>
  <c r="N97" i="1" s="1"/>
  <c r="K98" i="1"/>
  <c r="K99" i="1"/>
  <c r="K100" i="1"/>
  <c r="K101" i="1"/>
  <c r="N101" i="1" s="1"/>
  <c r="K2" i="1"/>
  <c r="R10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O8" i="1"/>
  <c r="O24" i="1"/>
  <c r="O40" i="1"/>
  <c r="O56" i="1"/>
  <c r="O72" i="1"/>
  <c r="O88" i="1"/>
  <c r="O97" i="1"/>
  <c r="N8" i="1"/>
  <c r="N24" i="1"/>
  <c r="N40" i="1"/>
  <c r="N56" i="1"/>
  <c r="N72" i="1"/>
  <c r="N88" i="1"/>
  <c r="O4" i="1"/>
  <c r="N12" i="1"/>
  <c r="O16" i="1"/>
  <c r="O20" i="1"/>
  <c r="O28" i="1"/>
  <c r="O32" i="1"/>
  <c r="O36" i="1"/>
  <c r="O44" i="1"/>
  <c r="O48" i="1"/>
  <c r="O52" i="1"/>
  <c r="N60" i="1"/>
  <c r="O64" i="1"/>
  <c r="O68" i="1"/>
  <c r="N76" i="1"/>
  <c r="O80" i="1"/>
  <c r="O84" i="1"/>
  <c r="O92" i="1"/>
  <c r="N96" i="1"/>
  <c r="N100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H2" i="1"/>
  <c r="I2" i="1"/>
  <c r="J2" i="1"/>
  <c r="G2" i="1"/>
  <c r="N44" i="1" l="1"/>
  <c r="O100" i="1"/>
  <c r="O60" i="1"/>
  <c r="O12" i="1"/>
  <c r="N25" i="1"/>
  <c r="N92" i="1"/>
  <c r="O76" i="1"/>
  <c r="N84" i="1"/>
  <c r="N68" i="1"/>
  <c r="N52" i="1"/>
  <c r="N36" i="1"/>
  <c r="N20" i="1"/>
  <c r="N4" i="1"/>
  <c r="O96" i="1"/>
  <c r="N28" i="1"/>
  <c r="N80" i="1"/>
  <c r="N64" i="1"/>
  <c r="N48" i="1"/>
  <c r="N32" i="1"/>
  <c r="N16" i="1"/>
  <c r="O78" i="1"/>
  <c r="O46" i="1"/>
  <c r="O26" i="1"/>
  <c r="O14" i="1"/>
  <c r="N99" i="1"/>
  <c r="O99" i="1"/>
  <c r="N91" i="1"/>
  <c r="O91" i="1"/>
  <c r="N83" i="1"/>
  <c r="O83" i="1"/>
  <c r="N75" i="1"/>
  <c r="O75" i="1"/>
  <c r="N67" i="1"/>
  <c r="O67" i="1"/>
  <c r="N59" i="1"/>
  <c r="O59" i="1"/>
  <c r="N51" i="1"/>
  <c r="O51" i="1"/>
  <c r="N43" i="1"/>
  <c r="O43" i="1"/>
  <c r="N35" i="1"/>
  <c r="O35" i="1"/>
  <c r="N27" i="1"/>
  <c r="O27" i="1"/>
  <c r="N19" i="1"/>
  <c r="O19" i="1"/>
  <c r="N11" i="1"/>
  <c r="O11" i="1"/>
  <c r="N3" i="1"/>
  <c r="O3" i="1"/>
  <c r="N14" i="1"/>
  <c r="N89" i="1"/>
  <c r="O89" i="1"/>
  <c r="N85" i="1"/>
  <c r="O85" i="1"/>
  <c r="N81" i="1"/>
  <c r="O81" i="1"/>
  <c r="N77" i="1"/>
  <c r="O77" i="1"/>
  <c r="N73" i="1"/>
  <c r="O73" i="1"/>
  <c r="N69" i="1"/>
  <c r="O69" i="1"/>
  <c r="N65" i="1"/>
  <c r="O65" i="1"/>
  <c r="N61" i="1"/>
  <c r="O61" i="1"/>
  <c r="N57" i="1"/>
  <c r="O57" i="1"/>
  <c r="N53" i="1"/>
  <c r="O53" i="1"/>
  <c r="N49" i="1"/>
  <c r="O49" i="1"/>
  <c r="N45" i="1"/>
  <c r="O45" i="1"/>
  <c r="N41" i="1"/>
  <c r="O41" i="1"/>
  <c r="N37" i="1"/>
  <c r="O37" i="1"/>
  <c r="N33" i="1"/>
  <c r="O33" i="1"/>
  <c r="N29" i="1"/>
  <c r="O29" i="1"/>
  <c r="O25" i="1"/>
  <c r="N21" i="1"/>
  <c r="O21" i="1"/>
  <c r="N17" i="1"/>
  <c r="O17" i="1"/>
  <c r="N13" i="1"/>
  <c r="O13" i="1"/>
  <c r="O9" i="1"/>
  <c r="N9" i="1"/>
  <c r="N5" i="1"/>
  <c r="O5" i="1"/>
  <c r="N95" i="1"/>
  <c r="O95" i="1"/>
  <c r="N87" i="1"/>
  <c r="O87" i="1"/>
  <c r="N79" i="1"/>
  <c r="O79" i="1"/>
  <c r="N71" i="1"/>
  <c r="O71" i="1"/>
  <c r="N63" i="1"/>
  <c r="O63" i="1"/>
  <c r="N55" i="1"/>
  <c r="O55" i="1"/>
  <c r="N47" i="1"/>
  <c r="O47" i="1"/>
  <c r="N39" i="1"/>
  <c r="O39" i="1"/>
  <c r="N31" i="1"/>
  <c r="O31" i="1"/>
  <c r="N23" i="1"/>
  <c r="O23" i="1"/>
  <c r="N15" i="1"/>
  <c r="O15" i="1"/>
  <c r="N7" i="1"/>
  <c r="O7" i="1"/>
  <c r="N94" i="1"/>
  <c r="N86" i="1"/>
  <c r="N78" i="1"/>
  <c r="N70" i="1"/>
  <c r="N62" i="1"/>
  <c r="N54" i="1"/>
  <c r="N46" i="1"/>
  <c r="N38" i="1"/>
  <c r="N30" i="1"/>
  <c r="N22" i="1"/>
  <c r="N10" i="1"/>
  <c r="N98" i="1"/>
  <c r="N90" i="1"/>
  <c r="N82" i="1"/>
  <c r="N74" i="1"/>
  <c r="N66" i="1"/>
  <c r="N58" i="1"/>
  <c r="N50" i="1"/>
  <c r="N42" i="1"/>
  <c r="N34" i="1"/>
  <c r="N26" i="1"/>
  <c r="N18" i="1"/>
  <c r="N6" i="1"/>
  <c r="N2" i="1"/>
  <c r="O66" i="1" l="1"/>
  <c r="O62" i="1"/>
  <c r="O6" i="1"/>
  <c r="O74" i="1"/>
  <c r="O30" i="1"/>
  <c r="O54" i="1"/>
  <c r="O82" i="1"/>
  <c r="O38" i="1"/>
  <c r="O86" i="1"/>
  <c r="O18" i="1"/>
  <c r="O34" i="1"/>
  <c r="O58" i="1"/>
  <c r="O90" i="1"/>
  <c r="N102" i="1"/>
  <c r="O50" i="1"/>
  <c r="O98" i="1"/>
  <c r="O10" i="1"/>
  <c r="O22" i="1"/>
  <c r="O42" i="1"/>
  <c r="O70" i="1"/>
  <c r="O94" i="1"/>
  <c r="O102" i="1" l="1"/>
  <c r="P104" i="1" s="1"/>
</calcChain>
</file>

<file path=xl/sharedStrings.xml><?xml version="1.0" encoding="utf-8"?>
<sst xmlns="http://schemas.openxmlformats.org/spreadsheetml/2006/main" count="118" uniqueCount="116">
  <si>
    <t>OPEN</t>
  </si>
  <si>
    <t>CLOSE</t>
  </si>
  <si>
    <t>HIGH</t>
  </si>
  <si>
    <t>LOW</t>
  </si>
  <si>
    <t>Simulation#</t>
  </si>
  <si>
    <t>DAY</t>
  </si>
  <si>
    <t>Simulation1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</si>
  <si>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</si>
  <si>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</si>
  <si>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</si>
  <si>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</si>
  <si>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</si>
  <si>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</si>
  <si>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</si>
  <si>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</si>
  <si>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</si>
  <si>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</si>
  <si>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</si>
  <si>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</si>
  <si>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</si>
  <si>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</si>
  <si>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</si>
  <si>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</si>
  <si>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</si>
  <si>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</si>
  <si>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</si>
  <si>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</si>
  <si>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</si>
  <si>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</si>
  <si>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</si>
  <si>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</si>
  <si>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</si>
  <si>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</si>
  <si>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</si>
  <si>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</si>
  <si>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</si>
  <si>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</si>
  <si>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</si>
  <si>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</si>
  <si>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</si>
  <si>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</si>
  <si>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</si>
  <si>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</si>
  <si>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</si>
  <si>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</si>
  <si>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</si>
  <si>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</si>
  <si>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</si>
  <si>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</si>
  <si>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</si>
  <si>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</si>
  <si>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</si>
  <si>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</si>
  <si>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</si>
  <si>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</si>
  <si>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</si>
  <si>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</si>
  <si>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</si>
  <si>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</si>
  <si>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</si>
  <si>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</si>
  <si>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</si>
  <si>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</si>
  <si>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</si>
  <si>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</si>
  <si>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</si>
  <si>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</si>
  <si>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</si>
  <si>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</si>
  <si>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</si>
  <si>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</si>
  <si>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</si>
  <si>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</si>
  <si>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</si>
  <si>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</si>
  <si>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</si>
  <si>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</si>
  <si>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</si>
  <si>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</si>
  <si>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</si>
  <si>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</si>
  <si>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</si>
  <si>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</si>
  <si>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</si>
  <si>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</si>
  <si>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</si>
  <si>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</si>
  <si>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</si>
  <si>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</si>
  <si>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</si>
  <si>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</si>
  <si>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</si>
  <si>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</si>
  <si>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</si>
  <si>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</si>
  <si>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</si>
  <si>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</si>
  <si>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</si>
  <si>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</si>
  <si>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</si>
  <si>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</si>
  <si>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</si>
  <si>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</si>
  <si>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</si>
  <si>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</si>
  <si>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</si>
  <si>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</si>
  <si>
    <t>u</t>
  </si>
  <si>
    <t>d</t>
  </si>
  <si>
    <t>ud</t>
  </si>
  <si>
    <t>o</t>
  </si>
  <si>
    <t>c</t>
  </si>
  <si>
    <t>parkinson</t>
  </si>
  <si>
    <t>mv</t>
  </si>
  <si>
    <t>par</t>
  </si>
  <si>
    <t>israeli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</si>
</sst>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Math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"/>
  <sheetViews>
    <sheetView tabSelected="1" workbookViewId="0">
      <selection activeCell="W1" sqref="W1:Y1"/>
    </sheetView>
  </sheetViews>
  <sheetFormatPr baseColWidth="10" defaultColWidth="8.83203125" defaultRowHeight="15"/>
  <sheetData>
    <row r="1" spans="1: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4"/>
      <c r="H1" s="4"/>
      <c r="K1" t="s">
        <v>107</v>
      </c>
      <c r="L1" t="s">
        <v>108</v>
      </c>
      <c r="M1" t="s">
        <v>109</v>
      </c>
      <c r="N1" t="s">
        <v>113</v>
      </c>
      <c r="O1" t="s">
        <v>114</v>
      </c>
      <c r="P1" t="s">
        <v>110</v>
      </c>
      <c r="Q1" t="s">
        <v>111</v>
      </c>
      <c r="S1" s="3">
        <v>0.2251079</v>
      </c>
      <c r="T1" s="3">
        <v>0.2251079</v>
      </c>
      <c r="U1" s="3">
        <v>-1.4232260000000001</v>
      </c>
      <c r="W1" s="3">
        <v>0.36067399999999999</v>
      </c>
      <c r="X1" s="3">
        <v>0.36067399999999999</v>
      </c>
      <c r="Y1" s="3">
        <v>-0.72134799999999999</v>
      </c>
    </row>
    <row r="2" spans="1:25">
      <c r="A2" s="2" t="s">
        <v>6</v>
      </c>
      <c r="B2" s="1" t="s">
        <v>7</v>
      </c>
      <c r="C2">
        <v>55.25</v>
      </c>
      <c r="D2">
        <v>56.721014471550127</v>
      </c>
      <c r="E2">
        <v>56.83437061970232</v>
      </c>
      <c r="F2">
        <v>49.544043794069779</v>
      </c>
      <c r="G2">
        <f>LN(C2)</f>
        <v>4.0118683403978626</v>
      </c>
      <c r="H2">
        <f t="shared" ref="H2:J2" si="0">LN(D2)</f>
        <v>4.038144767669535</v>
      </c>
      <c r="I2">
        <f t="shared" si="0"/>
        <v>4.0401412592619685</v>
      </c>
      <c r="J2">
        <f t="shared" si="0"/>
        <v>3.9028620475783247</v>
      </c>
      <c r="K2">
        <f>(I2-G2)^2</f>
        <v>7.9935794109632034E-4</v>
      </c>
      <c r="L2">
        <f>(J2-G2)^2</f>
        <v>1.1882371874258836E-2</v>
      </c>
      <c r="M2">
        <f>(I2-G2)*(J2-G2)</f>
        <v>-3.081926072563774E-3</v>
      </c>
      <c r="N2">
        <f>K2*$S$1+L2*$T$1+M2*$U$1</f>
        <v>7.2410348836526375E-3</v>
      </c>
      <c r="O2">
        <f>K2*$W$1+L2*$X$1+M2*$Y$1</f>
        <v>6.7971114280151387E-3</v>
      </c>
      <c r="P2">
        <f>H2-G2</f>
        <v>2.6276427271672453E-2</v>
      </c>
      <c r="Q2">
        <f>H2-G2</f>
        <v>2.6276427271672453E-2</v>
      </c>
      <c r="R2">
        <f>Q2^2</f>
        <v>6.9045063016349181E-4</v>
      </c>
      <c r="U2" t="s">
        <v>113</v>
      </c>
      <c r="W2" t="s">
        <v>112</v>
      </c>
    </row>
    <row r="3" spans="1:25">
      <c r="A3" s="2"/>
      <c r="B3" s="1" t="s">
        <v>8</v>
      </c>
      <c r="C3">
        <v>56.721014471550127</v>
      </c>
      <c r="D3">
        <v>63.265690524471623</v>
      </c>
      <c r="E3">
        <v>63.357169256444223</v>
      </c>
      <c r="F3">
        <v>56.425892670402362</v>
      </c>
      <c r="G3">
        <f t="shared" ref="G3:G66" si="1">LN(C3)</f>
        <v>4.038144767669535</v>
      </c>
      <c r="H3">
        <f t="shared" ref="H3:H66" si="2">LN(D3)</f>
        <v>4.147343168376123</v>
      </c>
      <c r="I3">
        <f t="shared" ref="I3:I66" si="3">LN(E3)</f>
        <v>4.1487880693686634</v>
      </c>
      <c r="J3">
        <f t="shared" ref="J3:J66" si="4">LN(F3)</f>
        <v>4.0329281430552379</v>
      </c>
      <c r="K3">
        <f t="shared" ref="K3:K66" si="5">(I3-G3)^2</f>
        <v>1.2241940210884348E-2</v>
      </c>
      <c r="L3">
        <f t="shared" ref="L3:L66" si="6">(J3-G3)^2</f>
        <v>2.7213172366489956E-5</v>
      </c>
      <c r="M3">
        <f t="shared" ref="M3:M66" si="7">(I3-G3)*(J3-G3)</f>
        <v>-5.7718457105076896E-4</v>
      </c>
      <c r="N3">
        <f t="shared" ref="N3:N66" si="8">K3*$S$1+L3*$T$1+M3*$U$1</f>
        <v>3.5833474411997926E-3</v>
      </c>
      <c r="O3">
        <f t="shared" ref="O3:O66" si="9">K3*$W$1+L3*$X$1+M3*$Y$1</f>
        <v>4.8415155633089423E-3</v>
      </c>
      <c r="P3">
        <f t="shared" ref="P3:P66" si="10">H3-G3</f>
        <v>0.10919840070658804</v>
      </c>
      <c r="Q3">
        <f t="shared" ref="Q3:Q66" si="11">H3-G3</f>
        <v>0.10919840070658804</v>
      </c>
      <c r="R3">
        <f t="shared" ref="R3:R66" si="12">Q3^2</f>
        <v>1.1924290716876567E-2</v>
      </c>
    </row>
    <row r="4" spans="1:25">
      <c r="A4" s="2"/>
      <c r="B4" s="1" t="s">
        <v>9</v>
      </c>
      <c r="C4">
        <v>63.265690524471623</v>
      </c>
      <c r="D4">
        <v>73.146684944242566</v>
      </c>
      <c r="E4">
        <v>73.146684944242566</v>
      </c>
      <c r="F4">
        <v>61.076000097058561</v>
      </c>
      <c r="G4">
        <f t="shared" si="1"/>
        <v>4.147343168376123</v>
      </c>
      <c r="H4">
        <f t="shared" si="2"/>
        <v>4.2924668078369255</v>
      </c>
      <c r="I4">
        <f t="shared" si="3"/>
        <v>4.2924668078369255</v>
      </c>
      <c r="J4">
        <f t="shared" si="4"/>
        <v>4.1121189919104095</v>
      </c>
      <c r="K4">
        <f t="shared" si="5"/>
        <v>2.1060870730348971E-2</v>
      </c>
      <c r="L4">
        <f t="shared" si="6"/>
        <v>1.2407426076877261E-3</v>
      </c>
      <c r="M4">
        <f t="shared" si="7"/>
        <v>-5.1118606857138904E-3</v>
      </c>
      <c r="N4">
        <f t="shared" si="8"/>
        <v>1.2295602381423269E-2</v>
      </c>
      <c r="O4">
        <f t="shared" si="9"/>
        <v>1.1731042571001389E-2</v>
      </c>
      <c r="P4">
        <f t="shared" si="10"/>
        <v>0.14512363946080242</v>
      </c>
      <c r="Q4">
        <f t="shared" si="11"/>
        <v>0.14512363946080242</v>
      </c>
      <c r="R4">
        <f t="shared" si="12"/>
        <v>2.1060870730348971E-2</v>
      </c>
    </row>
    <row r="5" spans="1:25">
      <c r="A5" s="2"/>
      <c r="B5" s="1" t="s">
        <v>10</v>
      </c>
      <c r="C5">
        <v>73.146684944242566</v>
      </c>
      <c r="D5">
        <v>75.716441843347923</v>
      </c>
      <c r="E5">
        <v>85.329531274578144</v>
      </c>
      <c r="F5">
        <v>72.724459319829094</v>
      </c>
      <c r="G5">
        <f t="shared" si="1"/>
        <v>4.2924668078369255</v>
      </c>
      <c r="H5">
        <f t="shared" si="2"/>
        <v>4.3269953342616807</v>
      </c>
      <c r="I5">
        <f t="shared" si="3"/>
        <v>4.4465205994427954</v>
      </c>
      <c r="J5">
        <f t="shared" si="4"/>
        <v>4.2866777697689482</v>
      </c>
      <c r="K5">
        <f t="shared" si="5"/>
        <v>2.3732570708144812E-2</v>
      </c>
      <c r="L5">
        <f t="shared" si="6"/>
        <v>3.3512961752489877E-5</v>
      </c>
      <c r="M5">
        <f t="shared" si="7"/>
        <v>-8.9182326412261671E-4</v>
      </c>
      <c r="N5">
        <f t="shared" si="8"/>
        <v>6.6191992430590504E-3</v>
      </c>
      <c r="O5">
        <f t="shared" si="9"/>
        <v>9.2151233894848614E-3</v>
      </c>
      <c r="P5">
        <f t="shared" si="10"/>
        <v>3.4528526424755235E-2</v>
      </c>
      <c r="Q5">
        <f t="shared" si="11"/>
        <v>3.4528526424755235E-2</v>
      </c>
      <c r="R5">
        <f t="shared" si="12"/>
        <v>1.1922191370650206E-3</v>
      </c>
    </row>
    <row r="6" spans="1:25">
      <c r="A6" s="2"/>
      <c r="B6" s="1" t="s">
        <v>11</v>
      </c>
      <c r="C6">
        <v>75.716441843347923</v>
      </c>
      <c r="D6">
        <v>89.821379913666533</v>
      </c>
      <c r="E6">
        <v>91.050725843133819</v>
      </c>
      <c r="F6">
        <v>74.344895837457457</v>
      </c>
      <c r="G6">
        <f t="shared" si="1"/>
        <v>4.3269953342616807</v>
      </c>
      <c r="H6">
        <f t="shared" si="2"/>
        <v>4.4978230306418538</v>
      </c>
      <c r="I6">
        <f t="shared" si="3"/>
        <v>4.5114167780598402</v>
      </c>
      <c r="J6">
        <f t="shared" si="4"/>
        <v>4.308715020078294</v>
      </c>
      <c r="K6">
        <f t="shared" si="5"/>
        <v>3.4011268932597705E-2</v>
      </c>
      <c r="L6">
        <f t="shared" si="6"/>
        <v>3.3416988664332949E-4</v>
      </c>
      <c r="M6">
        <f t="shared" si="7"/>
        <v>-3.371281934784151E-3</v>
      </c>
      <c r="N6">
        <f t="shared" si="8"/>
        <v>1.2529525710092937E-2</v>
      </c>
      <c r="O6">
        <f t="shared" si="9"/>
        <v>1.4819374281783617E-2</v>
      </c>
      <c r="P6">
        <f t="shared" si="10"/>
        <v>0.17082769638017314</v>
      </c>
      <c r="Q6">
        <f t="shared" si="11"/>
        <v>0.17082769638017314</v>
      </c>
      <c r="R6">
        <f t="shared" si="12"/>
        <v>2.918210185055662E-2</v>
      </c>
    </row>
    <row r="7" spans="1:25">
      <c r="A7" s="2"/>
      <c r="B7" s="1" t="s">
        <v>12</v>
      </c>
      <c r="C7">
        <v>89.821379913666533</v>
      </c>
      <c r="D7">
        <v>79.520601952844714</v>
      </c>
      <c r="E7">
        <v>93.912334023207535</v>
      </c>
      <c r="F7">
        <v>75.503803765316334</v>
      </c>
      <c r="G7">
        <f t="shared" si="1"/>
        <v>4.4978230306418538</v>
      </c>
      <c r="H7">
        <f t="shared" si="2"/>
        <v>4.3760161321492035</v>
      </c>
      <c r="I7">
        <f t="shared" si="3"/>
        <v>4.5423617303380137</v>
      </c>
      <c r="J7">
        <f t="shared" si="4"/>
        <v>4.3241830359834665</v>
      </c>
      <c r="K7">
        <f t="shared" si="5"/>
        <v>1.9836957706247109E-3</v>
      </c>
      <c r="L7">
        <f t="shared" si="6"/>
        <v>3.0150847744964772E-2</v>
      </c>
      <c r="M7">
        <f t="shared" si="7"/>
        <v>-7.7336995773327156E-3</v>
      </c>
      <c r="N7">
        <f t="shared" si="8"/>
        <v>1.8240541922901896E-2</v>
      </c>
      <c r="O7">
        <f t="shared" si="9"/>
        <v>1.7168783070651519E-2</v>
      </c>
      <c r="P7">
        <f t="shared" si="10"/>
        <v>-0.12180689849265036</v>
      </c>
      <c r="Q7">
        <f t="shared" si="11"/>
        <v>-0.12180689849265036</v>
      </c>
      <c r="R7">
        <f t="shared" si="12"/>
        <v>1.4836920520398828E-2</v>
      </c>
    </row>
    <row r="8" spans="1:25">
      <c r="A8" s="2"/>
      <c r="B8" s="1" t="s">
        <v>13</v>
      </c>
      <c r="C8">
        <v>79.520601952844714</v>
      </c>
      <c r="D8">
        <v>85.535378695195604</v>
      </c>
      <c r="E8">
        <v>89.033324118747444</v>
      </c>
      <c r="F8">
        <v>73.745485960321062</v>
      </c>
      <c r="G8">
        <f t="shared" si="1"/>
        <v>4.3760161321492035</v>
      </c>
      <c r="H8">
        <f t="shared" si="2"/>
        <v>4.448930076265655</v>
      </c>
      <c r="I8">
        <f t="shared" si="3"/>
        <v>4.4890107279518894</v>
      </c>
      <c r="J8">
        <f t="shared" si="4"/>
        <v>4.3006197860290047</v>
      </c>
      <c r="K8">
        <f t="shared" si="5"/>
        <v>1.276777868061236E-2</v>
      </c>
      <c r="L8">
        <f t="shared" si="6"/>
        <v>5.6846090082768082E-3</v>
      </c>
      <c r="M8">
        <f t="shared" si="7"/>
        <v>-8.5193796548512623E-3</v>
      </c>
      <c r="N8">
        <f t="shared" si="8"/>
        <v>1.6278780871287039E-2</v>
      </c>
      <c r="O8">
        <f t="shared" si="9"/>
        <v>1.2800733952570059E-2</v>
      </c>
      <c r="P8">
        <f t="shared" si="10"/>
        <v>7.2913944116451468E-2</v>
      </c>
      <c r="Q8">
        <f t="shared" si="11"/>
        <v>7.2913944116451468E-2</v>
      </c>
      <c r="R8">
        <f t="shared" si="12"/>
        <v>5.3164432466170078E-3</v>
      </c>
    </row>
    <row r="9" spans="1:25">
      <c r="A9" s="2"/>
      <c r="B9" s="1" t="s">
        <v>14</v>
      </c>
      <c r="C9">
        <v>85.535378695195604</v>
      </c>
      <c r="D9">
        <v>85.664594734071414</v>
      </c>
      <c r="E9">
        <v>97.246743544726613</v>
      </c>
      <c r="F9">
        <v>82.357264201285119</v>
      </c>
      <c r="G9">
        <f t="shared" si="1"/>
        <v>4.448930076265655</v>
      </c>
      <c r="H9">
        <f t="shared" si="2"/>
        <v>4.4504396099510224</v>
      </c>
      <c r="I9">
        <f t="shared" si="3"/>
        <v>4.577251496536638</v>
      </c>
      <c r="J9">
        <f t="shared" si="4"/>
        <v>4.411066664042127</v>
      </c>
      <c r="K9">
        <f t="shared" si="5"/>
        <v>1.6466386900362256E-2</v>
      </c>
      <c r="L9">
        <f t="shared" si="6"/>
        <v>1.4336379852088064E-3</v>
      </c>
      <c r="M9">
        <f t="shared" si="7"/>
        <v>-4.8586868328288077E-3</v>
      </c>
      <c r="N9">
        <f t="shared" si="8"/>
        <v>1.0944446438278256E-2</v>
      </c>
      <c r="O9">
        <f t="shared" si="9"/>
        <v>9.9608776050658515E-3</v>
      </c>
      <c r="P9">
        <f t="shared" si="10"/>
        <v>1.5095336853674368E-3</v>
      </c>
      <c r="Q9">
        <f t="shared" si="11"/>
        <v>1.5095336853674368E-3</v>
      </c>
      <c r="R9">
        <f t="shared" si="12"/>
        <v>2.2786919472589956E-6</v>
      </c>
    </row>
    <row r="10" spans="1:25">
      <c r="A10" s="2"/>
      <c r="B10" s="1" t="s">
        <v>15</v>
      </c>
      <c r="C10">
        <v>85.664594734071414</v>
      </c>
      <c r="D10">
        <v>99.368078831633312</v>
      </c>
      <c r="E10">
        <v>100.30323899641419</v>
      </c>
      <c r="F10">
        <v>83.196086405236599</v>
      </c>
      <c r="G10">
        <f t="shared" si="1"/>
        <v>4.4504396099510224</v>
      </c>
      <c r="H10">
        <f t="shared" si="2"/>
        <v>4.5988309235717582</v>
      </c>
      <c r="I10">
        <f t="shared" si="3"/>
        <v>4.6081979875313666</v>
      </c>
      <c r="J10">
        <f t="shared" si="4"/>
        <v>4.4212003083222244</v>
      </c>
      <c r="K10">
        <f t="shared" si="5"/>
        <v>2.4887705696782437E-2</v>
      </c>
      <c r="L10">
        <f t="shared" si="6"/>
        <v>8.5493675973982665E-4</v>
      </c>
      <c r="M10">
        <f t="shared" si="7"/>
        <v>-4.6127447865414797E-3</v>
      </c>
      <c r="N10">
        <f t="shared" si="8"/>
        <v>1.2359850495408851E-2</v>
      </c>
      <c r="O10">
        <f t="shared" si="9"/>
        <v>1.2612096051645833E-2</v>
      </c>
      <c r="P10">
        <f t="shared" si="10"/>
        <v>0.14839131362073577</v>
      </c>
      <c r="Q10">
        <f t="shared" si="11"/>
        <v>0.14839131362073577</v>
      </c>
      <c r="R10">
        <f t="shared" si="12"/>
        <v>2.2019981958087558E-2</v>
      </c>
    </row>
    <row r="11" spans="1:25">
      <c r="A11" s="2"/>
      <c r="B11" s="1" t="s">
        <v>16</v>
      </c>
      <c r="C11">
        <v>99.368078831633312</v>
      </c>
      <c r="D11">
        <v>100.2242748967047</v>
      </c>
      <c r="E11">
        <v>109.8450039359502</v>
      </c>
      <c r="F11">
        <v>98.417342434233888</v>
      </c>
      <c r="G11">
        <f t="shared" si="1"/>
        <v>4.5988309235717582</v>
      </c>
      <c r="H11">
        <f t="shared" si="2"/>
        <v>4.6074104237476448</v>
      </c>
      <c r="I11">
        <f t="shared" si="3"/>
        <v>4.6990703170129979</v>
      </c>
      <c r="J11">
        <f t="shared" si="4"/>
        <v>4.5892170327793584</v>
      </c>
      <c r="K11">
        <f t="shared" si="5"/>
        <v>1.0047935997467663E-2</v>
      </c>
      <c r="L11">
        <f t="shared" si="6"/>
        <v>9.2426896168188024E-5</v>
      </c>
      <c r="M11">
        <f t="shared" si="7"/>
        <v>-9.6369058164046746E-4</v>
      </c>
      <c r="N11">
        <f t="shared" si="8"/>
        <v>3.6542252879701257E-3</v>
      </c>
      <c r="O11">
        <f t="shared" si="9"/>
        <v>4.3525215199844052E-3</v>
      </c>
      <c r="P11">
        <f t="shared" si="10"/>
        <v>8.5795001758866007E-3</v>
      </c>
      <c r="Q11">
        <f t="shared" si="11"/>
        <v>8.5795001758866007E-3</v>
      </c>
      <c r="R11">
        <f t="shared" si="12"/>
        <v>7.3607823268038216E-5</v>
      </c>
    </row>
    <row r="12" spans="1:25">
      <c r="A12" s="2"/>
      <c r="B12" s="1" t="s">
        <v>17</v>
      </c>
      <c r="C12">
        <v>100.2242748967047</v>
      </c>
      <c r="D12">
        <v>99.978468188520139</v>
      </c>
      <c r="E12">
        <v>105.74264616283681</v>
      </c>
      <c r="F12">
        <v>93.0253678331907</v>
      </c>
      <c r="G12">
        <f t="shared" si="1"/>
        <v>4.6074104237476448</v>
      </c>
      <c r="H12">
        <f t="shared" si="2"/>
        <v>4.6049548446890194</v>
      </c>
      <c r="I12">
        <f t="shared" si="3"/>
        <v>4.6610082756770508</v>
      </c>
      <c r="J12">
        <f t="shared" si="4"/>
        <v>4.5328722283575287</v>
      </c>
      <c r="K12">
        <f t="shared" si="5"/>
        <v>2.8727297314465332E-3</v>
      </c>
      <c r="L12">
        <f t="shared" si="6"/>
        <v>5.5559425720151222E-3</v>
      </c>
      <c r="M12">
        <f t="shared" si="7"/>
        <v>-3.9950871596045765E-3</v>
      </c>
      <c r="N12">
        <f t="shared" si="8"/>
        <v>7.5832726398357992E-3</v>
      </c>
      <c r="O12">
        <f t="shared" si="9"/>
        <v>5.9218510867851716E-3</v>
      </c>
      <c r="P12">
        <f t="shared" si="10"/>
        <v>-2.4555790586253678E-3</v>
      </c>
      <c r="Q12">
        <f t="shared" si="11"/>
        <v>-2.4555790586253678E-3</v>
      </c>
      <c r="R12">
        <f t="shared" si="12"/>
        <v>6.0298685131594481E-6</v>
      </c>
    </row>
    <row r="13" spans="1:25">
      <c r="A13" s="2"/>
      <c r="B13" s="1" t="s">
        <v>18</v>
      </c>
      <c r="C13">
        <v>99.978468188520139</v>
      </c>
      <c r="D13">
        <v>91.258804555426977</v>
      </c>
      <c r="E13">
        <v>103.83120598572491</v>
      </c>
      <c r="F13">
        <v>89.793711986863698</v>
      </c>
      <c r="G13">
        <f t="shared" si="1"/>
        <v>4.6049548446890194</v>
      </c>
      <c r="H13">
        <f t="shared" si="2"/>
        <v>4.5136994760865585</v>
      </c>
      <c r="I13">
        <f t="shared" si="3"/>
        <v>4.6427665612505562</v>
      </c>
      <c r="J13">
        <f t="shared" si="4"/>
        <v>4.4975149504384708</v>
      </c>
      <c r="K13">
        <f t="shared" si="5"/>
        <v>1.4297259093299973E-3</v>
      </c>
      <c r="L13">
        <f t="shared" si="6"/>
        <v>1.1543330876569058E-2</v>
      </c>
      <c r="M13">
        <f t="shared" si="7"/>
        <v>-4.0624868288032306E-3</v>
      </c>
      <c r="N13">
        <f t="shared" si="8"/>
        <v>8.7021744490647923E-3</v>
      </c>
      <c r="O13">
        <f t="shared" si="9"/>
        <v>7.6095110321809083E-3</v>
      </c>
      <c r="P13">
        <f t="shared" si="10"/>
        <v>-9.1255368602460862E-2</v>
      </c>
      <c r="Q13">
        <f t="shared" si="11"/>
        <v>-9.1255368602460862E-2</v>
      </c>
      <c r="R13">
        <f t="shared" si="12"/>
        <v>8.3275422987709995E-3</v>
      </c>
    </row>
    <row r="14" spans="1:25">
      <c r="A14" s="2"/>
      <c r="B14" s="1" t="s">
        <v>19</v>
      </c>
      <c r="C14">
        <v>91.258804555426977</v>
      </c>
      <c r="D14">
        <v>89.001858267052739</v>
      </c>
      <c r="E14">
        <v>92.094608247257909</v>
      </c>
      <c r="F14">
        <v>81.566815592150334</v>
      </c>
      <c r="G14">
        <f t="shared" si="1"/>
        <v>4.5136994760865585</v>
      </c>
      <c r="H14">
        <f t="shared" si="2"/>
        <v>4.4886572489192549</v>
      </c>
      <c r="I14">
        <f t="shared" si="3"/>
        <v>4.5228163991725392</v>
      </c>
      <c r="J14">
        <f t="shared" si="4"/>
        <v>4.4014225075918896</v>
      </c>
      <c r="K14">
        <f t="shared" si="5"/>
        <v>8.3118286555687232E-5</v>
      </c>
      <c r="L14">
        <f t="shared" si="6"/>
        <v>1.2606117654352884E-2</v>
      </c>
      <c r="M14">
        <f t="shared" si="7"/>
        <v>-1.0236204860929713E-3</v>
      </c>
      <c r="N14">
        <f t="shared" si="8"/>
        <v>4.3132905452026079E-3</v>
      </c>
      <c r="O14">
        <f t="shared" si="9"/>
        <v>5.3150640741534503E-3</v>
      </c>
      <c r="P14">
        <f t="shared" si="10"/>
        <v>-2.5042227167303643E-2</v>
      </c>
      <c r="Q14">
        <f t="shared" si="11"/>
        <v>-2.5042227167303643E-2</v>
      </c>
      <c r="R14">
        <f t="shared" si="12"/>
        <v>6.2711314149884064E-4</v>
      </c>
    </row>
    <row r="15" spans="1:25">
      <c r="A15" s="2"/>
      <c r="B15" s="1" t="s">
        <v>20</v>
      </c>
      <c r="C15">
        <v>89.001858267052739</v>
      </c>
      <c r="D15">
        <v>106.1467830879201</v>
      </c>
      <c r="E15">
        <v>115.68987596266859</v>
      </c>
      <c r="F15">
        <v>89.001858267052739</v>
      </c>
      <c r="G15">
        <f t="shared" si="1"/>
        <v>4.4886572489192549</v>
      </c>
      <c r="H15">
        <f t="shared" si="2"/>
        <v>4.6648228823477984</v>
      </c>
      <c r="I15">
        <f t="shared" si="3"/>
        <v>4.7509131278876477</v>
      </c>
      <c r="J15">
        <f t="shared" si="4"/>
        <v>4.4886572489192549</v>
      </c>
      <c r="K15">
        <f t="shared" si="5"/>
        <v>6.8778146053484326E-2</v>
      </c>
      <c r="L15">
        <f t="shared" si="6"/>
        <v>0</v>
      </c>
      <c r="M15">
        <f t="shared" si="7"/>
        <v>0</v>
      </c>
      <c r="N15">
        <f t="shared" si="8"/>
        <v>1.5482504023993144E-2</v>
      </c>
      <c r="O15">
        <f t="shared" si="9"/>
        <v>2.4806489049694406E-2</v>
      </c>
      <c r="P15">
        <f t="shared" si="10"/>
        <v>0.17616563342854352</v>
      </c>
      <c r="Q15">
        <f t="shared" si="11"/>
        <v>0.17616563342854352</v>
      </c>
      <c r="R15">
        <f t="shared" si="12"/>
        <v>3.103433040127997E-2</v>
      </c>
    </row>
    <row r="16" spans="1:25">
      <c r="A16" s="2"/>
      <c r="B16" s="1" t="s">
        <v>21</v>
      </c>
      <c r="C16">
        <v>106.1467830879201</v>
      </c>
      <c r="D16">
        <v>123.34538982574929</v>
      </c>
      <c r="E16">
        <v>123.34538982574929</v>
      </c>
      <c r="F16">
        <v>100.21206299752311</v>
      </c>
      <c r="G16">
        <f t="shared" si="1"/>
        <v>4.6648228823477984</v>
      </c>
      <c r="H16">
        <f t="shared" si="2"/>
        <v>4.814988467536331</v>
      </c>
      <c r="I16">
        <f t="shared" si="3"/>
        <v>4.814988467536331</v>
      </c>
      <c r="J16">
        <f t="shared" si="4"/>
        <v>4.607288570601404</v>
      </c>
      <c r="K16">
        <f t="shared" si="5"/>
        <v>2.2549702975014449E-2</v>
      </c>
      <c r="L16">
        <f t="shared" si="6"/>
        <v>3.3101970281313024E-3</v>
      </c>
      <c r="M16">
        <f t="shared" si="7"/>
        <v>-8.6396735918167888E-3</v>
      </c>
      <c r="N16">
        <f t="shared" si="8"/>
        <v>1.8117475871305175E-2</v>
      </c>
      <c r="O16">
        <f t="shared" si="9"/>
        <v>1.5559204839844448E-2</v>
      </c>
      <c r="P16">
        <f t="shared" si="10"/>
        <v>0.15016558518853262</v>
      </c>
      <c r="Q16">
        <f t="shared" si="11"/>
        <v>0.15016558518853262</v>
      </c>
      <c r="R16">
        <f t="shared" si="12"/>
        <v>2.2549702975014449E-2</v>
      </c>
    </row>
    <row r="17" spans="1:18">
      <c r="A17" s="2"/>
      <c r="B17" s="1" t="s">
        <v>22</v>
      </c>
      <c r="C17">
        <v>123.34538982574929</v>
      </c>
      <c r="D17">
        <v>95.069589680283499</v>
      </c>
      <c r="E17">
        <v>127.1977068670967</v>
      </c>
      <c r="F17">
        <v>95.069589680283499</v>
      </c>
      <c r="G17">
        <f t="shared" si="1"/>
        <v>4.814988467536331</v>
      </c>
      <c r="H17">
        <f t="shared" si="2"/>
        <v>4.5546091463869063</v>
      </c>
      <c r="I17">
        <f t="shared" si="3"/>
        <v>4.8457426229691221</v>
      </c>
      <c r="J17">
        <f t="shared" si="4"/>
        <v>4.5546091463869063</v>
      </c>
      <c r="K17">
        <f t="shared" si="5"/>
        <v>9.4581807638427007E-4</v>
      </c>
      <c r="L17">
        <f t="shared" si="6"/>
        <v>6.779739088223527E-2</v>
      </c>
      <c r="M17">
        <f t="shared" si="7"/>
        <v>-8.0077461141140217E-3</v>
      </c>
      <c r="N17">
        <f t="shared" si="8"/>
        <v>2.6871471878942073E-2</v>
      </c>
      <c r="O17">
        <f t="shared" si="9"/>
        <v>3.0570259791865066E-2</v>
      </c>
      <c r="P17">
        <f t="shared" si="10"/>
        <v>-0.26037932114942475</v>
      </c>
      <c r="Q17">
        <f t="shared" si="11"/>
        <v>-0.26037932114942475</v>
      </c>
      <c r="R17">
        <f t="shared" si="12"/>
        <v>6.779739088223527E-2</v>
      </c>
    </row>
    <row r="18" spans="1:18">
      <c r="A18" s="2"/>
      <c r="B18" s="1" t="s">
        <v>23</v>
      </c>
      <c r="C18">
        <v>95.069589680283499</v>
      </c>
      <c r="D18">
        <v>111.7189987972485</v>
      </c>
      <c r="E18">
        <v>112.9016429485676</v>
      </c>
      <c r="F18">
        <v>94.256179938206827</v>
      </c>
      <c r="G18">
        <f t="shared" si="1"/>
        <v>4.5546091463869063</v>
      </c>
      <c r="H18">
        <f t="shared" si="2"/>
        <v>4.7159867793222521</v>
      </c>
      <c r="I18">
        <f t="shared" si="3"/>
        <v>4.7265170232956821</v>
      </c>
      <c r="J18">
        <f t="shared" si="4"/>
        <v>4.5460163938146723</v>
      </c>
      <c r="K18">
        <f t="shared" si="5"/>
        <v>2.9552318143282828E-2</v>
      </c>
      <c r="L18">
        <f t="shared" si="6"/>
        <v>7.3835396767634359E-5</v>
      </c>
      <c r="M18">
        <f t="shared" si="7"/>
        <v>-1.4771618514951728E-3</v>
      </c>
      <c r="N18">
        <f t="shared" si="8"/>
        <v>8.7714163617343948E-3</v>
      </c>
      <c r="O18">
        <f t="shared" si="9"/>
        <v>1.1750931049156501E-2</v>
      </c>
      <c r="P18">
        <f t="shared" si="10"/>
        <v>0.16137763293534579</v>
      </c>
      <c r="Q18">
        <f t="shared" si="11"/>
        <v>0.16137763293534579</v>
      </c>
      <c r="R18">
        <f t="shared" si="12"/>
        <v>2.6042740411815205E-2</v>
      </c>
    </row>
    <row r="19" spans="1:18">
      <c r="A19" s="2"/>
      <c r="B19" s="1" t="s">
        <v>24</v>
      </c>
      <c r="C19">
        <v>111.7189987972485</v>
      </c>
      <c r="D19">
        <v>104.0051603115936</v>
      </c>
      <c r="E19">
        <v>119.7384137264865</v>
      </c>
      <c r="F19">
        <v>104.0051603115936</v>
      </c>
      <c r="G19">
        <f t="shared" si="1"/>
        <v>4.7159867793222521</v>
      </c>
      <c r="H19">
        <f t="shared" si="2"/>
        <v>4.6444405162911293</v>
      </c>
      <c r="I19">
        <f t="shared" si="3"/>
        <v>4.7853094777602694</v>
      </c>
      <c r="J19">
        <f t="shared" si="4"/>
        <v>4.6444405162911293</v>
      </c>
      <c r="K19">
        <f t="shared" si="5"/>
        <v>4.8056365187282872E-3</v>
      </c>
      <c r="L19">
        <f t="shared" si="6"/>
        <v>5.1188677537186049E-3</v>
      </c>
      <c r="M19">
        <f t="shared" si="7"/>
        <v>-4.9597800164735894E-3</v>
      </c>
      <c r="N19">
        <f t="shared" si="8"/>
        <v>9.2929721890371887E-3</v>
      </c>
      <c r="O19">
        <f t="shared" si="9"/>
        <v>7.1572380492837002E-3</v>
      </c>
      <c r="P19">
        <f t="shared" si="10"/>
        <v>-7.154626303112277E-2</v>
      </c>
      <c r="Q19">
        <f t="shared" si="11"/>
        <v>-7.154626303112277E-2</v>
      </c>
      <c r="R19">
        <f t="shared" si="12"/>
        <v>5.1188677537186049E-3</v>
      </c>
    </row>
    <row r="20" spans="1:18">
      <c r="A20" s="2"/>
      <c r="B20" s="1" t="s">
        <v>25</v>
      </c>
      <c r="C20">
        <v>104.0051603115936</v>
      </c>
      <c r="D20">
        <v>100.359615515648</v>
      </c>
      <c r="E20">
        <v>109.71822417352131</v>
      </c>
      <c r="F20">
        <v>93.080475412980903</v>
      </c>
      <c r="G20">
        <f t="shared" si="1"/>
        <v>4.6444405162911293</v>
      </c>
      <c r="H20">
        <f t="shared" si="2"/>
        <v>4.6087598904391491</v>
      </c>
      <c r="I20">
        <f t="shared" si="3"/>
        <v>4.69791548086297</v>
      </c>
      <c r="J20">
        <f t="shared" si="4"/>
        <v>4.533464445994972</v>
      </c>
      <c r="K20">
        <f t="shared" si="5"/>
        <v>2.8595718359596119E-3</v>
      </c>
      <c r="L20">
        <f t="shared" si="6"/>
        <v>1.2315688178377648E-2</v>
      </c>
      <c r="M20">
        <f t="shared" si="7"/>
        <v>-5.9344414274091085E-3</v>
      </c>
      <c r="N20">
        <f t="shared" si="8"/>
        <v>1.1862122248747185E-2</v>
      </c>
      <c r="O20">
        <f t="shared" si="9"/>
        <v>9.7541191851897822E-3</v>
      </c>
      <c r="P20">
        <f t="shared" si="10"/>
        <v>-3.5680625851980174E-2</v>
      </c>
      <c r="Q20">
        <f t="shared" si="11"/>
        <v>-3.5680625851980174E-2</v>
      </c>
      <c r="R20">
        <f t="shared" si="12"/>
        <v>1.273107061188996E-3</v>
      </c>
    </row>
    <row r="21" spans="1:18">
      <c r="A21" s="2"/>
      <c r="B21" s="1" t="s">
        <v>26</v>
      </c>
      <c r="C21">
        <v>100.359615515648</v>
      </c>
      <c r="D21">
        <v>129.30129005194351</v>
      </c>
      <c r="E21">
        <v>130.10407197559249</v>
      </c>
      <c r="F21">
        <v>98.706555587370019</v>
      </c>
      <c r="G21">
        <f t="shared" si="1"/>
        <v>4.6087598904391491</v>
      </c>
      <c r="H21">
        <f t="shared" si="2"/>
        <v>4.8621452629279123</v>
      </c>
      <c r="I21">
        <f t="shared" si="3"/>
        <v>4.8683346838418249</v>
      </c>
      <c r="J21">
        <f t="shared" si="4"/>
        <v>4.5921513635586946</v>
      </c>
      <c r="K21">
        <f t="shared" si="5"/>
        <v>6.73790733700418E-2</v>
      </c>
      <c r="L21">
        <f t="shared" si="6"/>
        <v>2.7584316513878151E-4</v>
      </c>
      <c r="M21">
        <f t="shared" si="7"/>
        <v>-4.3111549337167777E-3</v>
      </c>
      <c r="N21">
        <f t="shared" si="8"/>
        <v>2.1365403977603774E-2</v>
      </c>
      <c r="O21">
        <f t="shared" si="9"/>
        <v>2.7511212355536451E-2</v>
      </c>
      <c r="P21">
        <f t="shared" si="10"/>
        <v>0.25338537248876314</v>
      </c>
      <c r="Q21">
        <f t="shared" si="11"/>
        <v>0.25338537248876314</v>
      </c>
      <c r="R21">
        <f t="shared" si="12"/>
        <v>6.4204146991269237E-2</v>
      </c>
    </row>
    <row r="22" spans="1:18">
      <c r="A22" s="2"/>
      <c r="B22" s="1" t="s">
        <v>27</v>
      </c>
      <c r="C22">
        <v>129.30129005194351</v>
      </c>
      <c r="D22">
        <v>149.89039349583061</v>
      </c>
      <c r="E22">
        <v>150.82519662463821</v>
      </c>
      <c r="F22">
        <v>127.44068139595819</v>
      </c>
      <c r="G22">
        <f t="shared" si="1"/>
        <v>4.8621452629279123</v>
      </c>
      <c r="H22">
        <f t="shared" si="2"/>
        <v>5.0099043169697648</v>
      </c>
      <c r="I22">
        <f t="shared" si="3"/>
        <v>5.0161215279867628</v>
      </c>
      <c r="J22">
        <f t="shared" si="4"/>
        <v>4.847651012385664</v>
      </c>
      <c r="K22">
        <f t="shared" si="5"/>
        <v>2.3708690201473398E-2</v>
      </c>
      <c r="L22">
        <f t="shared" si="6"/>
        <v>2.1008329878146481E-4</v>
      </c>
      <c r="M22">
        <f t="shared" si="7"/>
        <v>-2.2317705633226105E-3</v>
      </c>
      <c r="N22">
        <f t="shared" si="8"/>
        <v>8.5606187649734065E-3</v>
      </c>
      <c r="O22">
        <f t="shared" si="9"/>
        <v>1.0236762945742561E-2</v>
      </c>
      <c r="P22">
        <f t="shared" si="10"/>
        <v>0.14775905404185252</v>
      </c>
      <c r="Q22">
        <f t="shared" si="11"/>
        <v>0.14775905404185252</v>
      </c>
      <c r="R22">
        <f t="shared" si="12"/>
        <v>2.1832738051343094E-2</v>
      </c>
    </row>
    <row r="23" spans="1:18">
      <c r="A23" s="2"/>
      <c r="B23" s="1" t="s">
        <v>28</v>
      </c>
      <c r="C23">
        <v>149.89039349583061</v>
      </c>
      <c r="D23">
        <v>160.37121702132961</v>
      </c>
      <c r="E23">
        <v>161.5683770296713</v>
      </c>
      <c r="F23">
        <v>143.2143358140934</v>
      </c>
      <c r="G23">
        <f t="shared" si="1"/>
        <v>5.0099043169697648</v>
      </c>
      <c r="H23">
        <f t="shared" si="2"/>
        <v>5.0774912343260539</v>
      </c>
      <c r="I23">
        <f t="shared" si="3"/>
        <v>5.0849284402402768</v>
      </c>
      <c r="J23">
        <f t="shared" si="4"/>
        <v>4.964342359949443</v>
      </c>
      <c r="K23">
        <f t="shared" si="5"/>
        <v>5.6286190725089802E-3</v>
      </c>
      <c r="L23">
        <f t="shared" si="6"/>
        <v>2.0758919275216548E-3</v>
      </c>
      <c r="M23">
        <f t="shared" si="7"/>
        <v>-3.4182458799383955E-3</v>
      </c>
      <c r="N23">
        <f t="shared" si="8"/>
        <v>6.5992827024649991E-3</v>
      </c>
      <c r="O23">
        <f t="shared" si="9"/>
        <v>5.2445616294268509E-3</v>
      </c>
      <c r="P23">
        <f t="shared" si="10"/>
        <v>6.7586917356289078E-2</v>
      </c>
      <c r="Q23">
        <f t="shared" si="11"/>
        <v>6.7586917356289078E-2</v>
      </c>
      <c r="R23">
        <f t="shared" si="12"/>
        <v>4.5679913977258501E-3</v>
      </c>
    </row>
    <row r="24" spans="1:18">
      <c r="A24" s="2"/>
      <c r="B24" s="1" t="s">
        <v>29</v>
      </c>
      <c r="C24">
        <v>160.37121702132961</v>
      </c>
      <c r="D24">
        <v>194.80087099509871</v>
      </c>
      <c r="E24">
        <v>216.21317660151641</v>
      </c>
      <c r="F24">
        <v>157.43353975428909</v>
      </c>
      <c r="G24">
        <f t="shared" si="1"/>
        <v>5.0774912343260539</v>
      </c>
      <c r="H24">
        <f t="shared" si="2"/>
        <v>5.2719778624258451</v>
      </c>
      <c r="I24">
        <f t="shared" si="3"/>
        <v>5.3762648497009442</v>
      </c>
      <c r="J24">
        <f t="shared" si="4"/>
        <v>5.0590033993973353</v>
      </c>
      <c r="K24">
        <f t="shared" si="5"/>
        <v>8.92656732441829E-2</v>
      </c>
      <c r="L24">
        <f t="shared" si="6"/>
        <v>3.4180004035154482E-4</v>
      </c>
      <c r="M24">
        <f t="shared" si="7"/>
        <v>-5.5236772821074124E-3</v>
      </c>
      <c r="N24">
        <f t="shared" si="8"/>
        <v>2.8032791258892256E-2</v>
      </c>
      <c r="O24">
        <f t="shared" si="9"/>
        <v>3.6303579379519786E-2</v>
      </c>
      <c r="P24">
        <f t="shared" si="10"/>
        <v>0.19448662809979123</v>
      </c>
      <c r="Q24">
        <f t="shared" si="11"/>
        <v>0.19448662809979123</v>
      </c>
      <c r="R24">
        <f t="shared" si="12"/>
        <v>3.7825048509626501E-2</v>
      </c>
    </row>
    <row r="25" spans="1:18">
      <c r="A25" s="2"/>
      <c r="B25" s="1" t="s">
        <v>30</v>
      </c>
      <c r="C25">
        <v>194.80087099509871</v>
      </c>
      <c r="D25">
        <v>192.52850138362379</v>
      </c>
      <c r="E25">
        <v>225.90937254035609</v>
      </c>
      <c r="F25">
        <v>191.91714335931249</v>
      </c>
      <c r="G25">
        <f t="shared" si="1"/>
        <v>5.2719778624258451</v>
      </c>
      <c r="H25">
        <f t="shared" si="2"/>
        <v>5.2602442019038751</v>
      </c>
      <c r="I25">
        <f t="shared" si="3"/>
        <v>5.420133912389093</v>
      </c>
      <c r="J25">
        <f t="shared" si="4"/>
        <v>5.257063733881858</v>
      </c>
      <c r="K25">
        <f t="shared" si="5"/>
        <v>2.1950215140712419E-2</v>
      </c>
      <c r="L25">
        <f t="shared" si="6"/>
        <v>2.2243123022657089E-4</v>
      </c>
      <c r="M25">
        <f t="shared" si="7"/>
        <v>-2.2096183737212558E-3</v>
      </c>
      <c r="N25">
        <f t="shared" si="8"/>
        <v>8.1360241815625067E-3</v>
      </c>
      <c r="O25">
        <f t="shared" si="9"/>
        <v>9.5910008518391293E-3</v>
      </c>
      <c r="P25">
        <f t="shared" si="10"/>
        <v>-1.1733660521970002E-2</v>
      </c>
      <c r="Q25">
        <f t="shared" si="11"/>
        <v>-1.1733660521970002E-2</v>
      </c>
      <c r="R25">
        <f t="shared" si="12"/>
        <v>1.3767878924483734E-4</v>
      </c>
    </row>
    <row r="26" spans="1:18">
      <c r="A26" s="2"/>
      <c r="B26" s="1" t="s">
        <v>31</v>
      </c>
      <c r="C26">
        <v>192.52850138362379</v>
      </c>
      <c r="D26">
        <v>173.27228882058111</v>
      </c>
      <c r="E26">
        <v>210.12282367831821</v>
      </c>
      <c r="F26">
        <v>169.3305661621323</v>
      </c>
      <c r="G26">
        <f t="shared" si="1"/>
        <v>5.2602442019038751</v>
      </c>
      <c r="H26">
        <f t="shared" si="2"/>
        <v>5.1548642809962022</v>
      </c>
      <c r="I26">
        <f t="shared" si="3"/>
        <v>5.3476922344036053</v>
      </c>
      <c r="J26">
        <f t="shared" si="4"/>
        <v>5.1318528172146367</v>
      </c>
      <c r="K26">
        <f t="shared" si="5"/>
        <v>7.647158388073871E-3</v>
      </c>
      <c r="L26">
        <f t="shared" si="6"/>
        <v>1.6484347662419997E-2</v>
      </c>
      <c r="M26">
        <f t="shared" si="7"/>
        <v>-1.1227573980989882E-2</v>
      </c>
      <c r="N26">
        <f t="shared" si="8"/>
        <v>2.1411567857532277E-2</v>
      </c>
      <c r="O26">
        <f t="shared" si="9"/>
        <v>1.6802594849294916E-2</v>
      </c>
      <c r="P26">
        <f t="shared" si="10"/>
        <v>-0.1053799209076729</v>
      </c>
      <c r="Q26">
        <f t="shared" si="11"/>
        <v>-0.1053799209076729</v>
      </c>
      <c r="R26">
        <f t="shared" si="12"/>
        <v>1.1104927730507395E-2</v>
      </c>
    </row>
    <row r="27" spans="1:18">
      <c r="A27" s="2"/>
      <c r="B27" s="1" t="s">
        <v>32</v>
      </c>
      <c r="C27">
        <v>173.27228882058111</v>
      </c>
      <c r="D27">
        <v>148.91707820205269</v>
      </c>
      <c r="E27">
        <v>179.13352279261031</v>
      </c>
      <c r="F27">
        <v>142.8300186130387</v>
      </c>
      <c r="G27">
        <f t="shared" si="1"/>
        <v>5.1548642809962022</v>
      </c>
      <c r="H27">
        <f t="shared" si="2"/>
        <v>5.003389628895663</v>
      </c>
      <c r="I27">
        <f t="shared" si="3"/>
        <v>5.1881314651566202</v>
      </c>
      <c r="J27">
        <f t="shared" si="4"/>
        <v>4.9616552421905595</v>
      </c>
      <c r="K27">
        <f t="shared" si="5"/>
        <v>1.1067055419631637E-3</v>
      </c>
      <c r="L27">
        <f t="shared" si="6"/>
        <v>3.7329732676200329E-2</v>
      </c>
      <c r="M27">
        <f t="shared" si="7"/>
        <v>-6.4275206754046549E-3</v>
      </c>
      <c r="N27">
        <f t="shared" si="8"/>
        <v>1.780016043154399E-2</v>
      </c>
      <c r="O27">
        <f t="shared" si="9"/>
        <v>1.8499503102059695E-2</v>
      </c>
      <c r="P27">
        <f t="shared" si="10"/>
        <v>-0.15147465210053923</v>
      </c>
      <c r="Q27">
        <f t="shared" si="11"/>
        <v>-0.15147465210053923</v>
      </c>
      <c r="R27">
        <f t="shared" si="12"/>
        <v>2.2944570228979395E-2</v>
      </c>
    </row>
    <row r="28" spans="1:18">
      <c r="A28" s="2"/>
      <c r="B28" s="1" t="s">
        <v>33</v>
      </c>
      <c r="C28">
        <v>148.91707820205269</v>
      </c>
      <c r="D28">
        <v>147.95336977306749</v>
      </c>
      <c r="E28">
        <v>170.58756262854001</v>
      </c>
      <c r="F28">
        <v>145.33515119693121</v>
      </c>
      <c r="G28">
        <f t="shared" si="1"/>
        <v>5.003389628895663</v>
      </c>
      <c r="H28">
        <f t="shared" si="2"/>
        <v>4.9968971550185231</v>
      </c>
      <c r="I28">
        <f t="shared" si="3"/>
        <v>5.1392487286985684</v>
      </c>
      <c r="J28">
        <f t="shared" si="4"/>
        <v>4.9790424628384624</v>
      </c>
      <c r="K28">
        <f t="shared" si="5"/>
        <v>1.8457694999255824E-2</v>
      </c>
      <c r="L28">
        <f t="shared" si="6"/>
        <v>5.9278449501689874E-4</v>
      </c>
      <c r="M28">
        <f t="shared" si="7"/>
        <v>-3.307784063283122E-3</v>
      </c>
      <c r="N28">
        <f t="shared" si="8"/>
        <v>8.996137714198979E-3</v>
      </c>
      <c r="O28">
        <f t="shared" si="9"/>
        <v>9.2570760595984732E-3</v>
      </c>
      <c r="P28">
        <f t="shared" si="10"/>
        <v>-6.4924738771399149E-3</v>
      </c>
      <c r="Q28">
        <f t="shared" si="11"/>
        <v>-6.4924738771399149E-3</v>
      </c>
      <c r="R28">
        <f t="shared" si="12"/>
        <v>4.21522170453442E-5</v>
      </c>
    </row>
    <row r="29" spans="1:18">
      <c r="A29" s="2"/>
      <c r="B29" s="1" t="s">
        <v>34</v>
      </c>
      <c r="C29">
        <v>147.95336977306749</v>
      </c>
      <c r="D29">
        <v>168.46664383854571</v>
      </c>
      <c r="E29">
        <v>168.46664383854571</v>
      </c>
      <c r="F29">
        <v>147.95336977306749</v>
      </c>
      <c r="G29">
        <f t="shared" si="1"/>
        <v>4.9968971550185231</v>
      </c>
      <c r="H29">
        <f t="shared" si="2"/>
        <v>5.1267377707807062</v>
      </c>
      <c r="I29">
        <f t="shared" si="3"/>
        <v>5.1267377707807062</v>
      </c>
      <c r="J29">
        <f t="shared" si="4"/>
        <v>4.9968971550185231</v>
      </c>
      <c r="K29">
        <f t="shared" si="5"/>
        <v>1.6858585501502897E-2</v>
      </c>
      <c r="L29">
        <f t="shared" si="6"/>
        <v>0</v>
      </c>
      <c r="M29">
        <f t="shared" si="7"/>
        <v>0</v>
      </c>
      <c r="N29">
        <f t="shared" si="8"/>
        <v>3.795000779213764E-3</v>
      </c>
      <c r="O29">
        <f t="shared" si="9"/>
        <v>6.0804534671690556E-3</v>
      </c>
      <c r="P29">
        <f t="shared" si="10"/>
        <v>0.1298406157621832</v>
      </c>
      <c r="Q29">
        <f t="shared" si="11"/>
        <v>0.1298406157621832</v>
      </c>
      <c r="R29">
        <f t="shared" si="12"/>
        <v>1.6858585501502897E-2</v>
      </c>
    </row>
    <row r="30" spans="1:18">
      <c r="A30" s="2"/>
      <c r="B30" s="1" t="s">
        <v>35</v>
      </c>
      <c r="C30">
        <v>168.46664383854571</v>
      </c>
      <c r="D30">
        <v>209.16141523405801</v>
      </c>
      <c r="E30">
        <v>218.27923655296539</v>
      </c>
      <c r="F30">
        <v>168.46664383854571</v>
      </c>
      <c r="G30">
        <f t="shared" si="1"/>
        <v>5.1267377707807062</v>
      </c>
      <c r="H30">
        <f t="shared" si="2"/>
        <v>5.3431062755719383</v>
      </c>
      <c r="I30">
        <f t="shared" si="3"/>
        <v>5.3857751447535742</v>
      </c>
      <c r="J30">
        <f t="shared" si="4"/>
        <v>5.1267377707807062</v>
      </c>
      <c r="K30">
        <f t="shared" si="5"/>
        <v>6.7100361114759449E-2</v>
      </c>
      <c r="L30">
        <f t="shared" si="6"/>
        <v>0</v>
      </c>
      <c r="M30">
        <f t="shared" si="7"/>
        <v>0</v>
      </c>
      <c r="N30">
        <f t="shared" si="8"/>
        <v>1.5104821379785159E-2</v>
      </c>
      <c r="O30">
        <f t="shared" si="9"/>
        <v>2.4201355644704749E-2</v>
      </c>
      <c r="P30">
        <f t="shared" si="10"/>
        <v>0.21636850479123204</v>
      </c>
      <c r="Q30">
        <f t="shared" si="11"/>
        <v>0.21636850479123204</v>
      </c>
      <c r="R30">
        <f t="shared" si="12"/>
        <v>4.6815329865593405E-2</v>
      </c>
    </row>
    <row r="31" spans="1:18">
      <c r="A31" s="2"/>
      <c r="B31" s="1" t="s">
        <v>36</v>
      </c>
      <c r="C31">
        <v>209.16141523405801</v>
      </c>
      <c r="D31">
        <v>191.83508412497679</v>
      </c>
      <c r="E31">
        <v>237.3546810776202</v>
      </c>
      <c r="F31">
        <v>186.9558854861493</v>
      </c>
      <c r="G31">
        <f t="shared" si="1"/>
        <v>5.3431062755719383</v>
      </c>
      <c r="H31">
        <f t="shared" si="2"/>
        <v>5.2566360660810778</v>
      </c>
      <c r="I31">
        <f t="shared" si="3"/>
        <v>5.4695555670595137</v>
      </c>
      <c r="J31">
        <f t="shared" si="4"/>
        <v>5.2308726825330929</v>
      </c>
      <c r="K31">
        <f t="shared" si="5"/>
        <v>1.5989423317709819E-2</v>
      </c>
      <c r="L31">
        <f t="shared" si="6"/>
        <v>1.2596379406409165E-2</v>
      </c>
      <c r="M31">
        <f t="shared" si="7"/>
        <v>-1.419185832086688E-2</v>
      </c>
      <c r="N31">
        <f t="shared" si="8"/>
        <v>2.6633111771614794E-2</v>
      </c>
      <c r="O31">
        <f t="shared" si="9"/>
        <v>2.0547424427759572E-2</v>
      </c>
      <c r="P31">
        <f t="shared" si="10"/>
        <v>-8.6470209490860483E-2</v>
      </c>
      <c r="Q31">
        <f t="shared" si="11"/>
        <v>-8.6470209490860483E-2</v>
      </c>
      <c r="R31">
        <f t="shared" si="12"/>
        <v>7.4770971293932984E-3</v>
      </c>
    </row>
    <row r="32" spans="1:18">
      <c r="A32" s="2"/>
      <c r="B32" s="1" t="s">
        <v>37</v>
      </c>
      <c r="C32">
        <v>191.83508412497679</v>
      </c>
      <c r="D32">
        <v>184.27461308601659</v>
      </c>
      <c r="E32">
        <v>213.29007266256519</v>
      </c>
      <c r="F32">
        <v>168.0706403793788</v>
      </c>
      <c r="G32">
        <f t="shared" si="1"/>
        <v>5.2566360660810778</v>
      </c>
      <c r="H32">
        <f t="shared" si="2"/>
        <v>5.2164271074178323</v>
      </c>
      <c r="I32">
        <f t="shared" si="3"/>
        <v>5.3626530827278467</v>
      </c>
      <c r="J32">
        <f t="shared" si="4"/>
        <v>5.1243843694756519</v>
      </c>
      <c r="K32">
        <f t="shared" si="5"/>
        <v>1.1239607818681269E-2</v>
      </c>
      <c r="L32">
        <f t="shared" si="6"/>
        <v>1.7490511255013622E-2</v>
      </c>
      <c r="M32">
        <f t="shared" si="7"/>
        <v>-1.4020930320580865E-2</v>
      </c>
      <c r="N32">
        <f t="shared" si="8"/>
        <v>2.6422329347868423E-2</v>
      </c>
      <c r="O32">
        <f t="shared" si="9"/>
        <v>2.0476177011676196E-2</v>
      </c>
      <c r="P32">
        <f t="shared" si="10"/>
        <v>-4.0208958663245475E-2</v>
      </c>
      <c r="Q32">
        <f t="shared" si="11"/>
        <v>-4.0208958663245475E-2</v>
      </c>
      <c r="R32">
        <f t="shared" si="12"/>
        <v>1.6167603567825834E-3</v>
      </c>
    </row>
    <row r="33" spans="1:18">
      <c r="A33" s="2"/>
      <c r="B33" s="1" t="s">
        <v>38</v>
      </c>
      <c r="C33">
        <v>184.27461308601659</v>
      </c>
      <c r="D33">
        <v>154.5078954026846</v>
      </c>
      <c r="E33">
        <v>189.64010872401369</v>
      </c>
      <c r="F33">
        <v>148.7465643476684</v>
      </c>
      <c r="G33">
        <f t="shared" si="1"/>
        <v>5.2164271074178323</v>
      </c>
      <c r="H33">
        <f t="shared" si="2"/>
        <v>5.0402451979620873</v>
      </c>
      <c r="I33">
        <f t="shared" si="3"/>
        <v>5.2451281113516908</v>
      </c>
      <c r="J33">
        <f t="shared" si="4"/>
        <v>5.0022439473366065</v>
      </c>
      <c r="K33">
        <f t="shared" si="5"/>
        <v>8.2374762681135748E-4</v>
      </c>
      <c r="L33">
        <f t="shared" si="6"/>
        <v>4.5874426062380014E-2</v>
      </c>
      <c r="M33">
        <f t="shared" si="7"/>
        <v>-6.1472717200574947E-3</v>
      </c>
      <c r="N33">
        <f t="shared" si="8"/>
        <v>1.926108475405967E-2</v>
      </c>
      <c r="O33">
        <f t="shared" si="9"/>
        <v>2.1277139257895442E-2</v>
      </c>
      <c r="P33">
        <f t="shared" si="10"/>
        <v>-0.17618190945574508</v>
      </c>
      <c r="Q33">
        <f t="shared" si="11"/>
        <v>-0.17618190945574508</v>
      </c>
      <c r="R33">
        <f t="shared" si="12"/>
        <v>3.1040065219472356E-2</v>
      </c>
    </row>
    <row r="34" spans="1:18">
      <c r="A34" s="2"/>
      <c r="B34" s="1" t="s">
        <v>39</v>
      </c>
      <c r="C34">
        <v>154.5078954026846</v>
      </c>
      <c r="D34">
        <v>159.16535873939631</v>
      </c>
      <c r="E34">
        <v>166.08253416466789</v>
      </c>
      <c r="F34">
        <v>145.59483744639971</v>
      </c>
      <c r="G34">
        <f t="shared" si="1"/>
        <v>5.0402451979620873</v>
      </c>
      <c r="H34">
        <f t="shared" si="2"/>
        <v>5.0699436538748062</v>
      </c>
      <c r="I34">
        <f t="shared" si="3"/>
        <v>5.1124848585597373</v>
      </c>
      <c r="J34">
        <f t="shared" si="4"/>
        <v>4.9808276780350651</v>
      </c>
      <c r="K34">
        <f t="shared" si="5"/>
        <v>5.2185685632636777E-3</v>
      </c>
      <c r="L34">
        <f t="shared" si="6"/>
        <v>3.5304416742780748E-3</v>
      </c>
      <c r="M34">
        <f t="shared" si="7"/>
        <v>-4.2923014730821907E-3</v>
      </c>
      <c r="N34">
        <f t="shared" si="8"/>
        <v>8.0783863779804004E-3</v>
      </c>
      <c r="O34">
        <f t="shared" si="9"/>
        <v>6.2517836014200252E-3</v>
      </c>
      <c r="P34">
        <f t="shared" si="10"/>
        <v>2.9698455912718913E-2</v>
      </c>
      <c r="Q34">
        <f t="shared" si="11"/>
        <v>2.9698455912718913E-2</v>
      </c>
      <c r="R34">
        <f t="shared" si="12"/>
        <v>8.8199828359970898E-4</v>
      </c>
    </row>
    <row r="35" spans="1:18">
      <c r="A35" s="2"/>
      <c r="B35" s="1" t="s">
        <v>40</v>
      </c>
      <c r="C35">
        <v>159.16535873939631</v>
      </c>
      <c r="D35">
        <v>171.56619426283279</v>
      </c>
      <c r="E35">
        <v>172.8880758298038</v>
      </c>
      <c r="F35">
        <v>152.51891605688931</v>
      </c>
      <c r="G35">
        <f t="shared" si="1"/>
        <v>5.0699436538748062</v>
      </c>
      <c r="H35">
        <f t="shared" si="2"/>
        <v>5.1449691645158513</v>
      </c>
      <c r="I35">
        <f t="shared" si="3"/>
        <v>5.1526444246071481</v>
      </c>
      <c r="J35">
        <f t="shared" si="4"/>
        <v>5.0272886280724833</v>
      </c>
      <c r="K35">
        <f t="shared" si="5"/>
        <v>6.8394174797233856E-3</v>
      </c>
      <c r="L35">
        <f t="shared" si="6"/>
        <v>1.8194512261968266E-3</v>
      </c>
      <c r="M35">
        <f t="shared" si="7"/>
        <v>-3.5276035094600304E-3</v>
      </c>
      <c r="N35">
        <f t="shared" si="8"/>
        <v>6.9697567831201778E-3</v>
      </c>
      <c r="O35">
        <f t="shared" si="9"/>
        <v>5.6676585479810406E-3</v>
      </c>
      <c r="P35">
        <f t="shared" si="10"/>
        <v>7.5025510641045123E-2</v>
      </c>
      <c r="Q35">
        <f t="shared" si="11"/>
        <v>7.5025510641045123E-2</v>
      </c>
      <c r="R35">
        <f t="shared" si="12"/>
        <v>5.6288272469495748E-3</v>
      </c>
    </row>
    <row r="36" spans="1:18">
      <c r="A36" s="2"/>
      <c r="B36" s="1" t="s">
        <v>41</v>
      </c>
      <c r="C36">
        <v>171.56619426283279</v>
      </c>
      <c r="D36">
        <v>164.2437073710191</v>
      </c>
      <c r="E36">
        <v>179.90091100809809</v>
      </c>
      <c r="F36">
        <v>148.82386680485931</v>
      </c>
      <c r="G36">
        <f t="shared" si="1"/>
        <v>5.1449691645158513</v>
      </c>
      <c r="H36">
        <f t="shared" si="2"/>
        <v>5.1013513453432688</v>
      </c>
      <c r="I36">
        <f t="shared" si="3"/>
        <v>5.1924062049130821</v>
      </c>
      <c r="J36">
        <f t="shared" si="4"/>
        <v>5.0027635047310044</v>
      </c>
      <c r="K36">
        <f t="shared" si="5"/>
        <v>2.2502728016485112E-3</v>
      </c>
      <c r="L36">
        <f t="shared" si="6"/>
        <v>2.0222449674843622E-2</v>
      </c>
      <c r="M36">
        <f t="shared" si="7"/>
        <v>-6.7458156279286479E-3</v>
      </c>
      <c r="N36">
        <f t="shared" si="8"/>
        <v>1.4659607556840322E-2</v>
      </c>
      <c r="O36">
        <f t="shared" si="9"/>
        <v>1.2971407318061397E-2</v>
      </c>
      <c r="P36">
        <f t="shared" si="10"/>
        <v>-4.361781917258245E-2</v>
      </c>
      <c r="Q36">
        <f t="shared" si="11"/>
        <v>-4.361781917258245E-2</v>
      </c>
      <c r="R36">
        <f t="shared" si="12"/>
        <v>1.9025141493721012E-3</v>
      </c>
    </row>
    <row r="37" spans="1:18">
      <c r="A37" s="2"/>
      <c r="B37" s="1" t="s">
        <v>42</v>
      </c>
      <c r="C37">
        <v>164.2437073710191</v>
      </c>
      <c r="D37">
        <v>176.5363841354463</v>
      </c>
      <c r="E37">
        <v>192.69495249227191</v>
      </c>
      <c r="F37">
        <v>164.2437073710191</v>
      </c>
      <c r="G37">
        <f t="shared" si="1"/>
        <v>5.1013513453432688</v>
      </c>
      <c r="H37">
        <f t="shared" si="2"/>
        <v>5.1735269975393852</v>
      </c>
      <c r="I37">
        <f t="shared" si="3"/>
        <v>5.261108381472031</v>
      </c>
      <c r="J37">
        <f t="shared" si="4"/>
        <v>5.1013513453432688</v>
      </c>
      <c r="K37">
        <f t="shared" si="5"/>
        <v>2.5522310592646608E-2</v>
      </c>
      <c r="L37">
        <f t="shared" si="6"/>
        <v>0</v>
      </c>
      <c r="M37">
        <f t="shared" si="7"/>
        <v>0</v>
      </c>
      <c r="N37">
        <f t="shared" si="8"/>
        <v>5.7452737406584334E-3</v>
      </c>
      <c r="O37">
        <f t="shared" si="9"/>
        <v>9.2052338506922234E-3</v>
      </c>
      <c r="P37">
        <f t="shared" si="10"/>
        <v>7.2175652196116324E-2</v>
      </c>
      <c r="Q37">
        <f t="shared" si="11"/>
        <v>7.2175652196116324E-2</v>
      </c>
      <c r="R37">
        <f t="shared" si="12"/>
        <v>5.2093247699347509E-3</v>
      </c>
    </row>
    <row r="38" spans="1:18">
      <c r="A38" s="2"/>
      <c r="B38" s="1" t="s">
        <v>43</v>
      </c>
      <c r="C38">
        <v>176.5363841354463</v>
      </c>
      <c r="D38">
        <v>135.65041769047599</v>
      </c>
      <c r="E38">
        <v>176.5363841354463</v>
      </c>
      <c r="F38">
        <v>131.60590463874351</v>
      </c>
      <c r="G38">
        <f t="shared" si="1"/>
        <v>5.1735269975393852</v>
      </c>
      <c r="H38">
        <f t="shared" si="2"/>
        <v>4.9100811182780548</v>
      </c>
      <c r="I38">
        <f t="shared" si="3"/>
        <v>5.1735269975393852</v>
      </c>
      <c r="J38">
        <f t="shared" si="4"/>
        <v>4.8798118859602333</v>
      </c>
      <c r="K38">
        <f t="shared" si="5"/>
        <v>0</v>
      </c>
      <c r="L38">
        <f t="shared" si="6"/>
        <v>8.6268566769953633E-2</v>
      </c>
      <c r="M38">
        <f t="shared" si="7"/>
        <v>0</v>
      </c>
      <c r="N38">
        <f t="shared" si="8"/>
        <v>1.9419735901594046E-2</v>
      </c>
      <c r="O38">
        <f t="shared" si="9"/>
        <v>3.1114829051186257E-2</v>
      </c>
      <c r="P38">
        <f t="shared" si="10"/>
        <v>-0.26344587926133034</v>
      </c>
      <c r="Q38">
        <f t="shared" si="11"/>
        <v>-0.26344587926133034</v>
      </c>
      <c r="R38">
        <f t="shared" si="12"/>
        <v>6.9403731299775437E-2</v>
      </c>
    </row>
    <row r="39" spans="1:18">
      <c r="A39" s="2"/>
      <c r="B39" s="1" t="s">
        <v>44</v>
      </c>
      <c r="C39">
        <v>135.65041769047599</v>
      </c>
      <c r="D39">
        <v>167.59336714478829</v>
      </c>
      <c r="E39">
        <v>171.85347809420779</v>
      </c>
      <c r="F39">
        <v>132.18725801754769</v>
      </c>
      <c r="G39">
        <f t="shared" si="1"/>
        <v>4.9100811182780548</v>
      </c>
      <c r="H39">
        <f t="shared" si="2"/>
        <v>5.1215406117564282</v>
      </c>
      <c r="I39">
        <f t="shared" si="3"/>
        <v>5.1466422422193894</v>
      </c>
      <c r="J39">
        <f t="shared" si="4"/>
        <v>4.8842195386388099</v>
      </c>
      <c r="K39">
        <f t="shared" si="5"/>
        <v>5.5961165360387449E-2</v>
      </c>
      <c r="L39">
        <f t="shared" si="6"/>
        <v>6.6882130143700936E-4</v>
      </c>
      <c r="M39">
        <f t="shared" si="7"/>
        <v>-6.1178443463581209E-3</v>
      </c>
      <c r="N39">
        <f t="shared" si="8"/>
        <v>2.1454932512161198E-2</v>
      </c>
      <c r="O39">
        <f t="shared" si="9"/>
        <v>2.4838058592823613E-2</v>
      </c>
      <c r="P39">
        <f t="shared" si="10"/>
        <v>0.21145949347837334</v>
      </c>
      <c r="Q39">
        <f t="shared" si="11"/>
        <v>0.21145949347837334</v>
      </c>
      <c r="R39">
        <f t="shared" si="12"/>
        <v>4.4715117382130215E-2</v>
      </c>
    </row>
    <row r="40" spans="1:18">
      <c r="A40" s="2"/>
      <c r="B40" s="1" t="s">
        <v>45</v>
      </c>
      <c r="C40">
        <v>167.59336714478829</v>
      </c>
      <c r="D40">
        <v>155.52278781501531</v>
      </c>
      <c r="E40">
        <v>172.6655082187508</v>
      </c>
      <c r="F40">
        <v>147.13462320731861</v>
      </c>
      <c r="G40">
        <f t="shared" si="1"/>
        <v>5.1215406117564282</v>
      </c>
      <c r="H40">
        <f t="shared" si="2"/>
        <v>5.0467922663167375</v>
      </c>
      <c r="I40">
        <f t="shared" si="3"/>
        <v>5.151356244411053</v>
      </c>
      <c r="J40">
        <f t="shared" si="4"/>
        <v>4.9913479718174036</v>
      </c>
      <c r="K40">
        <f t="shared" si="5"/>
        <v>8.889719505955308E-4</v>
      </c>
      <c r="L40">
        <f t="shared" si="6"/>
        <v>1.6950123494292483E-2</v>
      </c>
      <c r="M40">
        <f t="shared" si="7"/>
        <v>-3.881775926757793E-3</v>
      </c>
      <c r="N40">
        <f t="shared" si="8"/>
        <v>9.5403657386340934E-3</v>
      </c>
      <c r="O40">
        <f t="shared" si="9"/>
        <v>9.2342092117044198E-3</v>
      </c>
      <c r="P40">
        <f t="shared" si="10"/>
        <v>-7.4748345439690667E-2</v>
      </c>
      <c r="Q40">
        <f t="shared" si="11"/>
        <v>-7.4748345439690667E-2</v>
      </c>
      <c r="R40">
        <f t="shared" si="12"/>
        <v>5.5873151459713243E-3</v>
      </c>
    </row>
    <row r="41" spans="1:18">
      <c r="A41" s="2"/>
      <c r="B41" s="1" t="s">
        <v>46</v>
      </c>
      <c r="C41">
        <v>155.52278781501531</v>
      </c>
      <c r="D41">
        <v>138.28434865616839</v>
      </c>
      <c r="E41">
        <v>158.99050896367811</v>
      </c>
      <c r="F41">
        <v>126.10140027633329</v>
      </c>
      <c r="G41">
        <f t="shared" si="1"/>
        <v>5.0467922663167375</v>
      </c>
      <c r="H41">
        <f t="shared" si="2"/>
        <v>4.9293120627522313</v>
      </c>
      <c r="I41">
        <f t="shared" si="3"/>
        <v>5.0688445083862508</v>
      </c>
      <c r="J41">
        <f t="shared" si="4"/>
        <v>4.8370863474003638</v>
      </c>
      <c r="K41">
        <f t="shared" si="5"/>
        <v>4.8630138029241151E-4</v>
      </c>
      <c r="L41">
        <f t="shared" si="6"/>
        <v>4.3976572428560699E-2</v>
      </c>
      <c r="M41">
        <f t="shared" si="7"/>
        <v>-4.624485687353597E-3</v>
      </c>
      <c r="N41">
        <f t="shared" si="8"/>
        <v>1.6590632417945436E-2</v>
      </c>
      <c r="O41">
        <f t="shared" si="9"/>
        <v>1.9372466049735429E-2</v>
      </c>
      <c r="P41">
        <f t="shared" si="10"/>
        <v>-0.11748020356450617</v>
      </c>
      <c r="Q41">
        <f t="shared" si="11"/>
        <v>-0.11748020356450617</v>
      </c>
      <c r="R41">
        <f t="shared" si="12"/>
        <v>1.3801598229557809E-2</v>
      </c>
    </row>
    <row r="42" spans="1:18">
      <c r="A42" s="2"/>
      <c r="B42" s="1" t="s">
        <v>47</v>
      </c>
      <c r="C42">
        <v>138.28434865616839</v>
      </c>
      <c r="D42">
        <v>139.46562768538891</v>
      </c>
      <c r="E42">
        <v>147.32142311428851</v>
      </c>
      <c r="F42">
        <v>133.6773928174789</v>
      </c>
      <c r="G42">
        <f t="shared" si="1"/>
        <v>4.9293120627522313</v>
      </c>
      <c r="H42">
        <f t="shared" si="2"/>
        <v>4.9378181743803005</v>
      </c>
      <c r="I42">
        <f t="shared" si="3"/>
        <v>4.9926167515511715</v>
      </c>
      <c r="J42">
        <f t="shared" si="4"/>
        <v>4.8954293809362586</v>
      </c>
      <c r="K42">
        <f t="shared" si="5"/>
        <v>4.0074836239306563E-3</v>
      </c>
      <c r="L42">
        <f t="shared" si="6"/>
        <v>1.1480361270424511E-3</v>
      </c>
      <c r="M42">
        <f t="shared" si="7"/>
        <v>-2.1449326280336633E-3</v>
      </c>
      <c r="N42">
        <f t="shared" si="8"/>
        <v>4.2132721090159175E-3</v>
      </c>
      <c r="O42">
        <f t="shared" si="9"/>
        <v>3.4067047920293015E-3</v>
      </c>
      <c r="P42">
        <f t="shared" si="10"/>
        <v>8.5061116280691351E-3</v>
      </c>
      <c r="Q42">
        <f t="shared" si="11"/>
        <v>8.5061116280691351E-3</v>
      </c>
      <c r="R42">
        <f t="shared" si="12"/>
        <v>7.2353935029172947E-5</v>
      </c>
    </row>
    <row r="43" spans="1:18">
      <c r="A43" s="2"/>
      <c r="B43" s="1" t="s">
        <v>48</v>
      </c>
      <c r="C43">
        <v>139.46562768538891</v>
      </c>
      <c r="D43">
        <v>154.2755976318762</v>
      </c>
      <c r="E43">
        <v>183.1776137857087</v>
      </c>
      <c r="F43">
        <v>139.46562768538891</v>
      </c>
      <c r="G43">
        <f t="shared" si="1"/>
        <v>4.9378181743803005</v>
      </c>
      <c r="H43">
        <f t="shared" si="2"/>
        <v>5.0387405980085802</v>
      </c>
      <c r="I43">
        <f t="shared" si="3"/>
        <v>5.2104562492806963</v>
      </c>
      <c r="J43">
        <f t="shared" si="4"/>
        <v>4.9378181743803005</v>
      </c>
      <c r="K43">
        <f t="shared" si="5"/>
        <v>7.433151988539384E-2</v>
      </c>
      <c r="L43">
        <f t="shared" si="6"/>
        <v>0</v>
      </c>
      <c r="M43">
        <f t="shared" si="7"/>
        <v>0</v>
      </c>
      <c r="N43">
        <f t="shared" si="8"/>
        <v>1.6732612345209247E-2</v>
      </c>
      <c r="O43">
        <f t="shared" si="9"/>
        <v>2.6809446603144538E-2</v>
      </c>
      <c r="P43">
        <f t="shared" si="10"/>
        <v>0.10092242362827974</v>
      </c>
      <c r="Q43">
        <f t="shared" si="11"/>
        <v>0.10092242362827974</v>
      </c>
      <c r="R43">
        <f t="shared" si="12"/>
        <v>1.0185335591005958E-2</v>
      </c>
    </row>
    <row r="44" spans="1:18">
      <c r="A44" s="2"/>
      <c r="B44" s="1" t="s">
        <v>49</v>
      </c>
      <c r="C44">
        <v>154.2755976318762</v>
      </c>
      <c r="D44">
        <v>159.84112852484759</v>
      </c>
      <c r="E44">
        <v>159.84112852484759</v>
      </c>
      <c r="F44">
        <v>142.18493695805651</v>
      </c>
      <c r="G44">
        <f t="shared" si="1"/>
        <v>5.0387405980085802</v>
      </c>
      <c r="H44">
        <f t="shared" si="2"/>
        <v>5.0741803752159571</v>
      </c>
      <c r="I44">
        <f t="shared" si="3"/>
        <v>5.0741803752159571</v>
      </c>
      <c r="J44">
        <f t="shared" si="4"/>
        <v>4.9571285831933105</v>
      </c>
      <c r="K44">
        <f t="shared" si="5"/>
        <v>1.2559778085085111E-3</v>
      </c>
      <c r="L44">
        <f t="shared" si="6"/>
        <v>6.6605209622078001E-3</v>
      </c>
      <c r="M44">
        <f t="shared" si="7"/>
        <v>-2.8923116224983006E-3</v>
      </c>
      <c r="N44">
        <f t="shared" si="8"/>
        <v>5.8984795148702973E-3</v>
      </c>
      <c r="O44">
        <f t="shared" si="9"/>
        <v>4.9416384818952389E-3</v>
      </c>
      <c r="P44">
        <f t="shared" si="10"/>
        <v>3.5439777207376899E-2</v>
      </c>
      <c r="Q44">
        <f t="shared" si="11"/>
        <v>3.5439777207376899E-2</v>
      </c>
      <c r="R44">
        <f t="shared" si="12"/>
        <v>1.2559778085085111E-3</v>
      </c>
    </row>
    <row r="45" spans="1:18">
      <c r="A45" s="2"/>
      <c r="B45" s="1" t="s">
        <v>50</v>
      </c>
      <c r="C45">
        <v>159.84112852484759</v>
      </c>
      <c r="D45">
        <v>136.37149901008999</v>
      </c>
      <c r="E45">
        <v>162.8636632728608</v>
      </c>
      <c r="F45">
        <v>136.37149901008999</v>
      </c>
      <c r="G45">
        <f t="shared" si="1"/>
        <v>5.0741803752159571</v>
      </c>
      <c r="H45">
        <f t="shared" si="2"/>
        <v>4.9153827720370176</v>
      </c>
      <c r="I45">
        <f t="shared" si="3"/>
        <v>5.0929134291721159</v>
      </c>
      <c r="J45">
        <f t="shared" si="4"/>
        <v>4.9153827720370176</v>
      </c>
      <c r="K45">
        <f t="shared" si="5"/>
        <v>3.5092731052435548E-4</v>
      </c>
      <c r="L45">
        <f t="shared" si="6"/>
        <v>2.521667877537595E-2</v>
      </c>
      <c r="M45">
        <f t="shared" si="7"/>
        <v>-2.9747640684597626E-3</v>
      </c>
      <c r="N45">
        <f t="shared" si="8"/>
        <v>9.9892316801219513E-3</v>
      </c>
      <c r="O45">
        <f t="shared" si="9"/>
        <v>1.1367410868681319E-2</v>
      </c>
      <c r="P45">
        <f t="shared" si="10"/>
        <v>-0.15879760317893954</v>
      </c>
      <c r="Q45">
        <f t="shared" si="11"/>
        <v>-0.15879760317893954</v>
      </c>
      <c r="R45">
        <f t="shared" si="12"/>
        <v>2.521667877537595E-2</v>
      </c>
    </row>
    <row r="46" spans="1:18">
      <c r="A46" s="2"/>
      <c r="B46" s="1" t="s">
        <v>51</v>
      </c>
      <c r="C46">
        <v>136.37149901008999</v>
      </c>
      <c r="D46">
        <v>138.7339333439725</v>
      </c>
      <c r="E46">
        <v>156.3064476513992</v>
      </c>
      <c r="F46">
        <v>127.5837302680889</v>
      </c>
      <c r="G46">
        <f t="shared" si="1"/>
        <v>4.9153827720370176</v>
      </c>
      <c r="H46">
        <f t="shared" si="2"/>
        <v>4.9325579502025851</v>
      </c>
      <c r="I46">
        <f t="shared" si="3"/>
        <v>5.0518184883449893</v>
      </c>
      <c r="J46">
        <f t="shared" si="4"/>
        <v>4.8487728570451614</v>
      </c>
      <c r="K46">
        <f t="shared" si="5"/>
        <v>1.8614704684469331E-2</v>
      </c>
      <c r="L46">
        <f t="shared" si="6"/>
        <v>4.4368807752223098E-3</v>
      </c>
      <c r="M46">
        <f t="shared" si="7"/>
        <v>-9.0879714651270031E-3</v>
      </c>
      <c r="N46">
        <f t="shared" si="8"/>
        <v>1.8123331270928564E-2</v>
      </c>
      <c r="O46">
        <f t="shared" si="9"/>
        <v>1.4869697574515256E-2</v>
      </c>
      <c r="P46">
        <f t="shared" si="10"/>
        <v>1.7175178165567573E-2</v>
      </c>
      <c r="Q46">
        <f t="shared" si="11"/>
        <v>1.7175178165567573E-2</v>
      </c>
      <c r="R46">
        <f t="shared" si="12"/>
        <v>2.9498674501898911E-4</v>
      </c>
    </row>
    <row r="47" spans="1:18">
      <c r="A47" s="2"/>
      <c r="B47" s="1" t="s">
        <v>52</v>
      </c>
      <c r="C47">
        <v>138.7339333439725</v>
      </c>
      <c r="D47">
        <v>124.01514659468501</v>
      </c>
      <c r="E47">
        <v>148.23263158181629</v>
      </c>
      <c r="F47">
        <v>116.6278380144138</v>
      </c>
      <c r="G47">
        <f t="shared" si="1"/>
        <v>4.9325579502025851</v>
      </c>
      <c r="H47">
        <f t="shared" si="2"/>
        <v>4.8204037081024751</v>
      </c>
      <c r="I47">
        <f t="shared" si="3"/>
        <v>4.9987828747367029</v>
      </c>
      <c r="J47">
        <f t="shared" si="4"/>
        <v>4.7589879934001633</v>
      </c>
      <c r="K47">
        <f t="shared" si="5"/>
        <v>4.3857406295495938E-3</v>
      </c>
      <c r="L47">
        <f t="shared" si="6"/>
        <v>3.0126529904394576E-2</v>
      </c>
      <c r="M47">
        <f t="shared" si="7"/>
        <v>-1.1494657290630466E-2</v>
      </c>
      <c r="N47">
        <f t="shared" si="8"/>
        <v>2.4128479861242887E-2</v>
      </c>
      <c r="O47">
        <f t="shared" si="9"/>
        <v>2.0739326709841483E-2</v>
      </c>
      <c r="P47">
        <f t="shared" si="10"/>
        <v>-0.11215424210011005</v>
      </c>
      <c r="Q47">
        <f t="shared" si="11"/>
        <v>-0.11215424210011005</v>
      </c>
      <c r="R47">
        <f t="shared" si="12"/>
        <v>1.2578574021050096E-2</v>
      </c>
    </row>
    <row r="48" spans="1:18">
      <c r="A48" s="2"/>
      <c r="B48" s="1" t="s">
        <v>53</v>
      </c>
      <c r="C48">
        <v>124.01514659468501</v>
      </c>
      <c r="D48">
        <v>126.55947685315419</v>
      </c>
      <c r="E48">
        <v>132.56016450199289</v>
      </c>
      <c r="F48">
        <v>111.0786314868874</v>
      </c>
      <c r="G48">
        <f t="shared" si="1"/>
        <v>4.8204037081024751</v>
      </c>
      <c r="H48">
        <f t="shared" si="2"/>
        <v>4.8407123704232076</v>
      </c>
      <c r="I48">
        <f t="shared" si="3"/>
        <v>4.887036614080067</v>
      </c>
      <c r="J48">
        <f t="shared" si="4"/>
        <v>4.7102383422950735</v>
      </c>
      <c r="K48">
        <f t="shared" si="5"/>
        <v>4.4399441590185973E-3</v>
      </c>
      <c r="L48">
        <f t="shared" si="6"/>
        <v>1.2136407823478598E-2</v>
      </c>
      <c r="M48">
        <f t="shared" si="7"/>
        <v>-7.3406384618316008E-3</v>
      </c>
      <c r="N48">
        <f t="shared" si="8"/>
        <v>1.4178855299919522E-2</v>
      </c>
      <c r="O48">
        <f t="shared" si="9"/>
        <v>1.1273814048100496E-2</v>
      </c>
      <c r="P48">
        <f t="shared" si="10"/>
        <v>2.0308662320732473E-2</v>
      </c>
      <c r="Q48">
        <f t="shared" si="11"/>
        <v>2.0308662320732473E-2</v>
      </c>
      <c r="R48">
        <f t="shared" si="12"/>
        <v>4.1244176525753891E-4</v>
      </c>
    </row>
    <row r="49" spans="1:18">
      <c r="A49" s="2"/>
      <c r="B49" s="1" t="s">
        <v>54</v>
      </c>
      <c r="C49">
        <v>126.55947685315419</v>
      </c>
      <c r="D49">
        <v>197.33503109355121</v>
      </c>
      <c r="E49">
        <v>197.33503109355121</v>
      </c>
      <c r="F49">
        <v>124.80360008180141</v>
      </c>
      <c r="G49">
        <f t="shared" si="1"/>
        <v>4.8407123704232076</v>
      </c>
      <c r="H49">
        <f t="shared" si="2"/>
        <v>5.2849029496935032</v>
      </c>
      <c r="I49">
        <f t="shared" si="3"/>
        <v>5.2849029496935032</v>
      </c>
      <c r="J49">
        <f t="shared" si="4"/>
        <v>4.8267413023285721</v>
      </c>
      <c r="K49">
        <f t="shared" si="5"/>
        <v>0.19730527071248075</v>
      </c>
      <c r="L49">
        <f t="shared" si="6"/>
        <v>1.9519074370494038E-4</v>
      </c>
      <c r="M49">
        <f t="shared" si="7"/>
        <v>-6.2058168299808621E-3</v>
      </c>
      <c r="N49">
        <f t="shared" si="8"/>
        <v>5.3291193991099245E-2</v>
      </c>
      <c r="O49">
        <f t="shared" si="9"/>
        <v>7.5709834993921352E-2</v>
      </c>
      <c r="P49">
        <f t="shared" si="10"/>
        <v>0.44419057927029559</v>
      </c>
      <c r="Q49">
        <f t="shared" si="11"/>
        <v>0.44419057927029559</v>
      </c>
      <c r="R49">
        <f t="shared" si="12"/>
        <v>0.19730527071248075</v>
      </c>
    </row>
    <row r="50" spans="1:18">
      <c r="A50" s="2"/>
      <c r="B50" s="1" t="s">
        <v>55</v>
      </c>
      <c r="C50">
        <v>197.33503109355121</v>
      </c>
      <c r="D50">
        <v>211.93978114212359</v>
      </c>
      <c r="E50">
        <v>235.84735255725221</v>
      </c>
      <c r="F50">
        <v>194.24724513732491</v>
      </c>
      <c r="G50">
        <f t="shared" si="1"/>
        <v>5.2849029496935032</v>
      </c>
      <c r="H50">
        <f t="shared" si="2"/>
        <v>5.3563021831054263</v>
      </c>
      <c r="I50">
        <f t="shared" si="3"/>
        <v>5.4631847845549188</v>
      </c>
      <c r="J50">
        <f t="shared" si="4"/>
        <v>5.2691318070999573</v>
      </c>
      <c r="K50">
        <f t="shared" si="5"/>
        <v>3.1784412641553093E-2</v>
      </c>
      <c r="L50">
        <f t="shared" si="6"/>
        <v>2.4872893870595577E-4</v>
      </c>
      <c r="M50">
        <f t="shared" si="7"/>
        <v>-2.8117082394383784E-3</v>
      </c>
      <c r="N50">
        <f t="shared" si="8"/>
        <v>1.1212609502317721E-2</v>
      </c>
      <c r="O50">
        <f t="shared" si="9"/>
        <v>1.3581741421420747E-2</v>
      </c>
      <c r="P50">
        <f t="shared" si="10"/>
        <v>7.1399233411923113E-2</v>
      </c>
      <c r="Q50">
        <f t="shared" si="11"/>
        <v>7.1399233411923113E-2</v>
      </c>
      <c r="R50">
        <f t="shared" si="12"/>
        <v>5.0978505318102782E-3</v>
      </c>
    </row>
    <row r="51" spans="1:18">
      <c r="A51" s="2"/>
      <c r="B51" s="1" t="s">
        <v>56</v>
      </c>
      <c r="C51">
        <v>211.93978114212359</v>
      </c>
      <c r="D51">
        <v>241.5480626463013</v>
      </c>
      <c r="E51">
        <v>246.4770478340086</v>
      </c>
      <c r="F51">
        <v>208.20450816879401</v>
      </c>
      <c r="G51">
        <f t="shared" si="1"/>
        <v>5.3563021831054263</v>
      </c>
      <c r="H51">
        <f t="shared" si="2"/>
        <v>5.4870684704602875</v>
      </c>
      <c r="I51">
        <f t="shared" si="3"/>
        <v>5.5072688769122724</v>
      </c>
      <c r="J51">
        <f t="shared" si="4"/>
        <v>5.3385208090146188</v>
      </c>
      <c r="K51">
        <f t="shared" si="5"/>
        <v>2.2790942638970035E-2</v>
      </c>
      <c r="L51">
        <f t="shared" si="6"/>
        <v>3.1617726455723984E-4</v>
      </c>
      <c r="M51">
        <f t="shared" si="7"/>
        <v>-2.6843952578319212E-3</v>
      </c>
      <c r="N51">
        <f t="shared" si="8"/>
        <v>9.0220963617543212E-3</v>
      </c>
      <c r="O51">
        <f t="shared" si="9"/>
        <v>1.0270520514531338E-2</v>
      </c>
      <c r="P51">
        <f t="shared" si="10"/>
        <v>0.13076628735486118</v>
      </c>
      <c r="Q51">
        <f t="shared" si="11"/>
        <v>0.13076628735486118</v>
      </c>
      <c r="R51">
        <f t="shared" si="12"/>
        <v>1.7099821908574127E-2</v>
      </c>
    </row>
    <row r="52" spans="1:18">
      <c r="A52" s="2"/>
      <c r="B52" s="1" t="s">
        <v>57</v>
      </c>
      <c r="C52">
        <v>241.5480626463013</v>
      </c>
      <c r="D52">
        <v>216.7434858144768</v>
      </c>
      <c r="E52">
        <v>252.08902086058251</v>
      </c>
      <c r="F52">
        <v>195.1515395822409</v>
      </c>
      <c r="G52">
        <f t="shared" si="1"/>
        <v>5.4870684704602875</v>
      </c>
      <c r="H52">
        <f t="shared" si="2"/>
        <v>5.378714561296575</v>
      </c>
      <c r="I52">
        <f t="shared" si="3"/>
        <v>5.5297822825139882</v>
      </c>
      <c r="J52">
        <f t="shared" si="4"/>
        <v>5.2737763828204125</v>
      </c>
      <c r="K52">
        <f t="shared" si="5"/>
        <v>1.8244697401588695E-3</v>
      </c>
      <c r="L52">
        <f t="shared" si="6"/>
        <v>4.54935146497761E-2</v>
      </c>
      <c r="M52">
        <f t="shared" si="7"/>
        <v>-9.1105181439910827E-3</v>
      </c>
      <c r="N52">
        <f t="shared" si="8"/>
        <v>2.3617978394250894E-2</v>
      </c>
      <c r="O52">
        <f t="shared" si="9"/>
        <v>2.3638220743987082E-2</v>
      </c>
      <c r="P52">
        <f t="shared" si="10"/>
        <v>-0.10835390916371246</v>
      </c>
      <c r="Q52">
        <f t="shared" si="11"/>
        <v>-0.10835390916371246</v>
      </c>
      <c r="R52">
        <f t="shared" si="12"/>
        <v>1.1740569631058051E-2</v>
      </c>
    </row>
    <row r="53" spans="1:18">
      <c r="A53" s="2"/>
      <c r="B53" s="1" t="s">
        <v>58</v>
      </c>
      <c r="C53">
        <v>216.7434858144768</v>
      </c>
      <c r="D53">
        <v>217.90169520546371</v>
      </c>
      <c r="E53">
        <v>242.99980264104559</v>
      </c>
      <c r="F53">
        <v>208.64204528454781</v>
      </c>
      <c r="G53">
        <f t="shared" si="1"/>
        <v>5.378714561296575</v>
      </c>
      <c r="H53">
        <f t="shared" si="2"/>
        <v>5.3840440216608521</v>
      </c>
      <c r="I53">
        <f t="shared" si="3"/>
        <v>5.4930606311634511</v>
      </c>
      <c r="J53">
        <f t="shared" si="4"/>
        <v>5.3406200816261471</v>
      </c>
      <c r="K53">
        <f t="shared" si="5"/>
        <v>1.3075023694000515E-2</v>
      </c>
      <c r="L53">
        <f t="shared" si="6"/>
        <v>1.4511893813606441E-3</v>
      </c>
      <c r="M53">
        <f t="shared" si="7"/>
        <v>-4.3559540339370402E-3</v>
      </c>
      <c r="N53">
        <f t="shared" si="8"/>
        <v>9.4694723562511705E-3</v>
      </c>
      <c r="O53">
        <f t="shared" si="9"/>
        <v>8.3813861052152265E-3</v>
      </c>
      <c r="P53">
        <f t="shared" si="10"/>
        <v>5.329460364277061E-3</v>
      </c>
      <c r="Q53">
        <f t="shared" si="11"/>
        <v>5.329460364277061E-3</v>
      </c>
      <c r="R53">
        <f t="shared" si="12"/>
        <v>2.8403147774400185E-5</v>
      </c>
    </row>
    <row r="54" spans="1:18">
      <c r="A54" s="2"/>
      <c r="B54" s="1" t="s">
        <v>59</v>
      </c>
      <c r="C54">
        <v>217.90169520546371</v>
      </c>
      <c r="D54">
        <v>219.7271631478531</v>
      </c>
      <c r="E54">
        <v>256.21622676500442</v>
      </c>
      <c r="F54">
        <v>217.35328100402111</v>
      </c>
      <c r="G54">
        <f t="shared" si="1"/>
        <v>5.3840440216608521</v>
      </c>
      <c r="H54">
        <f t="shared" si="2"/>
        <v>5.3923866091984856</v>
      </c>
      <c r="I54">
        <f t="shared" si="3"/>
        <v>5.5460217237762732</v>
      </c>
      <c r="J54">
        <f t="shared" si="4"/>
        <v>5.3815240528075048</v>
      </c>
      <c r="K54">
        <f t="shared" si="5"/>
        <v>2.6236775982592116E-2</v>
      </c>
      <c r="L54">
        <f t="shared" si="6"/>
        <v>6.3502430218403311E-6</v>
      </c>
      <c r="M54">
        <f t="shared" si="7"/>
        <v>-4.081787642676228E-4</v>
      </c>
      <c r="N54">
        <f t="shared" si="8"/>
        <v>6.4884656640364358E-3</v>
      </c>
      <c r="O54">
        <f t="shared" si="9"/>
        <v>9.7596522435440085E-3</v>
      </c>
      <c r="P54">
        <f t="shared" si="10"/>
        <v>8.3425875376335057E-3</v>
      </c>
      <c r="Q54">
        <f t="shared" si="11"/>
        <v>8.3425875376335057E-3</v>
      </c>
      <c r="R54">
        <f t="shared" si="12"/>
        <v>6.9598766823077875E-5</v>
      </c>
    </row>
    <row r="55" spans="1:18">
      <c r="A55" s="2"/>
      <c r="B55" s="1" t="s">
        <v>60</v>
      </c>
      <c r="C55">
        <v>219.7271631478531</v>
      </c>
      <c r="D55">
        <v>214.82382240249819</v>
      </c>
      <c r="E55">
        <v>219.7271631478531</v>
      </c>
      <c r="F55">
        <v>178.5818690592908</v>
      </c>
      <c r="G55">
        <f t="shared" si="1"/>
        <v>5.3923866091984856</v>
      </c>
      <c r="H55">
        <f t="shared" si="2"/>
        <v>5.369818261524764</v>
      </c>
      <c r="I55">
        <f t="shared" si="3"/>
        <v>5.3923866091984856</v>
      </c>
      <c r="J55">
        <f t="shared" si="4"/>
        <v>5.1850471462639494</v>
      </c>
      <c r="K55">
        <f t="shared" si="5"/>
        <v>0</v>
      </c>
      <c r="L55">
        <f t="shared" si="6"/>
        <v>4.2989652889981911E-2</v>
      </c>
      <c r="M55">
        <f t="shared" si="7"/>
        <v>0</v>
      </c>
      <c r="N55">
        <f t="shared" si="8"/>
        <v>9.6773104837927591E-3</v>
      </c>
      <c r="O55">
        <f t="shared" si="9"/>
        <v>1.5505250066441335E-2</v>
      </c>
      <c r="P55">
        <f t="shared" si="10"/>
        <v>-2.2568347673721512E-2</v>
      </c>
      <c r="Q55">
        <f t="shared" si="11"/>
        <v>-2.2568347673721512E-2</v>
      </c>
      <c r="R55">
        <f t="shared" si="12"/>
        <v>5.0933031672197114E-4</v>
      </c>
    </row>
    <row r="56" spans="1:18">
      <c r="A56" s="2"/>
      <c r="B56" s="1" t="s">
        <v>61</v>
      </c>
      <c r="C56">
        <v>214.82382240249819</v>
      </c>
      <c r="D56">
        <v>141.26824923798131</v>
      </c>
      <c r="E56">
        <v>214.82382240249819</v>
      </c>
      <c r="F56">
        <v>135.49948472410171</v>
      </c>
      <c r="G56">
        <f t="shared" si="1"/>
        <v>5.369818261524764</v>
      </c>
      <c r="H56">
        <f t="shared" si="2"/>
        <v>4.950660559826189</v>
      </c>
      <c r="I56">
        <f t="shared" si="3"/>
        <v>5.369818261524764</v>
      </c>
      <c r="J56">
        <f t="shared" si="4"/>
        <v>4.9089678375383681</v>
      </c>
      <c r="K56">
        <f t="shared" si="5"/>
        <v>0</v>
      </c>
      <c r="L56">
        <f t="shared" si="6"/>
        <v>0.21238311328844092</v>
      </c>
      <c r="M56">
        <f t="shared" si="7"/>
        <v>0</v>
      </c>
      <c r="N56">
        <f t="shared" si="8"/>
        <v>4.7809116627823028E-2</v>
      </c>
      <c r="O56">
        <f t="shared" si="9"/>
        <v>7.6601067002195142E-2</v>
      </c>
      <c r="P56">
        <f t="shared" si="10"/>
        <v>-0.41915770169857502</v>
      </c>
      <c r="Q56">
        <f t="shared" si="11"/>
        <v>-0.41915770169857502</v>
      </c>
      <c r="R56">
        <f t="shared" si="12"/>
        <v>0.17569317889323161</v>
      </c>
    </row>
    <row r="57" spans="1:18">
      <c r="A57" s="2"/>
      <c r="B57" s="1" t="s">
        <v>62</v>
      </c>
      <c r="C57">
        <v>141.26824923798131</v>
      </c>
      <c r="D57">
        <v>107.0762839422551</v>
      </c>
      <c r="E57">
        <v>141.26824923798131</v>
      </c>
      <c r="F57">
        <v>107.0762839422551</v>
      </c>
      <c r="G57">
        <f t="shared" si="1"/>
        <v>4.950660559826189</v>
      </c>
      <c r="H57">
        <f t="shared" si="2"/>
        <v>4.6735415144849251</v>
      </c>
      <c r="I57">
        <f t="shared" si="3"/>
        <v>4.950660559826189</v>
      </c>
      <c r="J57">
        <f t="shared" si="4"/>
        <v>4.6735415144849251</v>
      </c>
      <c r="K57">
        <f t="shared" si="5"/>
        <v>0</v>
      </c>
      <c r="L57">
        <f t="shared" si="6"/>
        <v>7.6794965290853515E-2</v>
      </c>
      <c r="M57">
        <f t="shared" si="7"/>
        <v>0</v>
      </c>
      <c r="N57">
        <f t="shared" si="8"/>
        <v>1.7287153367196925E-2</v>
      </c>
      <c r="O57">
        <f t="shared" si="9"/>
        <v>2.7697947311313299E-2</v>
      </c>
      <c r="P57">
        <f t="shared" si="10"/>
        <v>-0.27711904534126397</v>
      </c>
      <c r="Q57">
        <f t="shared" si="11"/>
        <v>-0.27711904534126397</v>
      </c>
      <c r="R57">
        <f t="shared" si="12"/>
        <v>7.6794965290853515E-2</v>
      </c>
    </row>
    <row r="58" spans="1:18">
      <c r="A58" s="2"/>
      <c r="B58" s="1" t="s">
        <v>63</v>
      </c>
      <c r="C58">
        <v>107.0762839422551</v>
      </c>
      <c r="D58">
        <v>113.9215530251946</v>
      </c>
      <c r="E58">
        <v>117.9778402103447</v>
      </c>
      <c r="F58">
        <v>104.12446846656159</v>
      </c>
      <c r="G58">
        <f t="shared" si="1"/>
        <v>4.6735415144849251</v>
      </c>
      <c r="H58">
        <f t="shared" si="2"/>
        <v>4.7355100801654988</v>
      </c>
      <c r="I58">
        <f t="shared" si="3"/>
        <v>4.7704968120024205</v>
      </c>
      <c r="J58">
        <f t="shared" si="4"/>
        <v>4.6455869957110636</v>
      </c>
      <c r="K58">
        <f t="shared" si="5"/>
        <v>9.4003297167060563E-3</v>
      </c>
      <c r="L58">
        <f t="shared" si="6"/>
        <v>7.8145511987817273E-4</v>
      </c>
      <c r="M58">
        <f t="shared" si="7"/>
        <v>-2.7103386846781493E-3</v>
      </c>
      <c r="N58">
        <f t="shared" si="8"/>
        <v>6.1494246876550637E-3</v>
      </c>
      <c r="O58">
        <f t="shared" si="9"/>
        <v>5.6274024536653935E-3</v>
      </c>
      <c r="P58">
        <f t="shared" si="10"/>
        <v>6.1968565680573739E-2</v>
      </c>
      <c r="Q58">
        <f t="shared" si="11"/>
        <v>6.1968565680573739E-2</v>
      </c>
      <c r="R58">
        <f t="shared" si="12"/>
        <v>3.8401031325075814E-3</v>
      </c>
    </row>
    <row r="59" spans="1:18">
      <c r="A59" s="2"/>
      <c r="B59" s="1" t="s">
        <v>64</v>
      </c>
      <c r="C59">
        <v>113.9215530251946</v>
      </c>
      <c r="D59">
        <v>111.09006598608789</v>
      </c>
      <c r="E59">
        <v>120.89785624016579</v>
      </c>
      <c r="F59">
        <v>99.877785817074567</v>
      </c>
      <c r="G59">
        <f t="shared" si="1"/>
        <v>4.7355100801654988</v>
      </c>
      <c r="H59">
        <f t="shared" si="2"/>
        <v>4.7103412775811035</v>
      </c>
      <c r="I59">
        <f t="shared" si="3"/>
        <v>4.794946025785837</v>
      </c>
      <c r="J59">
        <f t="shared" si="4"/>
        <v>4.6039472967344768</v>
      </c>
      <c r="K59">
        <f t="shared" si="5"/>
        <v>3.532631631783795E-3</v>
      </c>
      <c r="L59">
        <f t="shared" si="6"/>
        <v>1.7308765984117999E-2</v>
      </c>
      <c r="M59">
        <f t="shared" si="7"/>
        <v>-7.8195584416665513E-3</v>
      </c>
      <c r="N59">
        <f t="shared" si="8"/>
        <v>1.5820562133079977E-2</v>
      </c>
      <c r="O59">
        <f t="shared" si="9"/>
        <v>1.3157573086497048E-2</v>
      </c>
      <c r="P59">
        <f t="shared" si="10"/>
        <v>-2.5168802584395245E-2</v>
      </c>
      <c r="Q59">
        <f t="shared" si="11"/>
        <v>-2.5168802584395245E-2</v>
      </c>
      <c r="R59">
        <f t="shared" si="12"/>
        <v>6.3346862353226075E-4</v>
      </c>
    </row>
    <row r="60" spans="1:18">
      <c r="A60" s="2"/>
      <c r="B60" s="1" t="s">
        <v>65</v>
      </c>
      <c r="C60">
        <v>111.09006598608789</v>
      </c>
      <c r="D60">
        <v>111.0253010710442</v>
      </c>
      <c r="E60">
        <v>121.29557564962241</v>
      </c>
      <c r="F60">
        <v>106.05533430183969</v>
      </c>
      <c r="G60">
        <f t="shared" si="1"/>
        <v>4.7103412775811035</v>
      </c>
      <c r="H60">
        <f t="shared" si="2"/>
        <v>4.7097581129154866</v>
      </c>
      <c r="I60">
        <f t="shared" si="3"/>
        <v>4.7982303408381544</v>
      </c>
      <c r="J60">
        <f t="shared" si="4"/>
        <v>4.6639609796216002</v>
      </c>
      <c r="K60">
        <f t="shared" si="5"/>
        <v>7.7244874402018797E-3</v>
      </c>
      <c r="L60">
        <f t="shared" si="6"/>
        <v>2.1511320388123132E-3</v>
      </c>
      <c r="M60">
        <f t="shared" si="7"/>
        <v>-4.0763209412436573E-3</v>
      </c>
      <c r="N60">
        <f t="shared" si="8"/>
        <v>8.024605910042424E-3</v>
      </c>
      <c r="O60">
        <f t="shared" si="9"/>
        <v>6.5023251382981947E-3</v>
      </c>
      <c r="P60">
        <f t="shared" si="10"/>
        <v>-5.8316466561691982E-4</v>
      </c>
      <c r="Q60">
        <f t="shared" si="11"/>
        <v>-5.8316466561691982E-4</v>
      </c>
      <c r="R60">
        <f t="shared" si="12"/>
        <v>3.4008102722409393E-7</v>
      </c>
    </row>
    <row r="61" spans="1:18">
      <c r="A61" s="2"/>
      <c r="B61" s="1" t="s">
        <v>66</v>
      </c>
      <c r="C61">
        <v>111.0253010710442</v>
      </c>
      <c r="D61">
        <v>117.244478172117</v>
      </c>
      <c r="E61">
        <v>121.8019061012745</v>
      </c>
      <c r="F61">
        <v>107.0335583009276</v>
      </c>
      <c r="G61">
        <f t="shared" si="1"/>
        <v>4.7097581129154866</v>
      </c>
      <c r="H61">
        <f t="shared" si="2"/>
        <v>4.7642613117365302</v>
      </c>
      <c r="I61">
        <f t="shared" si="3"/>
        <v>4.802396004589097</v>
      </c>
      <c r="J61">
        <f t="shared" si="4"/>
        <v>4.6731424142712497</v>
      </c>
      <c r="K61">
        <f t="shared" si="5"/>
        <v>8.5817789737315676E-3</v>
      </c>
      <c r="L61">
        <f t="shared" si="6"/>
        <v>1.3407093872055771E-3</v>
      </c>
      <c r="M61">
        <f t="shared" si="7"/>
        <v>-3.3920011245583866E-3</v>
      </c>
      <c r="N61">
        <f t="shared" si="8"/>
        <v>7.0612147102057368E-3</v>
      </c>
      <c r="O61">
        <f t="shared" si="9"/>
        <v>6.0255967942905867E-3</v>
      </c>
      <c r="P61">
        <f t="shared" si="10"/>
        <v>5.4503198821043597E-2</v>
      </c>
      <c r="Q61">
        <f t="shared" si="11"/>
        <v>5.4503198821043597E-2</v>
      </c>
      <c r="R61">
        <f t="shared" si="12"/>
        <v>2.9705986817262081E-3</v>
      </c>
    </row>
    <row r="62" spans="1:18">
      <c r="A62" s="2"/>
      <c r="B62" s="1" t="s">
        <v>67</v>
      </c>
      <c r="C62">
        <v>117.244478172117</v>
      </c>
      <c r="D62">
        <v>103.69530086165651</v>
      </c>
      <c r="E62">
        <v>117.244478172117</v>
      </c>
      <c r="F62">
        <v>97.11919497725782</v>
      </c>
      <c r="G62">
        <f t="shared" si="1"/>
        <v>4.7642613117365302</v>
      </c>
      <c r="H62">
        <f t="shared" si="2"/>
        <v>4.641456799470614</v>
      </c>
      <c r="I62">
        <f t="shared" si="3"/>
        <v>4.7642613117365302</v>
      </c>
      <c r="J62">
        <f t="shared" si="4"/>
        <v>4.575939038327677</v>
      </c>
      <c r="K62">
        <f t="shared" si="5"/>
        <v>0</v>
      </c>
      <c r="L62">
        <f t="shared" si="6"/>
        <v>3.546527866187886E-2</v>
      </c>
      <c r="M62">
        <f t="shared" si="7"/>
        <v>0</v>
      </c>
      <c r="N62">
        <f t="shared" si="8"/>
        <v>7.9835144024903611E-3</v>
      </c>
      <c r="O62">
        <f t="shared" si="9"/>
        <v>1.2791403916094495E-2</v>
      </c>
      <c r="P62">
        <f t="shared" si="10"/>
        <v>-0.12280451226591627</v>
      </c>
      <c r="Q62">
        <f t="shared" si="11"/>
        <v>-0.12280451226591627</v>
      </c>
      <c r="R62">
        <f t="shared" si="12"/>
        <v>1.5080948232869578E-2</v>
      </c>
    </row>
    <row r="63" spans="1:18">
      <c r="A63" s="2"/>
      <c r="B63" s="1" t="s">
        <v>68</v>
      </c>
      <c r="C63">
        <v>103.69530086165651</v>
      </c>
      <c r="D63">
        <v>127.257011608303</v>
      </c>
      <c r="E63">
        <v>135.24682539839031</v>
      </c>
      <c r="F63">
        <v>103.69530086165651</v>
      </c>
      <c r="G63">
        <f t="shared" si="1"/>
        <v>4.641456799470614</v>
      </c>
      <c r="H63">
        <f t="shared" si="2"/>
        <v>4.8462087549601929</v>
      </c>
      <c r="I63">
        <f t="shared" si="3"/>
        <v>4.9071014453504906</v>
      </c>
      <c r="J63">
        <f t="shared" si="4"/>
        <v>4.641456799470614</v>
      </c>
      <c r="K63">
        <f t="shared" si="5"/>
        <v>7.0567077884645085E-2</v>
      </c>
      <c r="L63">
        <f t="shared" si="6"/>
        <v>0</v>
      </c>
      <c r="M63">
        <f t="shared" si="7"/>
        <v>0</v>
      </c>
      <c r="N63">
        <f t="shared" si="8"/>
        <v>1.5885206711748898E-2</v>
      </c>
      <c r="O63">
        <f t="shared" si="9"/>
        <v>2.5451710248966482E-2</v>
      </c>
      <c r="P63">
        <f t="shared" si="10"/>
        <v>0.20475195548957892</v>
      </c>
      <c r="Q63">
        <f t="shared" si="11"/>
        <v>0.20475195548957892</v>
      </c>
      <c r="R63">
        <f t="shared" si="12"/>
        <v>4.1923363276806506E-2</v>
      </c>
    </row>
    <row r="64" spans="1:18">
      <c r="A64" s="2"/>
      <c r="B64" s="1" t="s">
        <v>69</v>
      </c>
      <c r="C64">
        <v>127.257011608303</v>
      </c>
      <c r="D64">
        <v>145.84042602037411</v>
      </c>
      <c r="E64">
        <v>154.9351295333241</v>
      </c>
      <c r="F64">
        <v>124.4319725483562</v>
      </c>
      <c r="G64">
        <f t="shared" si="1"/>
        <v>4.8462087549601929</v>
      </c>
      <c r="H64">
        <f t="shared" si="2"/>
        <v>4.9825130515151681</v>
      </c>
      <c r="I64">
        <f t="shared" si="3"/>
        <v>5.0430065101758235</v>
      </c>
      <c r="J64">
        <f t="shared" si="4"/>
        <v>4.8237591613369357</v>
      </c>
      <c r="K64">
        <f t="shared" si="5"/>
        <v>3.8729356457911257E-2</v>
      </c>
      <c r="L64">
        <f t="shared" si="6"/>
        <v>5.0398425384938841E-4</v>
      </c>
      <c r="M64">
        <f t="shared" si="7"/>
        <v>-4.4180296305601436E-3</v>
      </c>
      <c r="N64">
        <f t="shared" si="8"/>
        <v>1.5119589576592537E-2</v>
      </c>
      <c r="O64">
        <f t="shared" si="9"/>
        <v>1.7337382765818858E-2</v>
      </c>
      <c r="P64">
        <f t="shared" si="10"/>
        <v>0.13630429655497522</v>
      </c>
      <c r="Q64">
        <f t="shared" si="11"/>
        <v>0.13630429655497522</v>
      </c>
      <c r="R64">
        <f t="shared" si="12"/>
        <v>1.857886125934663E-2</v>
      </c>
    </row>
    <row r="65" spans="1:18">
      <c r="A65" s="2"/>
      <c r="B65" s="1" t="s">
        <v>70</v>
      </c>
      <c r="C65">
        <v>145.84042602037411</v>
      </c>
      <c r="D65">
        <v>147.14539936182999</v>
      </c>
      <c r="E65">
        <v>172.26978838354731</v>
      </c>
      <c r="F65">
        <v>144.94642189605389</v>
      </c>
      <c r="G65">
        <f t="shared" si="1"/>
        <v>4.9825130515151681</v>
      </c>
      <c r="H65">
        <f t="shared" si="2"/>
        <v>4.9914212092354386</v>
      </c>
      <c r="I65">
        <f t="shared" si="3"/>
        <v>5.1490617850576124</v>
      </c>
      <c r="J65">
        <f t="shared" si="4"/>
        <v>4.9763641699719434</v>
      </c>
      <c r="K65">
        <f t="shared" si="5"/>
        <v>2.7738480644592098E-2</v>
      </c>
      <c r="L65">
        <f t="shared" si="6"/>
        <v>3.7808744232609149E-5</v>
      </c>
      <c r="M65">
        <f t="shared" si="7"/>
        <v>-1.0240884337265812E-3</v>
      </c>
      <c r="N65">
        <f t="shared" si="8"/>
        <v>7.7101714592895613E-3</v>
      </c>
      <c r="O65">
        <f t="shared" si="9"/>
        <v>1.0756909542516764E-2</v>
      </c>
      <c r="P65">
        <f t="shared" si="10"/>
        <v>8.9081577202705375E-3</v>
      </c>
      <c r="Q65">
        <f t="shared" si="11"/>
        <v>8.9081577202705375E-3</v>
      </c>
      <c r="R65">
        <f t="shared" si="12"/>
        <v>7.9355273969215575E-5</v>
      </c>
    </row>
    <row r="66" spans="1:18">
      <c r="A66" s="2"/>
      <c r="B66" s="1" t="s">
        <v>71</v>
      </c>
      <c r="C66">
        <v>147.14539936182999</v>
      </c>
      <c r="D66">
        <v>162.75161105257649</v>
      </c>
      <c r="E66">
        <v>166.45905404996881</v>
      </c>
      <c r="F66">
        <v>137.0053099298749</v>
      </c>
      <c r="G66">
        <f t="shared" si="1"/>
        <v>4.9914212092354386</v>
      </c>
      <c r="H66">
        <f t="shared" si="2"/>
        <v>5.0922251799802467</v>
      </c>
      <c r="I66">
        <f t="shared" si="3"/>
        <v>5.1147493575550094</v>
      </c>
      <c r="J66">
        <f t="shared" si="4"/>
        <v>4.9200196836892545</v>
      </c>
      <c r="K66">
        <f t="shared" si="5"/>
        <v>1.5209832167934036E-2</v>
      </c>
      <c r="L66">
        <f t="shared" si="6"/>
        <v>5.0981778503223912E-3</v>
      </c>
      <c r="M66">
        <f t="shared" si="7"/>
        <v>-8.8058179328034201E-3</v>
      </c>
      <c r="N66">
        <f t="shared" si="8"/>
        <v>1.7104162521620746E-2</v>
      </c>
      <c r="O66">
        <f t="shared" si="9"/>
        <v>1.36766303595165E-2</v>
      </c>
      <c r="P66">
        <f t="shared" si="10"/>
        <v>0.10080397074480807</v>
      </c>
      <c r="Q66">
        <f t="shared" si="11"/>
        <v>0.10080397074480807</v>
      </c>
      <c r="R66">
        <f t="shared" si="12"/>
        <v>1.0161440517920121E-2</v>
      </c>
    </row>
    <row r="67" spans="1:18">
      <c r="A67" s="2"/>
      <c r="B67" s="1" t="s">
        <v>72</v>
      </c>
      <c r="C67">
        <v>162.75161105257649</v>
      </c>
      <c r="D67">
        <v>170.74363947155291</v>
      </c>
      <c r="E67">
        <v>178.213058571842</v>
      </c>
      <c r="F67">
        <v>150.3219615395646</v>
      </c>
      <c r="G67">
        <f t="shared" ref="G67:G101" si="13">LN(C67)</f>
        <v>5.0922251799802467</v>
      </c>
      <c r="H67">
        <f t="shared" ref="H67:H101" si="14">LN(D67)</f>
        <v>5.1401632472244483</v>
      </c>
      <c r="I67">
        <f t="shared" ref="I67:I101" si="15">LN(E67)</f>
        <v>5.1829797927774299</v>
      </c>
      <c r="J67">
        <f t="shared" ref="J67:J101" si="16">LN(F67)</f>
        <v>5.0127794041124378</v>
      </c>
      <c r="K67">
        <f t="shared" ref="K67:K101" si="17">(I67-G67)^2</f>
        <v>8.2363997439666523E-3</v>
      </c>
      <c r="L67">
        <f t="shared" ref="L67:L101" si="18">(J67-G67)^2</f>
        <v>6.3116313032381237E-3</v>
      </c>
      <c r="M67">
        <f t="shared" ref="M67:M101" si="19">(I67-G67)*(J67-G67)</f>
        <v>-7.2100706272547974E-3</v>
      </c>
      <c r="N67">
        <f t="shared" ref="N67:N101" si="20">K67*$S$1+L67*$T$1+M67*$U$1</f>
        <v>1.3536436696716406E-2</v>
      </c>
      <c r="O67">
        <f t="shared" ref="O67:O101" si="21">K67*$W$1+L67*$X$1+M67*$Y$1</f>
        <v>1.044806657674853E-2</v>
      </c>
      <c r="P67">
        <f t="shared" ref="P67:P101" si="22">H67-G67</f>
        <v>4.7938067244201577E-2</v>
      </c>
      <c r="Q67">
        <f t="shared" ref="Q67:Q101" si="23">H67-G67</f>
        <v>4.7938067244201577E-2</v>
      </c>
      <c r="R67">
        <f t="shared" ref="R67:R101" si="24">Q67^2</f>
        <v>2.2980582911095921E-3</v>
      </c>
    </row>
    <row r="68" spans="1:18">
      <c r="A68" s="2"/>
      <c r="B68" s="1" t="s">
        <v>73</v>
      </c>
      <c r="C68">
        <v>170.74363947155291</v>
      </c>
      <c r="D68">
        <v>168.06300285776061</v>
      </c>
      <c r="E68">
        <v>195.05695658112359</v>
      </c>
      <c r="F68">
        <v>167.28023318143451</v>
      </c>
      <c r="G68">
        <f t="shared" si="13"/>
        <v>5.1401632472244483</v>
      </c>
      <c r="H68">
        <f t="shared" si="14"/>
        <v>5.1243389261124355</v>
      </c>
      <c r="I68">
        <f t="shared" si="15"/>
        <v>5.2732916009466217</v>
      </c>
      <c r="J68">
        <f t="shared" si="16"/>
        <v>5.119670449078245</v>
      </c>
      <c r="K68">
        <f t="shared" si="17"/>
        <v>1.7723158564776138E-2</v>
      </c>
      <c r="L68">
        <f t="shared" si="18"/>
        <v>4.1995477586103367E-4</v>
      </c>
      <c r="M68">
        <f t="shared" si="19"/>
        <v>-2.7281724803648543E-3</v>
      </c>
      <c r="N68">
        <f t="shared" si="20"/>
        <v>7.9669641501125682E-3</v>
      </c>
      <c r="O68">
        <f t="shared" si="21"/>
        <v>8.5117110233871984E-3</v>
      </c>
      <c r="P68">
        <f t="shared" si="22"/>
        <v>-1.5824321112012818E-2</v>
      </c>
      <c r="Q68">
        <f t="shared" si="23"/>
        <v>-1.5824321112012818E-2</v>
      </c>
      <c r="R68">
        <f t="shared" si="24"/>
        <v>2.5040913865609458E-4</v>
      </c>
    </row>
    <row r="69" spans="1:18">
      <c r="A69" s="2"/>
      <c r="B69" s="1" t="s">
        <v>74</v>
      </c>
      <c r="C69">
        <v>168.06300285776061</v>
      </c>
      <c r="D69">
        <v>167.56853264403699</v>
      </c>
      <c r="E69">
        <v>196.89155526205661</v>
      </c>
      <c r="F69">
        <v>161.7731580476642</v>
      </c>
      <c r="G69">
        <f t="shared" si="13"/>
        <v>5.1243389261124355</v>
      </c>
      <c r="H69">
        <f t="shared" si="14"/>
        <v>5.121392417699691</v>
      </c>
      <c r="I69">
        <f t="shared" si="15"/>
        <v>5.2826530962644833</v>
      </c>
      <c r="J69">
        <f t="shared" si="16"/>
        <v>5.0861950949886268</v>
      </c>
      <c r="K69">
        <f t="shared" si="17"/>
        <v>2.5063376470931559E-2</v>
      </c>
      <c r="L69">
        <f t="shared" si="18"/>
        <v>1.4549518528016374E-3</v>
      </c>
      <c r="M69">
        <f t="shared" si="19"/>
        <v>-6.0387089707856292E-3</v>
      </c>
      <c r="N69">
        <f t="shared" si="20"/>
        <v>1.4563932814121449E-2</v>
      </c>
      <c r="O69">
        <f t="shared" si="21"/>
        <v>1.3920482188492421E-2</v>
      </c>
      <c r="P69">
        <f t="shared" si="22"/>
        <v>-2.9465084127444641E-3</v>
      </c>
      <c r="Q69">
        <f t="shared" si="23"/>
        <v>-2.9465084127444641E-3</v>
      </c>
      <c r="R69">
        <f t="shared" si="24"/>
        <v>8.6819118263739008E-6</v>
      </c>
    </row>
    <row r="70" spans="1:18">
      <c r="A70" s="2"/>
      <c r="B70" s="1" t="s">
        <v>75</v>
      </c>
      <c r="C70">
        <v>167.56853264403699</v>
      </c>
      <c r="D70">
        <v>160.40116253415769</v>
      </c>
      <c r="E70">
        <v>171.74465515744299</v>
      </c>
      <c r="F70">
        <v>143.22051896273419</v>
      </c>
      <c r="G70">
        <f t="shared" si="13"/>
        <v>5.121392417699691</v>
      </c>
      <c r="H70">
        <f t="shared" si="14"/>
        <v>5.0776779431253374</v>
      </c>
      <c r="I70">
        <f t="shared" si="15"/>
        <v>5.1460088107197848</v>
      </c>
      <c r="J70">
        <f t="shared" si="16"/>
        <v>4.9643855331075883</v>
      </c>
      <c r="K70">
        <f t="shared" si="17"/>
        <v>6.0596680531972149E-4</v>
      </c>
      <c r="L70">
        <f t="shared" si="18"/>
        <v>2.4651161809317843E-2</v>
      </c>
      <c r="M70">
        <f t="shared" si="19"/>
        <v>-3.8649431779797048E-3</v>
      </c>
      <c r="N70">
        <f t="shared" si="20"/>
        <v>1.1186266801894315E-2</v>
      </c>
      <c r="O70">
        <f t="shared" si="21"/>
        <v>1.1897558637505093E-2</v>
      </c>
      <c r="P70">
        <f t="shared" si="22"/>
        <v>-4.3714474574353623E-2</v>
      </c>
      <c r="Q70">
        <f t="shared" si="23"/>
        <v>-4.3714474574353623E-2</v>
      </c>
      <c r="R70">
        <f t="shared" si="24"/>
        <v>1.9109552873118093E-3</v>
      </c>
    </row>
    <row r="71" spans="1:18">
      <c r="A71" s="2"/>
      <c r="B71" s="1" t="s">
        <v>76</v>
      </c>
      <c r="C71">
        <v>160.40116253415769</v>
      </c>
      <c r="D71">
        <v>179.9096466265745</v>
      </c>
      <c r="E71">
        <v>185.79106823048161</v>
      </c>
      <c r="F71">
        <v>147.40659488163601</v>
      </c>
      <c r="G71">
        <f t="shared" si="13"/>
        <v>5.0776779431253374</v>
      </c>
      <c r="H71">
        <f t="shared" si="14"/>
        <v>5.1924547616788184</v>
      </c>
      <c r="I71">
        <f t="shared" si="15"/>
        <v>5.2246227532677407</v>
      </c>
      <c r="J71">
        <f t="shared" si="16"/>
        <v>4.9931947201494582</v>
      </c>
      <c r="K71">
        <f t="shared" si="17"/>
        <v>2.1592777227786967E-2</v>
      </c>
      <c r="L71">
        <f t="shared" si="18"/>
        <v>7.1374149643921199E-3</v>
      </c>
      <c r="M71">
        <f t="shared" si="19"/>
        <v>-1.2414371160408895E-2</v>
      </c>
      <c r="N71">
        <f t="shared" si="20"/>
        <v>2.4135849040121941E-2</v>
      </c>
      <c r="O71">
        <f t="shared" si="21"/>
        <v>1.9317315146540635E-2</v>
      </c>
      <c r="P71">
        <f t="shared" si="22"/>
        <v>0.11477681855348099</v>
      </c>
      <c r="Q71">
        <f t="shared" si="23"/>
        <v>0.11477681855348099</v>
      </c>
      <c r="R71">
        <f t="shared" si="24"/>
        <v>1.3173718077258697E-2</v>
      </c>
    </row>
    <row r="72" spans="1:18">
      <c r="A72" s="2"/>
      <c r="B72" s="1" t="s">
        <v>77</v>
      </c>
      <c r="C72">
        <v>179.9096466265745</v>
      </c>
      <c r="D72">
        <v>224.36413974784321</v>
      </c>
      <c r="E72">
        <v>225.3476252546655</v>
      </c>
      <c r="F72">
        <v>178.4285132135997</v>
      </c>
      <c r="G72">
        <f t="shared" si="13"/>
        <v>5.1924547616788184</v>
      </c>
      <c r="H72">
        <f t="shared" si="14"/>
        <v>5.4132703558330926</v>
      </c>
      <c r="I72">
        <f t="shared" si="15"/>
        <v>5.4176442110499163</v>
      </c>
      <c r="J72">
        <f t="shared" si="16"/>
        <v>5.1841880348053575</v>
      </c>
      <c r="K72">
        <f t="shared" si="17"/>
        <v>5.0710288108058298E-2</v>
      </c>
      <c r="L72">
        <f t="shared" si="18"/>
        <v>6.8338773200399982E-5</v>
      </c>
      <c r="M72">
        <f t="shared" si="19"/>
        <v>-1.8615796727359097E-3</v>
      </c>
      <c r="N72">
        <f t="shared" si="20"/>
        <v>1.4080118653432934E-2</v>
      </c>
      <c r="O72">
        <f t="shared" si="21"/>
        <v>1.9657377245539804E-2</v>
      </c>
      <c r="P72">
        <f t="shared" si="22"/>
        <v>0.22081559415427421</v>
      </c>
      <c r="Q72">
        <f t="shared" si="23"/>
        <v>0.22081559415427421</v>
      </c>
      <c r="R72">
        <f t="shared" si="24"/>
        <v>4.8759526621705136E-2</v>
      </c>
    </row>
    <row r="73" spans="1:18">
      <c r="A73" s="2"/>
      <c r="B73" s="1" t="s">
        <v>78</v>
      </c>
      <c r="C73">
        <v>224.36413974784321</v>
      </c>
      <c r="D73">
        <v>257.26984270583648</v>
      </c>
      <c r="E73">
        <v>257.26984270583648</v>
      </c>
      <c r="F73">
        <v>219.82450478856319</v>
      </c>
      <c r="G73">
        <f t="shared" si="13"/>
        <v>5.4132703558330926</v>
      </c>
      <c r="H73">
        <f t="shared" si="14"/>
        <v>5.5501255056786016</v>
      </c>
      <c r="I73">
        <f t="shared" si="15"/>
        <v>5.5501255056786016</v>
      </c>
      <c r="J73">
        <f t="shared" si="16"/>
        <v>5.3928295225094889</v>
      </c>
      <c r="K73">
        <f t="shared" si="17"/>
        <v>1.872933203923674E-2</v>
      </c>
      <c r="L73">
        <f t="shared" si="18"/>
        <v>4.1782766696334714E-4</v>
      </c>
      <c r="M73">
        <f t="shared" si="19"/>
        <v>-2.7974333074688583E-3</v>
      </c>
      <c r="N73">
        <f t="shared" si="20"/>
        <v>8.2915567288829924E-3</v>
      </c>
      <c r="O73">
        <f t="shared" si="21"/>
        <v>8.9238056013500565E-3</v>
      </c>
      <c r="P73">
        <f t="shared" si="22"/>
        <v>0.13685514984550906</v>
      </c>
      <c r="Q73">
        <f t="shared" si="23"/>
        <v>0.13685514984550906</v>
      </c>
      <c r="R73">
        <f t="shared" si="24"/>
        <v>1.872933203923674E-2</v>
      </c>
    </row>
    <row r="74" spans="1:18">
      <c r="A74" s="2"/>
      <c r="B74" s="1" t="s">
        <v>79</v>
      </c>
      <c r="C74">
        <v>257.26984270583648</v>
      </c>
      <c r="D74">
        <v>280.90140899105512</v>
      </c>
      <c r="E74">
        <v>317.50968345448132</v>
      </c>
      <c r="F74">
        <v>250.05103555132951</v>
      </c>
      <c r="G74">
        <f t="shared" si="13"/>
        <v>5.5501255056786016</v>
      </c>
      <c r="H74">
        <f t="shared" si="14"/>
        <v>5.6380037500857103</v>
      </c>
      <c r="I74">
        <f t="shared" si="15"/>
        <v>5.7605083169368916</v>
      </c>
      <c r="J74">
        <f t="shared" si="16"/>
        <v>5.5216650392333797</v>
      </c>
      <c r="K74">
        <f t="shared" si="17"/>
        <v>4.4260927272941251E-2</v>
      </c>
      <c r="L74">
        <f t="shared" si="18"/>
        <v>8.0999815027960357E-4</v>
      </c>
      <c r="M74">
        <f t="shared" si="19"/>
        <v>-5.9875929404680202E-3</v>
      </c>
      <c r="N74">
        <f t="shared" si="20"/>
        <v>1.8667519323368395E-2</v>
      </c>
      <c r="O74">
        <f t="shared" si="21"/>
        <v>2.0575049148515483E-2</v>
      </c>
      <c r="P74">
        <f t="shared" si="22"/>
        <v>8.7878244407108674E-2</v>
      </c>
      <c r="Q74">
        <f t="shared" si="23"/>
        <v>8.7878244407108674E-2</v>
      </c>
      <c r="R74">
        <f t="shared" si="24"/>
        <v>7.7225858400755271E-3</v>
      </c>
    </row>
    <row r="75" spans="1:18">
      <c r="A75" s="2"/>
      <c r="B75" s="1" t="s">
        <v>80</v>
      </c>
      <c r="C75">
        <v>280.90140899105512</v>
      </c>
      <c r="D75">
        <v>356.40712928440257</v>
      </c>
      <c r="E75">
        <v>361.75168339289792</v>
      </c>
      <c r="F75">
        <v>255.29159140323139</v>
      </c>
      <c r="G75">
        <f t="shared" si="13"/>
        <v>5.6380037500857103</v>
      </c>
      <c r="H75">
        <f t="shared" si="14"/>
        <v>5.8760736990004077</v>
      </c>
      <c r="I75">
        <f t="shared" si="15"/>
        <v>5.8909580189711122</v>
      </c>
      <c r="J75">
        <f t="shared" si="16"/>
        <v>5.5424063875641441</v>
      </c>
      <c r="K75">
        <f t="shared" si="17"/>
        <v>6.398586214734818E-2</v>
      </c>
      <c r="L75">
        <f t="shared" si="18"/>
        <v>9.1388557210797597E-3</v>
      </c>
      <c r="M75">
        <f t="shared" si="19"/>
        <v>-2.4181760944015508E-2</v>
      </c>
      <c r="N75">
        <f t="shared" si="20"/>
        <v>5.0877062578761706E-2</v>
      </c>
      <c r="O75">
        <f t="shared" si="21"/>
        <v>4.3817649385921073E-2</v>
      </c>
      <c r="P75">
        <f t="shared" si="22"/>
        <v>0.23806994891469735</v>
      </c>
      <c r="Q75">
        <f t="shared" si="23"/>
        <v>0.23806994891469735</v>
      </c>
      <c r="R75">
        <f t="shared" si="24"/>
        <v>5.6677300576246606E-2</v>
      </c>
    </row>
    <row r="76" spans="1:18">
      <c r="A76" s="2"/>
      <c r="B76" s="1" t="s">
        <v>81</v>
      </c>
      <c r="C76">
        <v>356.40712928440257</v>
      </c>
      <c r="D76">
        <v>363.9877574309125</v>
      </c>
      <c r="E76">
        <v>433.30029865667831</v>
      </c>
      <c r="F76">
        <v>349.36247630524258</v>
      </c>
      <c r="G76">
        <f t="shared" si="13"/>
        <v>5.8760736990004077</v>
      </c>
      <c r="H76">
        <f t="shared" si="14"/>
        <v>5.8971202336395647</v>
      </c>
      <c r="I76">
        <f t="shared" si="15"/>
        <v>6.0714310180063658</v>
      </c>
      <c r="J76">
        <f t="shared" si="16"/>
        <v>5.8561099972711528</v>
      </c>
      <c r="K76">
        <f t="shared" si="17"/>
        <v>3.8164482089195678E-2</v>
      </c>
      <c r="L76">
        <f t="shared" si="18"/>
        <v>3.9854938673465422E-4</v>
      </c>
      <c r="M76">
        <f t="shared" si="19"/>
        <v>-3.9000552472618429E-3</v>
      </c>
      <c r="N76">
        <f t="shared" si="20"/>
        <v>1.4231503062520062E-2</v>
      </c>
      <c r="O76">
        <f t="shared" si="21"/>
        <v>1.6721979867051533E-2</v>
      </c>
      <c r="P76">
        <f t="shared" si="22"/>
        <v>2.1046534639157066E-2</v>
      </c>
      <c r="Q76">
        <f t="shared" si="23"/>
        <v>2.1046534639157066E-2</v>
      </c>
      <c r="R76">
        <f t="shared" si="24"/>
        <v>4.4295662031723827E-4</v>
      </c>
    </row>
    <row r="77" spans="1:18">
      <c r="A77" s="2"/>
      <c r="B77" s="1" t="s">
        <v>82</v>
      </c>
      <c r="C77">
        <v>363.9877574309125</v>
      </c>
      <c r="D77">
        <v>429.15631679818199</v>
      </c>
      <c r="E77">
        <v>429.15631679818199</v>
      </c>
      <c r="F77">
        <v>360.70580582886981</v>
      </c>
      <c r="G77">
        <f t="shared" si="13"/>
        <v>5.8971202336395647</v>
      </c>
      <c r="H77">
        <f t="shared" si="14"/>
        <v>6.0618212273805705</v>
      </c>
      <c r="I77">
        <f t="shared" si="15"/>
        <v>6.0618212273805705</v>
      </c>
      <c r="J77">
        <f t="shared" si="16"/>
        <v>5.8880626837845833</v>
      </c>
      <c r="K77">
        <f t="shared" si="17"/>
        <v>2.7126417339274823E-2</v>
      </c>
      <c r="L77">
        <f t="shared" si="18"/>
        <v>8.2039209375473886E-5</v>
      </c>
      <c r="M77">
        <f t="shared" si="19"/>
        <v>-1.4917874619741422E-3</v>
      </c>
      <c r="N77">
        <f t="shared" si="20"/>
        <v>8.247989218263526E-3</v>
      </c>
      <c r="O77">
        <f t="shared" si="21"/>
        <v>1.088948075934802E-2</v>
      </c>
      <c r="P77">
        <f t="shared" si="22"/>
        <v>0.16470099374100577</v>
      </c>
      <c r="Q77">
        <f t="shared" si="23"/>
        <v>0.16470099374100577</v>
      </c>
      <c r="R77">
        <f t="shared" si="24"/>
        <v>2.7126417339274823E-2</v>
      </c>
    </row>
    <row r="78" spans="1:18">
      <c r="A78" s="2"/>
      <c r="B78" s="1" t="s">
        <v>83</v>
      </c>
      <c r="C78">
        <v>429.15631679818199</v>
      </c>
      <c r="D78">
        <v>459.33203874933599</v>
      </c>
      <c r="E78">
        <v>469.27063148715541</v>
      </c>
      <c r="F78">
        <v>419.49762652397237</v>
      </c>
      <c r="G78">
        <f t="shared" si="13"/>
        <v>6.0618212273805705</v>
      </c>
      <c r="H78">
        <f t="shared" si="14"/>
        <v>6.1297733445038505</v>
      </c>
      <c r="I78">
        <f t="shared" si="15"/>
        <v>6.1511796414412947</v>
      </c>
      <c r="J78">
        <f t="shared" si="16"/>
        <v>6.0390578680222973</v>
      </c>
      <c r="K78">
        <f t="shared" si="17"/>
        <v>7.9849261634478332E-3</v>
      </c>
      <c r="L78">
        <f t="shared" si="18"/>
        <v>5.1817052927388533E-4</v>
      </c>
      <c r="M78">
        <f t="shared" si="19"/>
        <v>-2.0340976909496403E-3</v>
      </c>
      <c r="N78">
        <f t="shared" si="20"/>
        <v>4.8090949602950239E-3</v>
      </c>
      <c r="O78">
        <f t="shared" si="21"/>
        <v>4.5341381977218537E-3</v>
      </c>
      <c r="P78">
        <f t="shared" si="22"/>
        <v>6.7952117123279976E-2</v>
      </c>
      <c r="Q78">
        <f t="shared" si="23"/>
        <v>6.7952117123279976E-2</v>
      </c>
      <c r="R78">
        <f t="shared" si="24"/>
        <v>4.6174902215359599E-3</v>
      </c>
    </row>
    <row r="79" spans="1:18">
      <c r="A79" s="2"/>
      <c r="B79" s="1" t="s">
        <v>84</v>
      </c>
      <c r="C79">
        <v>459.33203874933599</v>
      </c>
      <c r="D79">
        <v>402.73945694298908</v>
      </c>
      <c r="E79">
        <v>466.57732096912832</v>
      </c>
      <c r="F79">
        <v>360.72751801360982</v>
      </c>
      <c r="G79">
        <f t="shared" si="13"/>
        <v>6.1297733445038505</v>
      </c>
      <c r="H79">
        <f t="shared" si="14"/>
        <v>5.9982898440434038</v>
      </c>
      <c r="I79">
        <f t="shared" si="15"/>
        <v>6.1454237535392258</v>
      </c>
      <c r="J79">
        <f t="shared" si="16"/>
        <v>5.8881228755834067</v>
      </c>
      <c r="K79">
        <f t="shared" si="17"/>
        <v>2.4493530297455652E-4</v>
      </c>
      <c r="L79">
        <f t="shared" si="18"/>
        <v>5.8394949129470339E-2</v>
      </c>
      <c r="M79">
        <f t="shared" si="19"/>
        <v>-3.7819286821951883E-3</v>
      </c>
      <c r="N79">
        <f t="shared" si="20"/>
        <v>1.8582840471476292E-2</v>
      </c>
      <c r="O79">
        <f t="shared" si="21"/>
        <v>2.3877968368831763E-2</v>
      </c>
      <c r="P79">
        <f t="shared" si="22"/>
        <v>-0.13148350046044666</v>
      </c>
      <c r="Q79">
        <f t="shared" si="23"/>
        <v>-0.13148350046044666</v>
      </c>
      <c r="R79">
        <f t="shared" si="24"/>
        <v>1.7287910893332276E-2</v>
      </c>
    </row>
    <row r="80" spans="1:18">
      <c r="A80" s="2"/>
      <c r="B80" s="1" t="s">
        <v>85</v>
      </c>
      <c r="C80">
        <v>402.73945694298908</v>
      </c>
      <c r="D80">
        <v>433.09128654915031</v>
      </c>
      <c r="E80">
        <v>482.49452236132151</v>
      </c>
      <c r="F80">
        <v>402.29518122664388</v>
      </c>
      <c r="G80">
        <f t="shared" si="13"/>
        <v>5.9982898440434038</v>
      </c>
      <c r="H80">
        <f t="shared" si="14"/>
        <v>6.0709485292214982</v>
      </c>
      <c r="I80">
        <f t="shared" si="15"/>
        <v>6.1789695680955763</v>
      </c>
      <c r="J80">
        <f t="shared" si="16"/>
        <v>5.9971861008244574</v>
      </c>
      <c r="K80">
        <f t="shared" si="17"/>
        <v>3.2645162683569193E-2</v>
      </c>
      <c r="L80">
        <f t="shared" si="18"/>
        <v>1.2182490933702986E-6</v>
      </c>
      <c r="M80">
        <f t="shared" si="19"/>
        <v>-1.9942402022370343E-4</v>
      </c>
      <c r="N80">
        <f t="shared" si="20"/>
        <v>7.6327837049586121E-3</v>
      </c>
      <c r="O80">
        <f t="shared" si="21"/>
        <v>1.1918554914647465E-2</v>
      </c>
      <c r="P80">
        <f t="shared" si="22"/>
        <v>7.2658685178094373E-2</v>
      </c>
      <c r="Q80">
        <f t="shared" si="23"/>
        <v>7.2658685178094373E-2</v>
      </c>
      <c r="R80">
        <f t="shared" si="24"/>
        <v>5.2792845318094311E-3</v>
      </c>
    </row>
    <row r="81" spans="1:18">
      <c r="A81" s="2"/>
      <c r="B81" s="1" t="s">
        <v>86</v>
      </c>
      <c r="C81">
        <v>433.09128654915031</v>
      </c>
      <c r="D81">
        <v>492.09990212192878</v>
      </c>
      <c r="E81">
        <v>500.24158696639751</v>
      </c>
      <c r="F81">
        <v>404.4188734628209</v>
      </c>
      <c r="G81">
        <f t="shared" si="13"/>
        <v>6.0709485292214982</v>
      </c>
      <c r="H81">
        <f t="shared" si="14"/>
        <v>6.1986817489731703</v>
      </c>
      <c r="I81">
        <f t="shared" si="15"/>
        <v>6.2150911556640489</v>
      </c>
      <c r="J81">
        <f t="shared" si="16"/>
        <v>6.0024511563412215</v>
      </c>
      <c r="K81">
        <f t="shared" si="17"/>
        <v>2.077709675775672E-2</v>
      </c>
      <c r="L81">
        <f t="shared" si="18"/>
        <v>4.6918900914996644E-3</v>
      </c>
      <c r="M81">
        <f t="shared" si="19"/>
        <v>-9.8733912313778271E-3</v>
      </c>
      <c r="N81">
        <f t="shared" si="20"/>
        <v>1.978533725343266E-2</v>
      </c>
      <c r="O81">
        <f t="shared" si="21"/>
        <v>1.6308152380840629E-2</v>
      </c>
      <c r="P81">
        <f t="shared" si="22"/>
        <v>0.12773321975167207</v>
      </c>
      <c r="Q81">
        <f t="shared" si="23"/>
        <v>0.12773321975167207</v>
      </c>
      <c r="R81">
        <f t="shared" si="24"/>
        <v>1.6315775428128947E-2</v>
      </c>
    </row>
    <row r="82" spans="1:18">
      <c r="A82" s="2"/>
      <c r="B82" s="1" t="s">
        <v>87</v>
      </c>
      <c r="C82">
        <v>492.09990212192878</v>
      </c>
      <c r="D82">
        <v>393.17551289804209</v>
      </c>
      <c r="E82">
        <v>525.02976050791438</v>
      </c>
      <c r="F82">
        <v>376.77629100715387</v>
      </c>
      <c r="G82">
        <f t="shared" si="13"/>
        <v>6.1986817489731703</v>
      </c>
      <c r="H82">
        <f t="shared" si="14"/>
        <v>5.9742561098791294</v>
      </c>
      <c r="I82">
        <f t="shared" si="15"/>
        <v>6.2634549476667365</v>
      </c>
      <c r="J82">
        <f t="shared" si="16"/>
        <v>5.9316516187670025</v>
      </c>
      <c r="K82">
        <f t="shared" si="17"/>
        <v>4.1955672689962106E-3</v>
      </c>
      <c r="L82">
        <f t="shared" si="18"/>
        <v>7.1305090437922894E-2</v>
      </c>
      <c r="M82">
        <f t="shared" si="19"/>
        <v>-1.7296395681012964E-2</v>
      </c>
      <c r="N82">
        <f t="shared" si="20"/>
        <v>4.1612474544528738E-2</v>
      </c>
      <c r="O82">
        <f t="shared" si="21"/>
        <v>3.9707844649492681E-2</v>
      </c>
      <c r="P82">
        <f t="shared" si="22"/>
        <v>-0.2244256390940409</v>
      </c>
      <c r="Q82">
        <f t="shared" si="23"/>
        <v>-0.2244256390940409</v>
      </c>
      <c r="R82">
        <f t="shared" si="24"/>
        <v>5.0366867482768696E-2</v>
      </c>
    </row>
    <row r="83" spans="1:18">
      <c r="A83" s="2"/>
      <c r="B83" s="1" t="s">
        <v>88</v>
      </c>
      <c r="C83">
        <v>393.17551289804209</v>
      </c>
      <c r="D83">
        <v>394.92973354402221</v>
      </c>
      <c r="E83">
        <v>430.17426429291203</v>
      </c>
      <c r="F83">
        <v>363.05692070781441</v>
      </c>
      <c r="G83">
        <f t="shared" si="13"/>
        <v>5.9742561098791294</v>
      </c>
      <c r="H83">
        <f t="shared" si="14"/>
        <v>5.9787078593148921</v>
      </c>
      <c r="I83">
        <f t="shared" si="15"/>
        <v>6.0641903923870748</v>
      </c>
      <c r="J83">
        <f t="shared" si="16"/>
        <v>5.8945596283296346</v>
      </c>
      <c r="K83">
        <f t="shared" si="17"/>
        <v>8.0881751702189409E-3</v>
      </c>
      <c r="L83">
        <f t="shared" si="18"/>
        <v>6.351529171368951E-3</v>
      </c>
      <c r="M83">
        <f t="shared" si="19"/>
        <v>-7.1674458865615192E-3</v>
      </c>
      <c r="N83">
        <f t="shared" si="20"/>
        <v>1.3451386860303139E-2</v>
      </c>
      <c r="O83">
        <f t="shared" si="21"/>
        <v>1.0378248679077249E-2</v>
      </c>
      <c r="P83">
        <f t="shared" si="22"/>
        <v>4.4517494357627641E-3</v>
      </c>
      <c r="Q83">
        <f t="shared" si="23"/>
        <v>4.4517494357627641E-3</v>
      </c>
      <c r="R83">
        <f t="shared" si="24"/>
        <v>1.9818073038814087E-5</v>
      </c>
    </row>
    <row r="84" spans="1:18">
      <c r="A84" s="2"/>
      <c r="B84" s="1" t="s">
        <v>89</v>
      </c>
      <c r="C84">
        <v>394.92973354402221</v>
      </c>
      <c r="D84">
        <v>379.51750094782142</v>
      </c>
      <c r="E84">
        <v>432.35095364630411</v>
      </c>
      <c r="F84">
        <v>360.38379272528778</v>
      </c>
      <c r="G84">
        <f t="shared" si="13"/>
        <v>5.9787078593148921</v>
      </c>
      <c r="H84">
        <f t="shared" si="14"/>
        <v>5.9389007115769195</v>
      </c>
      <c r="I84">
        <f t="shared" si="15"/>
        <v>6.0692376511315516</v>
      </c>
      <c r="J84">
        <f t="shared" si="16"/>
        <v>5.8871695544823917</v>
      </c>
      <c r="K84">
        <f t="shared" si="17"/>
        <v>8.195643206367698E-3</v>
      </c>
      <c r="L84">
        <f t="shared" si="18"/>
        <v>8.3792612516077787E-3</v>
      </c>
      <c r="M84">
        <f t="shared" si="19"/>
        <v>-8.2869436797361785E-3</v>
      </c>
      <c r="N84">
        <f t="shared" si="20"/>
        <v>1.5525335640771701E-2</v>
      </c>
      <c r="O84">
        <f t="shared" si="21"/>
        <v>1.195590733996618E-2</v>
      </c>
      <c r="P84">
        <f t="shared" si="22"/>
        <v>-3.980714773797267E-2</v>
      </c>
      <c r="Q84">
        <f t="shared" si="23"/>
        <v>-3.980714773797267E-2</v>
      </c>
      <c r="R84">
        <f t="shared" si="24"/>
        <v>1.5846090110327826E-3</v>
      </c>
    </row>
    <row r="85" spans="1:18">
      <c r="A85" s="2"/>
      <c r="B85" s="1" t="s">
        <v>90</v>
      </c>
      <c r="C85">
        <v>379.51750094782142</v>
      </c>
      <c r="D85">
        <v>471.16436393902461</v>
      </c>
      <c r="E85">
        <v>482.17634990960312</v>
      </c>
      <c r="F85">
        <v>377.13147760766532</v>
      </c>
      <c r="G85">
        <f t="shared" si="13"/>
        <v>5.9389007115769195</v>
      </c>
      <c r="H85">
        <f t="shared" si="14"/>
        <v>6.155207001164646</v>
      </c>
      <c r="I85">
        <f t="shared" si="15"/>
        <v>6.1783099183178098</v>
      </c>
      <c r="J85">
        <f t="shared" si="16"/>
        <v>5.9325938736198562</v>
      </c>
      <c r="K85">
        <f t="shared" si="17"/>
        <v>5.73167682723024E-2</v>
      </c>
      <c r="L85">
        <f t="shared" si="18"/>
        <v>3.9776205016653319E-5</v>
      </c>
      <c r="M85">
        <f t="shared" si="19"/>
        <v>-1.5099150723438422E-3</v>
      </c>
      <c r="N85">
        <f t="shared" si="20"/>
        <v>1.5060361667297526E-2</v>
      </c>
      <c r="O85">
        <f t="shared" si="21"/>
        <v>2.1776188540417657E-2</v>
      </c>
      <c r="P85">
        <f t="shared" si="22"/>
        <v>0.21630628958772657</v>
      </c>
      <c r="Q85">
        <f t="shared" si="23"/>
        <v>0.21630628958772657</v>
      </c>
      <c r="R85">
        <f t="shared" si="24"/>
        <v>4.6788410915209432E-2</v>
      </c>
    </row>
    <row r="86" spans="1:18">
      <c r="A86" s="2"/>
      <c r="B86" s="1" t="s">
        <v>91</v>
      </c>
      <c r="C86">
        <v>471.16436393902461</v>
      </c>
      <c r="D86">
        <v>444.11668191985729</v>
      </c>
      <c r="E86">
        <v>471.16436393902461</v>
      </c>
      <c r="F86">
        <v>396.95961284276137</v>
      </c>
      <c r="G86">
        <f t="shared" si="13"/>
        <v>6.155207001164646</v>
      </c>
      <c r="H86">
        <f t="shared" si="14"/>
        <v>6.0960873250239072</v>
      </c>
      <c r="I86">
        <f t="shared" si="15"/>
        <v>6.155207001164646</v>
      </c>
      <c r="J86">
        <f t="shared" si="16"/>
        <v>5.9838345446375971</v>
      </c>
      <c r="K86">
        <f t="shared" si="17"/>
        <v>0</v>
      </c>
      <c r="L86">
        <f t="shared" si="18"/>
        <v>2.9368518856115269E-2</v>
      </c>
      <c r="M86">
        <f t="shared" si="19"/>
        <v>0</v>
      </c>
      <c r="N86">
        <f t="shared" si="20"/>
        <v>6.6110856058105103E-3</v>
      </c>
      <c r="O86">
        <f t="shared" si="21"/>
        <v>1.0592461169910519E-2</v>
      </c>
      <c r="P86">
        <f t="shared" si="22"/>
        <v>-5.9119676140738875E-2</v>
      </c>
      <c r="Q86">
        <f t="shared" si="23"/>
        <v>-5.9119676140738875E-2</v>
      </c>
      <c r="R86">
        <f t="shared" si="24"/>
        <v>3.4951361069858492E-3</v>
      </c>
    </row>
    <row r="87" spans="1:18">
      <c r="A87" s="2"/>
      <c r="B87" s="1" t="s">
        <v>92</v>
      </c>
      <c r="C87">
        <v>444.11668191985729</v>
      </c>
      <c r="D87">
        <v>400.24254136712119</v>
      </c>
      <c r="E87">
        <v>477.74698236555503</v>
      </c>
      <c r="F87">
        <v>397.74563694528302</v>
      </c>
      <c r="G87">
        <f t="shared" si="13"/>
        <v>6.0960873250239072</v>
      </c>
      <c r="H87">
        <f t="shared" si="14"/>
        <v>5.9920707167678291</v>
      </c>
      <c r="I87">
        <f t="shared" si="15"/>
        <v>6.1690812667541337</v>
      </c>
      <c r="J87">
        <f t="shared" si="16"/>
        <v>5.9858126978184067</v>
      </c>
      <c r="K87">
        <f t="shared" si="17"/>
        <v>5.3281155293157089E-3</v>
      </c>
      <c r="L87">
        <f t="shared" si="18"/>
        <v>1.2160493405312091E-2</v>
      </c>
      <c r="M87">
        <f t="shared" si="19"/>
        <v>-8.0493797125607523E-3</v>
      </c>
      <c r="N87">
        <f t="shared" si="20"/>
        <v>1.5392910521984292E-2</v>
      </c>
      <c r="O87">
        <f t="shared" si="21"/>
        <v>1.211409049578422E-2</v>
      </c>
      <c r="P87">
        <f t="shared" si="22"/>
        <v>-0.10401660825607806</v>
      </c>
      <c r="Q87">
        <f t="shared" si="23"/>
        <v>-0.10401660825607806</v>
      </c>
      <c r="R87">
        <f t="shared" si="24"/>
        <v>1.0819454793098406E-2</v>
      </c>
    </row>
    <row r="88" spans="1:18">
      <c r="A88" s="2"/>
      <c r="B88" s="1" t="s">
        <v>93</v>
      </c>
      <c r="C88">
        <v>400.24254136712119</v>
      </c>
      <c r="D88">
        <v>423.75432382744799</v>
      </c>
      <c r="E88">
        <v>444.55912887360353</v>
      </c>
      <c r="F88">
        <v>371.42583250572511</v>
      </c>
      <c r="G88">
        <f t="shared" si="13"/>
        <v>5.9920707167678291</v>
      </c>
      <c r="H88">
        <f t="shared" si="14"/>
        <v>6.0491538623651939</v>
      </c>
      <c r="I88">
        <f t="shared" si="15"/>
        <v>6.0970830694448299</v>
      </c>
      <c r="J88">
        <f t="shared" si="16"/>
        <v>5.9173492009040238</v>
      </c>
      <c r="K88">
        <f t="shared" si="17"/>
        <v>1.1027594214758801E-2</v>
      </c>
      <c r="L88">
        <f t="shared" si="18"/>
        <v>5.5833049329849019E-3</v>
      </c>
      <c r="M88">
        <f t="shared" si="19"/>
        <v>-7.8466821764500306E-3</v>
      </c>
      <c r="N88">
        <f t="shared" si="20"/>
        <v>1.4906846711520646E-2</v>
      </c>
      <c r="O88">
        <f t="shared" si="21"/>
        <v>1.1651307933831189E-2</v>
      </c>
      <c r="P88">
        <f t="shared" si="22"/>
        <v>5.7083145597364826E-2</v>
      </c>
      <c r="Q88">
        <f t="shared" si="23"/>
        <v>5.7083145597364826E-2</v>
      </c>
      <c r="R88">
        <f t="shared" si="24"/>
        <v>3.2584855112899511E-3</v>
      </c>
    </row>
    <row r="89" spans="1:18">
      <c r="A89" s="2"/>
      <c r="B89" s="1" t="s">
        <v>94</v>
      </c>
      <c r="C89">
        <v>423.75432382744799</v>
      </c>
      <c r="D89">
        <v>367.14196240972791</v>
      </c>
      <c r="E89">
        <v>497.01262453428978</v>
      </c>
      <c r="F89">
        <v>366.90004717241561</v>
      </c>
      <c r="G89">
        <f t="shared" si="13"/>
        <v>6.0491538623651939</v>
      </c>
      <c r="H89">
        <f t="shared" si="14"/>
        <v>5.9057485918146773</v>
      </c>
      <c r="I89">
        <f t="shared" si="15"/>
        <v>6.2086154272514609</v>
      </c>
      <c r="J89">
        <f t="shared" si="16"/>
        <v>5.9050894599314532</v>
      </c>
      <c r="K89">
        <f t="shared" si="17"/>
        <v>2.5427990675977126E-2</v>
      </c>
      <c r="L89">
        <f t="shared" si="18"/>
        <v>2.0754552048590807E-2</v>
      </c>
      <c r="M89">
        <f t="shared" si="19"/>
        <v>-2.2972735056489224E-2</v>
      </c>
      <c r="N89">
        <f t="shared" si="20"/>
        <v>4.3091449032894698E-2</v>
      </c>
      <c r="O89">
        <f t="shared" si="21"/>
        <v>3.3228178902169198E-2</v>
      </c>
      <c r="P89">
        <f t="shared" si="22"/>
        <v>-0.14340527055051666</v>
      </c>
      <c r="Q89">
        <f t="shared" si="23"/>
        <v>-0.14340527055051666</v>
      </c>
      <c r="R89">
        <f t="shared" si="24"/>
        <v>2.0565071621666882E-2</v>
      </c>
    </row>
    <row r="90" spans="1:18">
      <c r="A90" s="2"/>
      <c r="B90" s="1" t="s">
        <v>95</v>
      </c>
      <c r="C90">
        <v>367.14196240972791</v>
      </c>
      <c r="D90">
        <v>367.51075561144268</v>
      </c>
      <c r="E90">
        <v>397.86725085694178</v>
      </c>
      <c r="F90">
        <v>341.63704742683962</v>
      </c>
      <c r="G90">
        <f t="shared" si="13"/>
        <v>5.9057485918146773</v>
      </c>
      <c r="H90">
        <f t="shared" si="14"/>
        <v>5.9067525851945337</v>
      </c>
      <c r="I90">
        <f t="shared" si="15"/>
        <v>5.9861184090869655</v>
      </c>
      <c r="J90">
        <f t="shared" si="16"/>
        <v>5.8337489086885332</v>
      </c>
      <c r="K90">
        <f t="shared" si="17"/>
        <v>6.4593075283809953E-3</v>
      </c>
      <c r="L90">
        <f t="shared" si="18"/>
        <v>5.1839543702651477E-3</v>
      </c>
      <c r="M90">
        <f t="shared" si="19"/>
        <v>-5.7866013765108474E-3</v>
      </c>
      <c r="N90">
        <f t="shared" si="20"/>
        <v>1.0856631765840275E-2</v>
      </c>
      <c r="O90">
        <f t="shared" si="21"/>
        <v>8.3735751717756469E-3</v>
      </c>
      <c r="P90">
        <f t="shared" si="22"/>
        <v>1.0039933798564604E-3</v>
      </c>
      <c r="Q90">
        <f t="shared" si="23"/>
        <v>1.0039933798564604E-3</v>
      </c>
      <c r="R90">
        <f t="shared" si="24"/>
        <v>1.0080027067955988E-6</v>
      </c>
    </row>
    <row r="91" spans="1:18">
      <c r="A91" s="2"/>
      <c r="B91" s="1" t="s">
        <v>96</v>
      </c>
      <c r="C91">
        <v>367.51075561144268</v>
      </c>
      <c r="D91">
        <v>384.26884925730059</v>
      </c>
      <c r="E91">
        <v>404.17852018751631</v>
      </c>
      <c r="F91">
        <v>352.05130651559921</v>
      </c>
      <c r="G91">
        <f t="shared" si="13"/>
        <v>5.9067525851945337</v>
      </c>
      <c r="H91">
        <f t="shared" si="14"/>
        <v>5.9513424358864828</v>
      </c>
      <c r="I91">
        <f t="shared" si="15"/>
        <v>6.0018566620124716</v>
      </c>
      <c r="J91">
        <f t="shared" si="16"/>
        <v>5.8637769221231446</v>
      </c>
      <c r="K91">
        <f t="shared" si="17"/>
        <v>9.0447854273922271E-3</v>
      </c>
      <c r="L91">
        <f t="shared" si="18"/>
        <v>1.846907616425558E-3</v>
      </c>
      <c r="M91">
        <f t="shared" si="19"/>
        <v>-4.0871607620432057E-3</v>
      </c>
      <c r="N91">
        <f t="shared" si="20"/>
        <v>8.2687596112581332E-3</v>
      </c>
      <c r="O91">
        <f t="shared" si="21"/>
        <v>6.8766157382642787E-3</v>
      </c>
      <c r="P91">
        <f t="shared" si="22"/>
        <v>4.4589850691949096E-2</v>
      </c>
      <c r="Q91">
        <f t="shared" si="23"/>
        <v>4.4589850691949096E-2</v>
      </c>
      <c r="R91">
        <f t="shared" si="24"/>
        <v>1.9882547847303133E-3</v>
      </c>
    </row>
    <row r="92" spans="1:18">
      <c r="A92" s="2"/>
      <c r="B92" s="1" t="s">
        <v>97</v>
      </c>
      <c r="C92">
        <v>384.26884925730059</v>
      </c>
      <c r="D92">
        <v>343.95517582909918</v>
      </c>
      <c r="E92">
        <v>411.59120913907998</v>
      </c>
      <c r="F92">
        <v>329.51539576508321</v>
      </c>
      <c r="G92">
        <f t="shared" si="13"/>
        <v>5.9513424358864828</v>
      </c>
      <c r="H92">
        <f t="shared" si="14"/>
        <v>5.840511346060862</v>
      </c>
      <c r="I92">
        <f t="shared" si="15"/>
        <v>6.0200306459550408</v>
      </c>
      <c r="J92">
        <f t="shared" si="16"/>
        <v>5.7976230774794777</v>
      </c>
      <c r="K92">
        <f t="shared" si="17"/>
        <v>4.7180702024223475E-3</v>
      </c>
      <c r="L92">
        <f t="shared" si="18"/>
        <v>2.3629641149061298E-2</v>
      </c>
      <c r="M92">
        <f t="shared" si="19"/>
        <v>-1.0558707581864319E-2</v>
      </c>
      <c r="N92">
        <f t="shared" si="20"/>
        <v>2.1408720929045076E-2</v>
      </c>
      <c r="O92">
        <f t="shared" si="21"/>
        <v>1.7840785040747674E-2</v>
      </c>
      <c r="P92">
        <f t="shared" si="22"/>
        <v>-0.11083108982562084</v>
      </c>
      <c r="Q92">
        <f t="shared" si="23"/>
        <v>-0.11083108982562084</v>
      </c>
      <c r="R92">
        <f t="shared" si="24"/>
        <v>1.2283530471934836E-2</v>
      </c>
    </row>
    <row r="93" spans="1:18">
      <c r="A93" s="2"/>
      <c r="B93" s="1" t="s">
        <v>98</v>
      </c>
      <c r="C93">
        <v>343.95517582909918</v>
      </c>
      <c r="D93">
        <v>283.02020619786151</v>
      </c>
      <c r="E93">
        <v>350.2052901526244</v>
      </c>
      <c r="F93">
        <v>266.49998526409189</v>
      </c>
      <c r="G93">
        <f t="shared" si="13"/>
        <v>5.840511346060862</v>
      </c>
      <c r="H93">
        <f t="shared" si="14"/>
        <v>5.6455182950868226</v>
      </c>
      <c r="I93">
        <f t="shared" si="15"/>
        <v>5.8585195258273881</v>
      </c>
      <c r="J93">
        <f t="shared" si="16"/>
        <v>5.5853741883116834</v>
      </c>
      <c r="K93">
        <f t="shared" si="17"/>
        <v>3.2429453850352122E-4</v>
      </c>
      <c r="L93">
        <f t="shared" si="18"/>
        <v>6.5094969264329228E-2</v>
      </c>
      <c r="M93">
        <f t="shared" si="19"/>
        <v>-4.5945558018677434E-3</v>
      </c>
      <c r="N93">
        <f t="shared" si="20"/>
        <v>2.1265484369870715E-2</v>
      </c>
      <c r="O93">
        <f t="shared" si="21"/>
        <v>2.6909301191388593E-2</v>
      </c>
      <c r="P93">
        <f t="shared" si="22"/>
        <v>-0.19499305097403941</v>
      </c>
      <c r="Q93">
        <f t="shared" si="23"/>
        <v>-0.19499305097403941</v>
      </c>
      <c r="R93">
        <f t="shared" si="24"/>
        <v>3.8022289928164331E-2</v>
      </c>
    </row>
    <row r="94" spans="1:18">
      <c r="A94" s="2"/>
      <c r="B94" s="1" t="s">
        <v>99</v>
      </c>
      <c r="C94">
        <v>283.02020619786151</v>
      </c>
      <c r="D94">
        <v>213.17267517758711</v>
      </c>
      <c r="E94">
        <v>283.02020619786151</v>
      </c>
      <c r="F94">
        <v>210.57784458723791</v>
      </c>
      <c r="G94">
        <f t="shared" si="13"/>
        <v>5.6455182950868226</v>
      </c>
      <c r="H94">
        <f t="shared" si="14"/>
        <v>5.3621025188695119</v>
      </c>
      <c r="I94">
        <f t="shared" si="15"/>
        <v>5.6455182950868226</v>
      </c>
      <c r="J94">
        <f t="shared" si="16"/>
        <v>5.3498553927756873</v>
      </c>
      <c r="K94">
        <f t="shared" si="17"/>
        <v>0</v>
      </c>
      <c r="L94">
        <f t="shared" si="18"/>
        <v>8.741655180304389E-2</v>
      </c>
      <c r="M94">
        <f t="shared" si="19"/>
        <v>0</v>
      </c>
      <c r="N94">
        <f t="shared" si="20"/>
        <v>1.9678156401624423E-2</v>
      </c>
      <c r="O94">
        <f t="shared" si="21"/>
        <v>3.1528877405011049E-2</v>
      </c>
      <c r="P94">
        <f t="shared" si="22"/>
        <v>-0.28341577621731062</v>
      </c>
      <c r="Q94">
        <f t="shared" si="23"/>
        <v>-0.28341577621731062</v>
      </c>
      <c r="R94">
        <f t="shared" si="24"/>
        <v>8.0324502208860699E-2</v>
      </c>
    </row>
    <row r="95" spans="1:18">
      <c r="A95" s="2"/>
      <c r="B95" s="1" t="s">
        <v>100</v>
      </c>
      <c r="C95">
        <v>213.17267517758711</v>
      </c>
      <c r="D95">
        <v>186.7791806307176</v>
      </c>
      <c r="E95">
        <v>221.84875804972259</v>
      </c>
      <c r="F95">
        <v>181.79182796285349</v>
      </c>
      <c r="G95">
        <f t="shared" si="13"/>
        <v>5.3621025188695119</v>
      </c>
      <c r="H95">
        <f t="shared" si="14"/>
        <v>5.2299270668570745</v>
      </c>
      <c r="I95">
        <f t="shared" si="15"/>
        <v>5.4019958796560941</v>
      </c>
      <c r="J95">
        <f t="shared" si="16"/>
        <v>5.2028622300336895</v>
      </c>
      <c r="K95">
        <f t="shared" si="17"/>
        <v>1.591480234848408E-3</v>
      </c>
      <c r="L95">
        <f t="shared" si="18"/>
        <v>2.535746958851615E-2</v>
      </c>
      <c r="M95">
        <f t="shared" si="19"/>
        <v>-6.3526302942870086E-3</v>
      </c>
      <c r="N95">
        <f t="shared" si="20"/>
        <v>1.5107650105159888E-2</v>
      </c>
      <c r="O95">
        <f t="shared" si="21"/>
        <v>1.4302242686115532E-2</v>
      </c>
      <c r="P95">
        <f t="shared" si="22"/>
        <v>-0.13217545201243741</v>
      </c>
      <c r="Q95">
        <f t="shared" si="23"/>
        <v>-0.13217545201243741</v>
      </c>
      <c r="R95">
        <f t="shared" si="24"/>
        <v>1.7470350114692144E-2</v>
      </c>
    </row>
    <row r="96" spans="1:18">
      <c r="A96" s="2"/>
      <c r="B96" s="1" t="s">
        <v>101</v>
      </c>
      <c r="C96">
        <v>186.7791806307176</v>
      </c>
      <c r="D96">
        <v>203.29907467001649</v>
      </c>
      <c r="E96">
        <v>207.9703749868109</v>
      </c>
      <c r="F96">
        <v>173.7999458931036</v>
      </c>
      <c r="G96">
        <f t="shared" si="13"/>
        <v>5.2299270668570745</v>
      </c>
      <c r="H96">
        <f t="shared" si="14"/>
        <v>5.3146781690745897</v>
      </c>
      <c r="I96">
        <f t="shared" si="15"/>
        <v>5.3373956416094703</v>
      </c>
      <c r="J96">
        <f t="shared" si="16"/>
        <v>5.1579049015142324</v>
      </c>
      <c r="K96">
        <f t="shared" si="17"/>
        <v>1.1549494559311283E-2</v>
      </c>
      <c r="L96">
        <f t="shared" si="18"/>
        <v>5.1871923006716883E-3</v>
      </c>
      <c r="M96">
        <f t="shared" si="19"/>
        <v>-7.7401194599766377E-3</v>
      </c>
      <c r="N96">
        <f t="shared" si="20"/>
        <v>1.4783499690553072E-2</v>
      </c>
      <c r="O96">
        <f t="shared" si="21"/>
        <v>1.1619807488752725E-2</v>
      </c>
      <c r="P96">
        <f t="shared" si="22"/>
        <v>8.475110221751514E-2</v>
      </c>
      <c r="Q96">
        <f t="shared" si="23"/>
        <v>8.475110221751514E-2</v>
      </c>
      <c r="R96">
        <f t="shared" si="24"/>
        <v>7.1827493270837E-3</v>
      </c>
    </row>
    <row r="97" spans="1:18">
      <c r="A97" s="2"/>
      <c r="B97" s="1" t="s">
        <v>102</v>
      </c>
      <c r="C97">
        <v>203.29907467001649</v>
      </c>
      <c r="D97">
        <v>190.24863086127519</v>
      </c>
      <c r="E97">
        <v>219.18511998495231</v>
      </c>
      <c r="F97">
        <v>184.5325745679632</v>
      </c>
      <c r="G97">
        <f t="shared" si="13"/>
        <v>5.3146781690745897</v>
      </c>
      <c r="H97">
        <f t="shared" si="14"/>
        <v>5.2483318001917221</v>
      </c>
      <c r="I97">
        <f t="shared" si="15"/>
        <v>5.3899166694893594</v>
      </c>
      <c r="J97">
        <f t="shared" si="16"/>
        <v>5.2178260038203392</v>
      </c>
      <c r="K97">
        <f t="shared" si="17"/>
        <v>5.6608319446633092E-3</v>
      </c>
      <c r="L97">
        <f t="shared" si="18"/>
        <v>9.3803419144366362E-3</v>
      </c>
      <c r="M97">
        <f t="shared" si="19"/>
        <v>-7.2870116756532715E-3</v>
      </c>
      <c r="N97">
        <f t="shared" si="20"/>
        <v>1.3756951540050188E-2</v>
      </c>
      <c r="O97">
        <f t="shared" si="21"/>
        <v>1.0681431638666149E-2</v>
      </c>
      <c r="P97">
        <f t="shared" si="22"/>
        <v>-6.6346368882867601E-2</v>
      </c>
      <c r="Q97">
        <f t="shared" si="23"/>
        <v>-6.6346368882867601E-2</v>
      </c>
      <c r="R97">
        <f t="shared" si="24"/>
        <v>4.4018406639415421E-3</v>
      </c>
    </row>
    <row r="98" spans="1:18">
      <c r="A98" s="2"/>
      <c r="B98" s="1" t="s">
        <v>103</v>
      </c>
      <c r="C98">
        <v>190.24863086127519</v>
      </c>
      <c r="D98">
        <v>167.00221490440401</v>
      </c>
      <c r="E98">
        <v>209.65348192568209</v>
      </c>
      <c r="F98">
        <v>159.9347450560297</v>
      </c>
      <c r="G98">
        <f t="shared" si="13"/>
        <v>5.2483318001917221</v>
      </c>
      <c r="H98">
        <f t="shared" si="14"/>
        <v>5.1180070752294267</v>
      </c>
      <c r="I98">
        <f t="shared" si="15"/>
        <v>5.3454560817578072</v>
      </c>
      <c r="J98">
        <f t="shared" si="16"/>
        <v>5.0747658886432729</v>
      </c>
      <c r="K98">
        <f t="shared" si="17"/>
        <v>9.4331260697281781E-3</v>
      </c>
      <c r="L98">
        <f t="shared" si="18"/>
        <v>3.0125125651644068E-2</v>
      </c>
      <c r="M98">
        <f t="shared" si="19"/>
        <v>-1.6857464463505795E-2</v>
      </c>
      <c r="N98">
        <f t="shared" si="20"/>
        <v>3.289685669120699E-2</v>
      </c>
      <c r="O98">
        <f t="shared" si="21"/>
        <v>2.6427731157175192E-2</v>
      </c>
      <c r="P98">
        <f t="shared" si="22"/>
        <v>-0.13032472496229541</v>
      </c>
      <c r="Q98">
        <f t="shared" si="23"/>
        <v>-0.13032472496229541</v>
      </c>
      <c r="R98">
        <f t="shared" si="24"/>
        <v>1.6984533936497945E-2</v>
      </c>
    </row>
    <row r="99" spans="1:18">
      <c r="A99" s="2"/>
      <c r="B99" s="1" t="s">
        <v>104</v>
      </c>
      <c r="C99">
        <v>167.00221490440401</v>
      </c>
      <c r="D99">
        <v>191.60071371029801</v>
      </c>
      <c r="E99">
        <v>191.60071371029801</v>
      </c>
      <c r="F99">
        <v>160.40565826494591</v>
      </c>
      <c r="G99">
        <f t="shared" si="13"/>
        <v>5.1180070752294267</v>
      </c>
      <c r="H99">
        <f t="shared" si="14"/>
        <v>5.2554135905313775</v>
      </c>
      <c r="I99">
        <f t="shared" si="15"/>
        <v>5.2554135905313775</v>
      </c>
      <c r="J99">
        <f t="shared" si="16"/>
        <v>5.0777059707762291</v>
      </c>
      <c r="K99">
        <f t="shared" si="17"/>
        <v>1.8880550447425242E-2</v>
      </c>
      <c r="L99">
        <f t="shared" si="18"/>
        <v>1.6241790201475409E-3</v>
      </c>
      <c r="M99">
        <f t="shared" si="19"/>
        <v>-5.5376343257338093E-3</v>
      </c>
      <c r="N99">
        <f t="shared" si="20"/>
        <v>1.2497081741390255E-2</v>
      </c>
      <c r="O99">
        <f t="shared" si="21"/>
        <v>1.1390084241586777E-2</v>
      </c>
      <c r="P99">
        <f t="shared" si="22"/>
        <v>0.1374065153019508</v>
      </c>
      <c r="Q99">
        <f t="shared" si="23"/>
        <v>0.1374065153019508</v>
      </c>
      <c r="R99">
        <f t="shared" si="24"/>
        <v>1.8880550447425242E-2</v>
      </c>
    </row>
    <row r="100" spans="1:18">
      <c r="A100" s="2"/>
      <c r="B100" s="1" t="s">
        <v>105</v>
      </c>
      <c r="C100">
        <v>191.60071371029801</v>
      </c>
      <c r="D100">
        <v>211.30529195007119</v>
      </c>
      <c r="E100">
        <v>227.96510751280201</v>
      </c>
      <c r="F100">
        <v>180.6431516744378</v>
      </c>
      <c r="G100">
        <f t="shared" si="13"/>
        <v>5.2554135905313775</v>
      </c>
      <c r="H100">
        <f t="shared" si="14"/>
        <v>5.3533039690318764</v>
      </c>
      <c r="I100">
        <f t="shared" si="15"/>
        <v>5.4291925800184977</v>
      </c>
      <c r="J100">
        <f t="shared" si="16"/>
        <v>5.1965235475168523</v>
      </c>
      <c r="K100">
        <f t="shared" si="17"/>
        <v>3.0199137187164642E-2</v>
      </c>
      <c r="L100">
        <f t="shared" si="18"/>
        <v>3.4680371662526238E-3</v>
      </c>
      <c r="M100">
        <f t="shared" si="19"/>
        <v>-1.0233852165917226E-2</v>
      </c>
      <c r="N100">
        <f t="shared" si="20"/>
        <v>2.2143831400321331E-2</v>
      </c>
      <c r="O100">
        <f t="shared" si="21"/>
        <v>1.9525043234924478E-2</v>
      </c>
      <c r="P100">
        <f t="shared" si="22"/>
        <v>9.7890378500498976E-2</v>
      </c>
      <c r="Q100">
        <f t="shared" si="23"/>
        <v>9.7890378500498976E-2</v>
      </c>
      <c r="R100">
        <f t="shared" si="24"/>
        <v>9.5825262029709517E-3</v>
      </c>
    </row>
    <row r="101" spans="1:18">
      <c r="A101" s="2"/>
      <c r="B101" s="1" t="s">
        <v>106</v>
      </c>
      <c r="C101">
        <v>211.30529195007119</v>
      </c>
      <c r="D101">
        <v>217.11861280644689</v>
      </c>
      <c r="E101">
        <v>217.11861280644689</v>
      </c>
      <c r="F101">
        <v>197.3641760874502</v>
      </c>
      <c r="G101">
        <f t="shared" si="13"/>
        <v>5.3533039690318764</v>
      </c>
      <c r="H101">
        <f t="shared" si="14"/>
        <v>5.3804438070022531</v>
      </c>
      <c r="I101">
        <f t="shared" si="15"/>
        <v>5.3804438070022531</v>
      </c>
      <c r="J101">
        <f t="shared" si="16"/>
        <v>5.2850506317431343</v>
      </c>
      <c r="K101">
        <f t="shared" si="17"/>
        <v>7.3657080505829908E-4</v>
      </c>
      <c r="L101">
        <f t="shared" si="18"/>
        <v>4.658518051050802E-3</v>
      </c>
      <c r="M101">
        <f t="shared" si="19"/>
        <v>-1.8523845149539303E-3</v>
      </c>
      <c r="N101">
        <f t="shared" si="20"/>
        <v>3.8508389263919446E-3</v>
      </c>
      <c r="O101">
        <f t="shared" si="21"/>
        <v>3.2820821431812815E-3</v>
      </c>
      <c r="P101">
        <f t="shared" si="22"/>
        <v>2.7139837970376668E-2</v>
      </c>
      <c r="Q101">
        <f t="shared" si="23"/>
        <v>2.7139837970376668E-2</v>
      </c>
      <c r="R101">
        <f t="shared" si="24"/>
        <v>7.3657080505829908E-4</v>
      </c>
    </row>
    <row r="102" spans="1:18">
      <c r="N102">
        <f>_xlfn.VAR.P(N2:N101)</f>
        <v>9.4321865022715154E-5</v>
      </c>
      <c r="O102">
        <f>_xlfn.VAR.P(O2:O101)</f>
        <v>1.4372324444763946E-4</v>
      </c>
      <c r="R102">
        <f>VAR(R2:R101)</f>
        <v>9.3569661198011325E-4</v>
      </c>
    </row>
    <row r="104" spans="1:18">
      <c r="O104">
        <f>R102/N102</f>
        <v>9.9202513834387513</v>
      </c>
      <c r="P104">
        <f>R102/O102</f>
        <v>6.5104055754947945</v>
      </c>
    </row>
    <row r="105" spans="1:18">
      <c r="O105" t="s">
        <v>115</v>
      </c>
      <c r="P105" t="s">
        <v>112</v>
      </c>
    </row>
  </sheetData>
  <mergeCells count="1">
    <mergeCell ref="A2:A10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divyang jain</cp:lastModifiedBy>
  <dcterms:created xsi:type="dcterms:W3CDTF">2019-09-22T20:59:16Z</dcterms:created>
  <dcterms:modified xsi:type="dcterms:W3CDTF">2019-09-26T19:47:08Z</dcterms:modified>
</cp:coreProperties>
</file>