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2\"/>
    </mc:Choice>
  </mc:AlternateContent>
  <xr:revisionPtr revIDLastSave="0" documentId="13_ncr:1_{0597E8A5-0F39-4427-B5A9-291E815526DE}" xr6:coauthVersionLast="41" xr6:coauthVersionMax="41" xr10:uidLastSave="{00000000-0000-0000-0000-000000000000}"/>
  <bookViews>
    <workbookView xWindow="-120" yWindow="-120" windowWidth="20730" windowHeight="11760" xr2:uid="{4C80AD8E-6BB5-43FA-A2DF-2A6A1A9D1C00}"/>
  </bookViews>
  <sheets>
    <sheet name="Final Grade Card" sheetId="2" r:id="rId1"/>
  </sheets>
  <externalReferences>
    <externalReference r:id="rId2"/>
    <externalReference r:id="rId3"/>
    <externalReference r:id="rId4"/>
    <externalReference r:id="rId5"/>
  </externalReferences>
  <definedNames>
    <definedName name="PicUp">INDEX([1]Sheet1!$C$2:$C$121,MATCH('Final Grade Card'!$D$13:$I$13,[1]Sheet1!$A$2:$A$121,0))</definedName>
    <definedName name="_xlnm.Print_Area" localSheetId="0">'Final Grade Card'!$A$1:$I$38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" l="1"/>
  <c r="C27" i="2" l="1"/>
  <c r="A11" i="2"/>
  <c r="A9" i="2" l="1"/>
  <c r="A26" i="2" l="1"/>
  <c r="I26" i="2"/>
  <c r="G26" i="2"/>
  <c r="E26" i="2"/>
  <c r="G25" i="2"/>
  <c r="B24" i="2" l="1"/>
  <c r="B23" i="2"/>
  <c r="B22" i="2"/>
  <c r="B21" i="2"/>
  <c r="B20" i="2"/>
  <c r="B19" i="2"/>
  <c r="B18" i="2"/>
  <c r="B17" i="2"/>
  <c r="F17" i="2" l="1"/>
  <c r="F18" i="2"/>
  <c r="F19" i="2"/>
  <c r="F20" i="2"/>
  <c r="F21" i="2"/>
  <c r="F22" i="2"/>
  <c r="F23" i="2"/>
  <c r="F24" i="2"/>
  <c r="H24" i="2"/>
  <c r="H23" i="2"/>
  <c r="H22" i="2"/>
  <c r="H21" i="2"/>
  <c r="H20" i="2"/>
  <c r="H19" i="2"/>
  <c r="H18" i="2"/>
  <c r="H17" i="2"/>
  <c r="I24" i="2" l="1"/>
  <c r="I20" i="2"/>
  <c r="I17" i="2"/>
  <c r="I23" i="2"/>
  <c r="I19" i="2"/>
  <c r="I22" i="2"/>
  <c r="I18" i="2"/>
  <c r="I21" i="2"/>
  <c r="I25" i="2" l="1"/>
</calcChain>
</file>

<file path=xl/sharedStrings.xml><?xml version="1.0" encoding="utf-8"?>
<sst xmlns="http://schemas.openxmlformats.org/spreadsheetml/2006/main" count="18" uniqueCount="18">
  <si>
    <t>Course Title</t>
  </si>
  <si>
    <t>Course
Code</t>
  </si>
  <si>
    <t>Course
Credits</t>
  </si>
  <si>
    <t>Course
Grade</t>
  </si>
  <si>
    <t>Credits Earned
©*Grade
Points(G)</t>
  </si>
  <si>
    <t>F-Head of Failure,--Not Applicable, Ab-Absent, /Female, SGPI=Σ(CXG)/Σ©~-Dyslexia Benefit.</t>
  </si>
  <si>
    <t>Total</t>
  </si>
  <si>
    <t xml:space="preserve">Result Declared On : </t>
  </si>
  <si>
    <t>EXAMINATION GR.NO/ SEAT NO. :</t>
  </si>
  <si>
    <t>Credit
Earned ©</t>
  </si>
  <si>
    <t>Grade
Points (G)</t>
  </si>
  <si>
    <t>Prepared By  ______________</t>
  </si>
  <si>
    <t>Checked By  ______________</t>
  </si>
  <si>
    <t>PATTERN : CHOICE BASED CREDITS &amp; GRADING SYSTEM (CBCSGS)</t>
  </si>
  <si>
    <t>Director / Controller of Examination</t>
  </si>
  <si>
    <t xml:space="preserve">  Seal</t>
  </si>
  <si>
    <t>MMS18-20/002</t>
  </si>
  <si>
    <t>PROGRAMME : MASTER OF MANAGEMENT STUDIES (SEMESTER -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</si>
</sst>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Old English Text MT"/>
      <family val="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7</xdr:row>
          <xdr:rowOff>28574</xdr:rowOff>
        </xdr:from>
        <xdr:to>
          <xdr:col>8</xdr:col>
          <xdr:colOff>1095375</xdr:colOff>
          <xdr:row>12</xdr:row>
          <xdr:rowOff>180974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4916CD1B-2DAA-46C5-B7CB-DE572C44C5F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215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762500" y="1997074"/>
              <a:ext cx="952500" cy="1041400"/>
            </a:xfrm>
            <a:prstGeom prst="rect">
              <a:avLst/>
            </a:prstGeom>
            <a:noFill/>
            <a:ln w="28575"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8</xdr:col>
      <xdr:colOff>1126625</xdr:colOff>
      <xdr:row>7</xdr:row>
      <xdr:rowOff>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BBE401-F5D8-4CF6-853F-08DF4CC5F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8000" cy="1969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SIMSR-Results-Generator/Batch%202018-20/Sem%201/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UIN</v>
          </cell>
          <cell r="B1" t="str">
            <v>Full Name</v>
          </cell>
        </row>
        <row r="2">
          <cell r="A2" t="str">
            <v>MMS18-20/001</v>
          </cell>
          <cell r="B2" t="str">
            <v>ADEPU CHETAN GANESH ARCHANA</v>
          </cell>
          <cell r="C2">
            <v>1820001</v>
          </cell>
        </row>
        <row r="3">
          <cell r="A3" t="str">
            <v>MMS18-20/002</v>
          </cell>
          <cell r="B3" t="str">
            <v>/ADIVAREKAR PRITI GIRIGHAR NAMRATA</v>
          </cell>
          <cell r="C3">
            <v>1820002</v>
          </cell>
        </row>
        <row r="4">
          <cell r="A4" t="str">
            <v>MMS18-20/003</v>
          </cell>
          <cell r="B4" t="str">
            <v>AMBALLA VISHAL MANOHAR BHARATHI</v>
          </cell>
          <cell r="C4">
            <v>1820003</v>
          </cell>
        </row>
        <row r="5">
          <cell r="A5" t="str">
            <v>MMS18-20/004</v>
          </cell>
          <cell r="B5" t="str">
            <v>/AMIN MEENAL PRAVIN ANITA</v>
          </cell>
          <cell r="C5">
            <v>1820004</v>
          </cell>
        </row>
        <row r="6">
          <cell r="A6" t="str">
            <v>MMS18-20/005</v>
          </cell>
          <cell r="B6" t="str">
            <v>/ARANJO JULIANA MICHAEL LEENA</v>
          </cell>
          <cell r="C6">
            <v>1820005</v>
          </cell>
        </row>
        <row r="7">
          <cell r="A7" t="str">
            <v>MMS18-20/006</v>
          </cell>
          <cell r="B7" t="str">
            <v>BAGUL PRANAV PRAMOD MEENA</v>
          </cell>
          <cell r="C7">
            <v>1820006</v>
          </cell>
        </row>
        <row r="8">
          <cell r="A8" t="str">
            <v>MMS18-20/007</v>
          </cell>
          <cell r="B8" t="str">
            <v>/BAMANE RENUKA UTTAM SUNITA</v>
          </cell>
          <cell r="C8">
            <v>1820007</v>
          </cell>
        </row>
        <row r="9">
          <cell r="A9" t="str">
            <v>MMS18-20/008</v>
          </cell>
          <cell r="B9" t="str">
            <v>/BANSODE NAMRATA SUHAS SANGEETA</v>
          </cell>
          <cell r="C9">
            <v>1820008</v>
          </cell>
        </row>
        <row r="10">
          <cell r="A10" t="str">
            <v>MMS18-20/009</v>
          </cell>
          <cell r="B10" t="str">
            <v>/BHAJANI DHANASHREE MANOHAR KAVITA</v>
          </cell>
          <cell r="C10">
            <v>1820009</v>
          </cell>
        </row>
        <row r="11">
          <cell r="A11" t="str">
            <v>MMS18-20/010</v>
          </cell>
          <cell r="B11" t="str">
            <v>BHANGALE BHUPENDRA RAMESH JYOTI</v>
          </cell>
          <cell r="C11">
            <v>1820010</v>
          </cell>
        </row>
        <row r="12">
          <cell r="A12" t="str">
            <v>MMS18-20/011</v>
          </cell>
          <cell r="B12" t="str">
            <v>/BHATKAR ANAGHA ANIL AKSHATA</v>
          </cell>
          <cell r="C12">
            <v>1820011</v>
          </cell>
        </row>
        <row r="13">
          <cell r="A13" t="str">
            <v>MMS18-20/012</v>
          </cell>
          <cell r="B13" t="str">
            <v>BHOIR PRANAV SURESH SWETA</v>
          </cell>
          <cell r="C13">
            <v>1820012</v>
          </cell>
        </row>
        <row r="14">
          <cell r="A14" t="str">
            <v>MMS18-20/013</v>
          </cell>
          <cell r="B14" t="str">
            <v>BHOIR VINAYAK CHINTAMAN SHALINI</v>
          </cell>
          <cell r="C14">
            <v>1820013</v>
          </cell>
        </row>
        <row r="15">
          <cell r="A15" t="str">
            <v>MMS18-20/014</v>
          </cell>
          <cell r="B15" t="str">
            <v>BHOSALE MAYUR PRATAPRAO USHA</v>
          </cell>
          <cell r="C15">
            <v>1820014</v>
          </cell>
        </row>
        <row r="16">
          <cell r="A16" t="str">
            <v>MMS18-20/015</v>
          </cell>
          <cell r="B16" t="str">
            <v>/BIDVI ABOLI AJENDRA NEHA</v>
          </cell>
          <cell r="C16">
            <v>1820015</v>
          </cell>
        </row>
        <row r="17">
          <cell r="A17" t="str">
            <v>MMS18-20/016</v>
          </cell>
          <cell r="B17" t="str">
            <v>BORKAR DIPESH SHYAM SANGITA</v>
          </cell>
          <cell r="C17">
            <v>1820016</v>
          </cell>
        </row>
        <row r="18">
          <cell r="A18" t="str">
            <v>MMS18-20/017</v>
          </cell>
          <cell r="B18" t="str">
            <v>/CHANDORKAR PRAJAL MADHUKAR VANITA</v>
          </cell>
          <cell r="C18">
            <v>1820017</v>
          </cell>
        </row>
        <row r="19">
          <cell r="A19" t="str">
            <v>MMS18-20/018</v>
          </cell>
          <cell r="B19" t="str">
            <v>CHAUDHARI TRUPAL JEEVAN SMITA</v>
          </cell>
          <cell r="C19">
            <v>1820018</v>
          </cell>
        </row>
        <row r="20">
          <cell r="A20" t="str">
            <v>MMS18-20/019</v>
          </cell>
          <cell r="B20" t="str">
            <v>CHAVAN SURAJ SURESH SUREKHA</v>
          </cell>
          <cell r="C20">
            <v>1820019</v>
          </cell>
        </row>
        <row r="21">
          <cell r="A21" t="str">
            <v>MMS18-20/020</v>
          </cell>
          <cell r="B21" t="str">
            <v>/CHAWHAN SAMTA VIJAY SUNITA</v>
          </cell>
          <cell r="C21">
            <v>1820020</v>
          </cell>
        </row>
        <row r="22">
          <cell r="A22" t="str">
            <v>MMS18-20/021</v>
          </cell>
          <cell r="B22" t="str">
            <v>DESAI SAURABH HARESH HARSHADA</v>
          </cell>
          <cell r="C22">
            <v>1820021</v>
          </cell>
        </row>
        <row r="23">
          <cell r="A23" t="str">
            <v>MMS18-20/022</v>
          </cell>
          <cell r="B23" t="str">
            <v>*** (NOT AVAILABLE) ***</v>
          </cell>
          <cell r="C23" t="str">
            <v>NA</v>
          </cell>
        </row>
        <row r="24">
          <cell r="A24" t="str">
            <v>MMS18-20/023</v>
          </cell>
          <cell r="B24" t="str">
            <v xml:space="preserve">/PICHAD DESHMUKH GIRIJA HEMANT MOHINI </v>
          </cell>
          <cell r="C24">
            <v>1820023</v>
          </cell>
        </row>
        <row r="25">
          <cell r="A25" t="str">
            <v>MMS18-20/024</v>
          </cell>
          <cell r="B25" t="str">
            <v>DHUMAL SAURABH RAMESH RAJASHREE</v>
          </cell>
          <cell r="C25">
            <v>1820024</v>
          </cell>
        </row>
        <row r="26">
          <cell r="A26" t="str">
            <v>MMS18-20/025</v>
          </cell>
          <cell r="B26" t="str">
            <v>/DSOUZA FLOSSIE JOACHIM RITA</v>
          </cell>
          <cell r="C26">
            <v>1820025</v>
          </cell>
        </row>
        <row r="27">
          <cell r="A27" t="str">
            <v>MMS18-20/026</v>
          </cell>
          <cell r="B27" t="str">
            <v>/DYWARSHETTY NEELIMA VENUGOPAL INDUMATI</v>
          </cell>
          <cell r="C27">
            <v>1820026</v>
          </cell>
        </row>
        <row r="28">
          <cell r="A28" t="str">
            <v>MMS18-20/027</v>
          </cell>
          <cell r="B28" t="str">
            <v>/ERANDE TRUPTI UTTAM SUNITA</v>
          </cell>
          <cell r="C28">
            <v>1820027</v>
          </cell>
        </row>
        <row r="29">
          <cell r="A29" t="str">
            <v>MMS18-20/028</v>
          </cell>
          <cell r="B29" t="str">
            <v>GAMBHIRRAO MANISH HARISHCHANDRA RANJANA</v>
          </cell>
          <cell r="C29">
            <v>1820028</v>
          </cell>
        </row>
        <row r="30">
          <cell r="A30" t="str">
            <v>MMS18-20/029</v>
          </cell>
          <cell r="B30" t="str">
            <v>GANGANI ANKIT SURESH TEJAL</v>
          </cell>
          <cell r="C30">
            <v>1820029</v>
          </cell>
        </row>
        <row r="31">
          <cell r="A31" t="str">
            <v>MMS18-20/030</v>
          </cell>
          <cell r="B31" t="str">
            <v>/GANGURDE SAKSHI SUDHIR ASHA</v>
          </cell>
          <cell r="C31">
            <v>1820030</v>
          </cell>
        </row>
        <row r="32">
          <cell r="A32" t="str">
            <v>MMS18-20/031</v>
          </cell>
          <cell r="B32" t="str">
            <v>GHUMARE SANKET RAMESH JAYSHREE</v>
          </cell>
          <cell r="C32">
            <v>1820031</v>
          </cell>
        </row>
        <row r="33">
          <cell r="A33" t="str">
            <v>MMS18-20/032</v>
          </cell>
          <cell r="B33" t="str">
            <v>GUPTA NITIN RAJESH CHANDRAKALA</v>
          </cell>
          <cell r="C33">
            <v>1820032</v>
          </cell>
        </row>
        <row r="34">
          <cell r="A34" t="str">
            <v>MMS18-20/033</v>
          </cell>
          <cell r="B34" t="str">
            <v>HANDE RAHUL RANGARAO NALINI</v>
          </cell>
          <cell r="C34">
            <v>1820033</v>
          </cell>
        </row>
        <row r="35">
          <cell r="A35" t="str">
            <v>MMS18-20/034</v>
          </cell>
          <cell r="B35" t="str">
            <v>HARMALKAR PRATHAMESH SUBHASH SUBHASHINI</v>
          </cell>
          <cell r="C35">
            <v>1820034</v>
          </cell>
        </row>
        <row r="36">
          <cell r="A36" t="str">
            <v>MMS18-20/035</v>
          </cell>
          <cell r="B36" t="str">
            <v>KADAM AVIRAJ MOHAN MOHINI</v>
          </cell>
          <cell r="C36">
            <v>1820035</v>
          </cell>
        </row>
        <row r="37">
          <cell r="A37" t="str">
            <v>MMS18-20/036</v>
          </cell>
          <cell r="B37" t="str">
            <v>JADHAV ANKUR SHIVAJI ANAGHA</v>
          </cell>
          <cell r="C37">
            <v>1820036</v>
          </cell>
        </row>
        <row r="38">
          <cell r="A38" t="str">
            <v>MMS18-20/037</v>
          </cell>
          <cell r="B38" t="str">
            <v>KADAM AKSHAY RAMESH REEMA</v>
          </cell>
          <cell r="C38">
            <v>1820037</v>
          </cell>
        </row>
        <row r="39">
          <cell r="A39" t="str">
            <v>MMS18-20/038</v>
          </cell>
          <cell r="B39" t="str">
            <v>KADAM SHANTANU DILEEP ANITA</v>
          </cell>
          <cell r="C39">
            <v>1820038</v>
          </cell>
        </row>
        <row r="40">
          <cell r="A40" t="str">
            <v>MMS18-20/039</v>
          </cell>
          <cell r="B40" t="str">
            <v>KAMBLE NIKHIL KESHAVRAO SUSHILA</v>
          </cell>
          <cell r="C40">
            <v>1820039</v>
          </cell>
        </row>
        <row r="41">
          <cell r="A41" t="str">
            <v>MMS18-20/040</v>
          </cell>
          <cell r="B41" t="str">
            <v>KAMBLE SIDDHESH RAMESH SUHASINI</v>
          </cell>
          <cell r="C41">
            <v>1820040</v>
          </cell>
        </row>
        <row r="42">
          <cell r="A42" t="str">
            <v>MMS18-20/041</v>
          </cell>
          <cell r="B42" t="str">
            <v>KATARE MAYANK PRAMOD PRANITA</v>
          </cell>
          <cell r="C42">
            <v>1820041</v>
          </cell>
        </row>
        <row r="43">
          <cell r="A43" t="str">
            <v>MMS18-20/042</v>
          </cell>
          <cell r="B43" t="str">
            <v>KHAN SAIF ALI NIZAM BILKIS</v>
          </cell>
          <cell r="C43">
            <v>1820042</v>
          </cell>
        </row>
        <row r="44">
          <cell r="A44" t="str">
            <v>MMS18-20/043</v>
          </cell>
          <cell r="B44" t="str">
            <v>*** (NOT AVAILABLE) ***</v>
          </cell>
          <cell r="C44" t="str">
            <v>NA</v>
          </cell>
        </row>
        <row r="45">
          <cell r="A45" t="str">
            <v>MMS18-20/044</v>
          </cell>
          <cell r="B45" t="str">
            <v>/KOLGE VARDA DEEPAK AARTI</v>
          </cell>
          <cell r="C45">
            <v>1820044</v>
          </cell>
        </row>
        <row r="46">
          <cell r="A46" t="str">
            <v>MMS18-20/045</v>
          </cell>
          <cell r="B46" t="str">
            <v>KOLI PRATIK PRABHAKAR NALINI</v>
          </cell>
          <cell r="C46">
            <v>1820045</v>
          </cell>
        </row>
        <row r="47">
          <cell r="A47" t="str">
            <v>MMS18-20/046</v>
          </cell>
          <cell r="B47" t="str">
            <v>KONDEKAR VAIBHAV VIJAY VAISHALI</v>
          </cell>
          <cell r="C47">
            <v>1820046</v>
          </cell>
        </row>
        <row r="48">
          <cell r="A48" t="str">
            <v>MMS18-20/047</v>
          </cell>
          <cell r="B48" t="str">
            <v>KORE PRASHEEL PRASHANT SHEELA</v>
          </cell>
          <cell r="C48">
            <v>1820047</v>
          </cell>
        </row>
        <row r="49">
          <cell r="A49" t="str">
            <v>MMS18-20/048</v>
          </cell>
          <cell r="B49" t="str">
            <v>LATE VISHAL BALASAHEB PRAMILA</v>
          </cell>
          <cell r="C49">
            <v>1820048</v>
          </cell>
        </row>
        <row r="50">
          <cell r="A50" t="str">
            <v>MMS18-20/049</v>
          </cell>
          <cell r="B50" t="str">
            <v xml:space="preserve">/LOKE TEJAL JITENDRA GEETA </v>
          </cell>
          <cell r="C50">
            <v>1820049</v>
          </cell>
        </row>
        <row r="51">
          <cell r="A51" t="str">
            <v>MMS18-20/050</v>
          </cell>
          <cell r="B51" t="str">
            <v>/MANDAVKAR CHAITRALI SANJAY SUCHITA</v>
          </cell>
          <cell r="C51">
            <v>1820050</v>
          </cell>
        </row>
        <row r="52">
          <cell r="A52" t="str">
            <v>MMS18-20/051</v>
          </cell>
          <cell r="B52" t="str">
            <v>/MARCHANDE SHWETA SHANTARAM SHEETAL</v>
          </cell>
          <cell r="C52">
            <v>1820051</v>
          </cell>
        </row>
        <row r="53">
          <cell r="A53" t="str">
            <v>MMS18-20/052</v>
          </cell>
          <cell r="B53" t="str">
            <v>MHATRE VARAD GURUNATH SUSHMA</v>
          </cell>
          <cell r="C53">
            <v>1820052</v>
          </cell>
        </row>
        <row r="54">
          <cell r="A54" t="str">
            <v>MMS18-20/053</v>
          </cell>
          <cell r="B54" t="str">
            <v>/MISHRA RASHMI SHIVKANT PRATIBHA</v>
          </cell>
          <cell r="C54">
            <v>1820053</v>
          </cell>
        </row>
        <row r="55">
          <cell r="A55" t="str">
            <v>MMS18-20/054</v>
          </cell>
          <cell r="B55" t="str">
            <v>/NAIR ANAGHA ANANDKUMAR BHANUMATHI</v>
          </cell>
          <cell r="C55">
            <v>1820054</v>
          </cell>
        </row>
        <row r="56">
          <cell r="A56" t="str">
            <v>MMS18-20/055</v>
          </cell>
          <cell r="B56" t="str">
            <v xml:space="preserve">PANCHAL ANIKET AVINASH AARTI </v>
          </cell>
          <cell r="C56">
            <v>1820055</v>
          </cell>
        </row>
        <row r="57">
          <cell r="A57" t="str">
            <v>MMS18-20/056</v>
          </cell>
          <cell r="B57" t="str">
            <v>SHAIKH SAMEER MOHAMMADHUSSAIN FATIMA</v>
          </cell>
          <cell r="C57">
            <v>1820056</v>
          </cell>
        </row>
        <row r="58">
          <cell r="A58" t="str">
            <v>MMS18-20/057</v>
          </cell>
          <cell r="B58" t="str">
            <v>/SHAMBHARKAR PALLAVI JAGDISH MINAKSHI</v>
          </cell>
          <cell r="C58">
            <v>1820057</v>
          </cell>
        </row>
        <row r="59">
          <cell r="A59" t="str">
            <v>MMS18-20/058</v>
          </cell>
          <cell r="B59" t="str">
            <v>SINGH ASHWIN BHAGWANPRASAD SADHANA</v>
          </cell>
          <cell r="C59">
            <v>1820058</v>
          </cell>
        </row>
        <row r="60">
          <cell r="A60" t="str">
            <v>MMS18-20/059</v>
          </cell>
          <cell r="B60" t="str">
            <v>WANKHADE NIKHIL MADHUKAR JYOTI</v>
          </cell>
          <cell r="C60">
            <v>1820059</v>
          </cell>
        </row>
        <row r="61">
          <cell r="A61" t="str">
            <v>MMS18-20/060</v>
          </cell>
          <cell r="B61" t="str">
            <v>WORLIKAR SIDDHANT PANKAJ VIDYA</v>
          </cell>
          <cell r="C61">
            <v>1820060</v>
          </cell>
        </row>
        <row r="62">
          <cell r="A62" t="str">
            <v>MMS18-20/061</v>
          </cell>
          <cell r="B62" t="str">
            <v>AGATE AKASH PRAKASH KIRAN</v>
          </cell>
          <cell r="C62">
            <v>1820061</v>
          </cell>
        </row>
        <row r="63">
          <cell r="A63" t="str">
            <v>MMS18-20/062</v>
          </cell>
          <cell r="B63" t="str">
            <v>/AVHAD VISHAKHA MILIND RAKHI</v>
          </cell>
          <cell r="C63">
            <v>1820062</v>
          </cell>
        </row>
        <row r="64">
          <cell r="A64" t="str">
            <v>MMS18-20/063</v>
          </cell>
          <cell r="B64" t="str">
            <v>CHILE VARAD KISHOR NEHA</v>
          </cell>
          <cell r="C64">
            <v>1820063</v>
          </cell>
        </row>
        <row r="65">
          <cell r="A65" t="str">
            <v>MMS18-20/064</v>
          </cell>
          <cell r="B65" t="str">
            <v>DALVI AKASH SHANKAR NIRMALA</v>
          </cell>
          <cell r="C65">
            <v>1820064</v>
          </cell>
        </row>
        <row r="66">
          <cell r="A66" t="str">
            <v>MMS18-20/065</v>
          </cell>
          <cell r="B66" t="str">
            <v>/DALVI RUTUJA JAGDISH SUPRIYA</v>
          </cell>
          <cell r="C66">
            <v>1820065</v>
          </cell>
        </row>
        <row r="67">
          <cell r="A67" t="str">
            <v>MMS18-20/066</v>
          </cell>
          <cell r="B67" t="str">
            <v xml:space="preserve">GANDHI BHAVIK AJAY HARSHA </v>
          </cell>
          <cell r="C67">
            <v>1820066</v>
          </cell>
        </row>
        <row r="68">
          <cell r="A68" t="str">
            <v>MMS18-20/067</v>
          </cell>
          <cell r="B68" t="str">
            <v>/GUNDU MEGHNA GUNASHALI SUJATHA</v>
          </cell>
          <cell r="C68">
            <v>1820067</v>
          </cell>
        </row>
        <row r="69">
          <cell r="A69" t="str">
            <v>MMS18-20/068</v>
          </cell>
          <cell r="B69" t="str">
            <v>GUPTA AAYUSH NEELKAMAL MANSHA</v>
          </cell>
          <cell r="C69">
            <v>1820068</v>
          </cell>
        </row>
        <row r="70">
          <cell r="A70" t="str">
            <v>MMS18-20/069</v>
          </cell>
          <cell r="B70" t="str">
            <v>GUPTA PRAMOD OMPRAKASH RAMAVATI</v>
          </cell>
          <cell r="C70">
            <v>1820069</v>
          </cell>
        </row>
        <row r="71">
          <cell r="A71" t="str">
            <v>MMS18-20/070</v>
          </cell>
          <cell r="B71" t="str">
            <v>/JADHAV SHWETA NARESH LATA</v>
          </cell>
          <cell r="C71">
            <v>1820070</v>
          </cell>
        </row>
        <row r="72">
          <cell r="A72" t="str">
            <v>MMS18-20/071</v>
          </cell>
          <cell r="B72" t="str">
            <v>INGLE ATHARAVA SHASHIKANT SAILEE</v>
          </cell>
          <cell r="C72">
            <v>1820071</v>
          </cell>
        </row>
        <row r="73">
          <cell r="A73" t="str">
            <v>MMS18-20/072</v>
          </cell>
          <cell r="B73" t="str">
            <v>/KEMPU VIDYA LAXMAN SHANTAMMA</v>
          </cell>
          <cell r="C73">
            <v>1820072</v>
          </cell>
        </row>
        <row r="74">
          <cell r="A74" t="str">
            <v>MMS18-20/073</v>
          </cell>
          <cell r="B74" t="str">
            <v>/KHADE VRUSHALEE SUKHADEV RAJASHREE</v>
          </cell>
          <cell r="C74">
            <v>1820073</v>
          </cell>
        </row>
        <row r="75">
          <cell r="A75" t="str">
            <v>MMS18-20/074</v>
          </cell>
          <cell r="B75" t="str">
            <v>KUSHWAHA PRAMOD RAMSAKHA ASHA</v>
          </cell>
          <cell r="C75">
            <v>1820074</v>
          </cell>
        </row>
        <row r="76">
          <cell r="A76" t="str">
            <v>MMS18-20/075</v>
          </cell>
          <cell r="B76" t="str">
            <v>/MAURYA NEHA JAYSHANKAR GEETA</v>
          </cell>
          <cell r="C76">
            <v>1820075</v>
          </cell>
        </row>
        <row r="77">
          <cell r="A77" t="str">
            <v>MMS18-20/076</v>
          </cell>
          <cell r="B77" t="str">
            <v>PANCHAL SWAPNIL SATYAWAN MANASI</v>
          </cell>
          <cell r="C77">
            <v>1820076</v>
          </cell>
        </row>
        <row r="78">
          <cell r="A78" t="str">
            <v>MMS18-20/077</v>
          </cell>
          <cell r="B78" t="str">
            <v>/PANDYA VANESHA EDWIN SHASHMIRA</v>
          </cell>
          <cell r="C78">
            <v>1820077</v>
          </cell>
        </row>
        <row r="79">
          <cell r="A79" t="str">
            <v>MMS18-20/078</v>
          </cell>
          <cell r="B79" t="str">
            <v xml:space="preserve">PATEKAR RUPESH GANESH MANJULA </v>
          </cell>
          <cell r="C79">
            <v>1820078</v>
          </cell>
        </row>
        <row r="80">
          <cell r="A80" t="str">
            <v>MMS18-20/079</v>
          </cell>
          <cell r="B80" t="str">
            <v>PATEL PRAGNESH KISHORBHAI DAMYANTIBEN</v>
          </cell>
          <cell r="C80">
            <v>1820079</v>
          </cell>
        </row>
        <row r="81">
          <cell r="A81" t="str">
            <v>MMS18-20/080</v>
          </cell>
          <cell r="B81" t="str">
            <v>/PATIL CHAITALEE NARESH NAMITA</v>
          </cell>
          <cell r="C81">
            <v>1820080</v>
          </cell>
        </row>
        <row r="82">
          <cell r="A82" t="str">
            <v>MMS18-20/081</v>
          </cell>
          <cell r="B82" t="str">
            <v>/PEDNEKAR MADHUGANDHA DILIP DEEPALI</v>
          </cell>
          <cell r="C82">
            <v>1820081</v>
          </cell>
        </row>
        <row r="83">
          <cell r="A83" t="str">
            <v>MMS18-20/082</v>
          </cell>
          <cell r="B83" t="str">
            <v>/PHANSE SAILEE VINOD LEELA</v>
          </cell>
          <cell r="C83">
            <v>1820082</v>
          </cell>
        </row>
        <row r="84">
          <cell r="A84" t="str">
            <v>MMS18-20/083</v>
          </cell>
          <cell r="B84" t="str">
            <v>PRASAD ROHAN RAJENDRA RAJKUMARI</v>
          </cell>
          <cell r="C84">
            <v>1820083</v>
          </cell>
        </row>
        <row r="85">
          <cell r="A85" t="str">
            <v>MMS18-20/084</v>
          </cell>
          <cell r="B85" t="str">
            <v>RAI JAYESH RAVINDRANATH DIVYA</v>
          </cell>
          <cell r="C85">
            <v>1820084</v>
          </cell>
        </row>
        <row r="86">
          <cell r="A86" t="str">
            <v>MMS18-20/085</v>
          </cell>
          <cell r="B86" t="str">
            <v>/RANE ASHWINI SANTOSH SAVITA</v>
          </cell>
          <cell r="C86">
            <v>1820085</v>
          </cell>
        </row>
        <row r="87">
          <cell r="A87" t="str">
            <v>MMS18-20/086</v>
          </cell>
          <cell r="B87" t="str">
            <v>/RANE MAYURI SUHAS ARCHANA</v>
          </cell>
          <cell r="C87">
            <v>1820086</v>
          </cell>
        </row>
        <row r="88">
          <cell r="A88" t="str">
            <v>MMS18-20/087</v>
          </cell>
          <cell r="B88" t="str">
            <v>/RAORANE SAINI SATISH SANCHITA</v>
          </cell>
          <cell r="C88">
            <v>1820087</v>
          </cell>
        </row>
        <row r="89">
          <cell r="A89" t="str">
            <v>MMS18-20/088</v>
          </cell>
          <cell r="B89" t="str">
            <v>RATHOD OMKAR PANDIT DEVIKA</v>
          </cell>
          <cell r="C89">
            <v>1820088</v>
          </cell>
        </row>
        <row r="90">
          <cell r="A90" t="str">
            <v>MMS18-20/089</v>
          </cell>
          <cell r="B90" t="str">
            <v>SANGLE SINDHANT NAVANATH PRATIBHA</v>
          </cell>
          <cell r="C90">
            <v>1820089</v>
          </cell>
        </row>
        <row r="91">
          <cell r="A91" t="str">
            <v>MMS18-20/090</v>
          </cell>
          <cell r="B91" t="str">
            <v>/SARMALKAR SANIKA SUNILDATTA MANISHA</v>
          </cell>
          <cell r="C91">
            <v>1820090</v>
          </cell>
        </row>
        <row r="92">
          <cell r="A92" t="str">
            <v>MMS18-20/091</v>
          </cell>
          <cell r="B92" t="str">
            <v>/SATAM NEHA ANIL ASMITA</v>
          </cell>
          <cell r="C92">
            <v>1820091</v>
          </cell>
        </row>
        <row r="93">
          <cell r="A93" t="str">
            <v>MMS18-20/092</v>
          </cell>
          <cell r="B93" t="str">
            <v>SAWANT AVADHUT RAJAN SHRADDHA</v>
          </cell>
          <cell r="C93">
            <v>1820092</v>
          </cell>
        </row>
        <row r="94">
          <cell r="A94" t="str">
            <v>MMS18-20/093</v>
          </cell>
          <cell r="B94" t="str">
            <v>/SHARMA PALAK PRAHLAD MRIDULA</v>
          </cell>
          <cell r="C94">
            <v>1820093</v>
          </cell>
        </row>
        <row r="95">
          <cell r="A95" t="str">
            <v>MMS18-20/094</v>
          </cell>
          <cell r="B95" t="str">
            <v>/SHETTY SHIFALI PRASHANT ASHALATA</v>
          </cell>
          <cell r="C95">
            <v>1820094</v>
          </cell>
        </row>
        <row r="96">
          <cell r="A96" t="str">
            <v>MMS18-20/095</v>
          </cell>
          <cell r="B96" t="str">
            <v>SHINDE AKSHAY SURENDRA SUPRIYA</v>
          </cell>
          <cell r="C96">
            <v>1820095</v>
          </cell>
        </row>
        <row r="97">
          <cell r="A97" t="str">
            <v>MMS18-20/096</v>
          </cell>
          <cell r="B97" t="str">
            <v>SHINDE ASHUTOSH BHASKAR BHAVANA</v>
          </cell>
          <cell r="C97">
            <v>1820096</v>
          </cell>
        </row>
        <row r="98">
          <cell r="A98" t="str">
            <v>MMS18-20/097</v>
          </cell>
          <cell r="B98" t="str">
            <v>SHINDE NIKHIL KRISHNAT MANISHA</v>
          </cell>
          <cell r="C98">
            <v>1820097</v>
          </cell>
        </row>
        <row r="99">
          <cell r="A99" t="str">
            <v>MMS18-20/098</v>
          </cell>
          <cell r="B99" t="str">
            <v>SHINDE SAIRAJ VIKAS SHRADHA</v>
          </cell>
          <cell r="C99">
            <v>1820098</v>
          </cell>
        </row>
        <row r="100">
          <cell r="A100" t="str">
            <v>MMS18-20/099</v>
          </cell>
          <cell r="B100" t="str">
            <v>SHINDE SURAJ SHASHIKANT SHOBHA</v>
          </cell>
          <cell r="C100">
            <v>1820099</v>
          </cell>
        </row>
        <row r="101">
          <cell r="A101" t="str">
            <v>MMS18-20/100</v>
          </cell>
          <cell r="B101" t="str">
            <v>SHITYALKAR SHUBHAM DHONDIBA SHALAN</v>
          </cell>
          <cell r="C101">
            <v>1820100</v>
          </cell>
        </row>
        <row r="102">
          <cell r="A102" t="str">
            <v>MMS18-20/101</v>
          </cell>
          <cell r="B102" t="str">
            <v>/SHIVKAR PRIYANKA JANARDHAN REKHA</v>
          </cell>
          <cell r="C102">
            <v>1820101</v>
          </cell>
        </row>
        <row r="103">
          <cell r="A103" t="str">
            <v>MMS18-20/102</v>
          </cell>
          <cell r="B103" t="str">
            <v>SHRIGADI ROHIT DHARMENDRA RUPA</v>
          </cell>
          <cell r="C103">
            <v>1820102</v>
          </cell>
        </row>
        <row r="104">
          <cell r="A104" t="str">
            <v>MMS18-20/103</v>
          </cell>
          <cell r="B104" t="str">
            <v>SINGH PRATIK SANJAY MEENA</v>
          </cell>
          <cell r="C104">
            <v>1820103</v>
          </cell>
        </row>
        <row r="105">
          <cell r="A105" t="str">
            <v>MMS18-20/104</v>
          </cell>
          <cell r="B105" t="str">
            <v>/SINGH VARSHA GURUPRASAD VEENA</v>
          </cell>
          <cell r="C105">
            <v>1820104</v>
          </cell>
        </row>
        <row r="106">
          <cell r="A106" t="str">
            <v>MMS18-20/105</v>
          </cell>
          <cell r="B106" t="str">
            <v>SOLANKI PRAKASH RAMESH SUREKHA</v>
          </cell>
          <cell r="C106">
            <v>1820105</v>
          </cell>
        </row>
        <row r="107">
          <cell r="A107" t="str">
            <v>MMS18-20/106</v>
          </cell>
          <cell r="B107" t="str">
            <v>/SURYAVANSHI MAYURI DILIP BHAGIRATHI</v>
          </cell>
          <cell r="C107">
            <v>1820106</v>
          </cell>
        </row>
        <row r="108">
          <cell r="A108" t="str">
            <v>MMS18-20/107</v>
          </cell>
          <cell r="B108" t="str">
            <v>/SWAMY VIOLET BENEDICT JULIET</v>
          </cell>
          <cell r="C108">
            <v>1820107</v>
          </cell>
        </row>
        <row r="109">
          <cell r="A109" t="str">
            <v>MMS18-20/108</v>
          </cell>
          <cell r="B109" t="str">
            <v xml:space="preserve">TAKKE SAIRAJ SURESH SHRUTIKA </v>
          </cell>
          <cell r="C109">
            <v>1820108</v>
          </cell>
        </row>
        <row r="110">
          <cell r="A110" t="str">
            <v>MMS18-20/109</v>
          </cell>
          <cell r="B110" t="str">
            <v>/TALELE BHOOMA GHANASHYAM KALPANA</v>
          </cell>
          <cell r="C110">
            <v>1820109</v>
          </cell>
        </row>
        <row r="111">
          <cell r="A111" t="str">
            <v>MMS18-20/110</v>
          </cell>
          <cell r="B111" t="str">
            <v>THOOLKAR SAMEER ARVIND KIRAN</v>
          </cell>
          <cell r="C111">
            <v>1820110</v>
          </cell>
        </row>
        <row r="112">
          <cell r="A112" t="str">
            <v>MMS18-20/111</v>
          </cell>
          <cell r="B112" t="str">
            <v>TIWARI VIKAS CHINTAMANI SHAILA</v>
          </cell>
          <cell r="C112">
            <v>1820111</v>
          </cell>
        </row>
        <row r="113">
          <cell r="A113" t="str">
            <v>MMS18-20/112</v>
          </cell>
          <cell r="B113" t="str">
            <v>TREHAN VILAKSHAN SUMAN NEENA</v>
          </cell>
          <cell r="C113">
            <v>1820112</v>
          </cell>
        </row>
        <row r="114">
          <cell r="A114" t="str">
            <v>MMS18-20/113</v>
          </cell>
          <cell r="B114" t="str">
            <v>VHAVALE YOGESH VIJANAND ANITA</v>
          </cell>
          <cell r="C114">
            <v>1820113</v>
          </cell>
        </row>
        <row r="115">
          <cell r="A115" t="str">
            <v>MMS18-20/114</v>
          </cell>
          <cell r="B115" t="str">
            <v>/VICHARE SAMRUDHI SANJAY VAIBHAVI</v>
          </cell>
          <cell r="C115">
            <v>1820114</v>
          </cell>
        </row>
        <row r="116">
          <cell r="A116" t="str">
            <v>MMS18-20/115</v>
          </cell>
          <cell r="B116" t="str">
            <v>/WAGHMARE SHEETAL SURYAKANT SUNANDA</v>
          </cell>
          <cell r="C116">
            <v>1820115</v>
          </cell>
        </row>
        <row r="117">
          <cell r="A117" t="str">
            <v>MMS18-20/116</v>
          </cell>
          <cell r="B117" t="str">
            <v>WANI SHUBHAM RAJENDRA  JYOTI</v>
          </cell>
          <cell r="C117">
            <v>1820116</v>
          </cell>
        </row>
        <row r="118">
          <cell r="A118" t="str">
            <v>MMS18-20/117</v>
          </cell>
          <cell r="B118" t="str">
            <v>/YADAV ANKITA OMPRAKASH SHASHANK DEVI</v>
          </cell>
          <cell r="C118">
            <v>1820117</v>
          </cell>
        </row>
        <row r="119">
          <cell r="A119" t="str">
            <v>MMS18-20/118</v>
          </cell>
          <cell r="B119" t="str">
            <v>YADAV ANUSH MAHANTA MALTI</v>
          </cell>
          <cell r="C119">
            <v>1820118</v>
          </cell>
        </row>
        <row r="120">
          <cell r="A120" t="str">
            <v>MMS18-20/119</v>
          </cell>
          <cell r="B120" t="str">
            <v>/YADAV SUMAN RAMJEET SAVITRIDEVI</v>
          </cell>
          <cell r="C120">
            <v>1820119</v>
          </cell>
        </row>
        <row r="121">
          <cell r="A121" t="str">
            <v>MMS18-20/120</v>
          </cell>
          <cell r="B121" t="str">
            <v>*** (NOT AVAILABLE) ***</v>
          </cell>
          <cell r="C121" t="str">
            <v>NA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  <row r="13">
          <cell r="C13" t="str">
            <v>JANUARY 2019</v>
          </cell>
        </row>
        <row r="15">
          <cell r="C15" t="str">
            <v>10/02/2019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MMS18-20/001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</v>
          </cell>
          <cell r="U3" t="str">
            <v>8</v>
          </cell>
          <cell r="V3">
            <v>4</v>
          </cell>
          <cell r="W3">
            <v>32</v>
          </cell>
          <cell r="X3">
            <v>28</v>
          </cell>
          <cell r="Y3">
            <v>37</v>
          </cell>
          <cell r="Z3">
            <v>65</v>
          </cell>
          <cell r="AA3" t="str">
            <v>B+</v>
          </cell>
          <cell r="AB3" t="str">
            <v>7</v>
          </cell>
          <cell r="AC3">
            <v>4</v>
          </cell>
          <cell r="AD3">
            <v>28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226</v>
          </cell>
          <cell r="BH3">
            <v>353</v>
          </cell>
          <cell r="BI3">
            <v>579</v>
          </cell>
          <cell r="BJ3">
            <v>65</v>
          </cell>
          <cell r="BK3">
            <v>260</v>
          </cell>
          <cell r="BL3">
            <v>73.75</v>
          </cell>
          <cell r="BM3" t="str">
            <v>Unsuccessful</v>
          </cell>
          <cell r="BN3">
            <v>8.125</v>
          </cell>
          <cell r="BO3" t="str">
            <v>A</v>
          </cell>
          <cell r="BP3" t="str">
            <v>70-74.99</v>
          </cell>
        </row>
        <row r="4">
          <cell r="A4" t="str">
            <v>MMS18-20/002</v>
          </cell>
          <cell r="B4" t="str">
            <v>/ADIVAREKAR PRITI GIRIGHAR NAMRATA</v>
          </cell>
          <cell r="C4">
            <v>19</v>
          </cell>
          <cell r="D4">
            <v>29</v>
          </cell>
          <cell r="E4">
            <v>48</v>
          </cell>
          <cell r="F4" t="str">
            <v>F</v>
          </cell>
          <cell r="G4" t="str">
            <v>0</v>
          </cell>
          <cell r="H4">
            <v>4</v>
          </cell>
          <cell r="I4">
            <v>0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B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194</v>
          </cell>
          <cell r="BH4">
            <v>274</v>
          </cell>
          <cell r="BI4">
            <v>468</v>
          </cell>
          <cell r="BJ4">
            <v>42</v>
          </cell>
          <cell r="BK4">
            <v>168</v>
          </cell>
          <cell r="BL4">
            <v>45</v>
          </cell>
          <cell r="BM4" t="str">
            <v>Unsuccessful</v>
          </cell>
          <cell r="BN4">
            <v>5.25</v>
          </cell>
          <cell r="BO4" t="str">
            <v>C</v>
          </cell>
          <cell r="BP4" t="str">
            <v>55-59.99</v>
          </cell>
        </row>
        <row r="5">
          <cell r="A5" t="str">
            <v>MMS18-20/003</v>
          </cell>
          <cell r="B5" t="str">
            <v>AMBALLA VISHAL MANOHAR BHARATHI</v>
          </cell>
          <cell r="C5">
            <v>32</v>
          </cell>
          <cell r="D5">
            <v>20</v>
          </cell>
          <cell r="E5">
            <v>52</v>
          </cell>
          <cell r="F5" t="str">
            <v>P</v>
          </cell>
          <cell r="G5" t="str">
            <v>4</v>
          </cell>
          <cell r="H5">
            <v>4</v>
          </cell>
          <cell r="I5">
            <v>16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314</v>
          </cell>
          <cell r="BI5">
            <v>570</v>
          </cell>
          <cell r="BJ5">
            <v>60</v>
          </cell>
          <cell r="BK5">
            <v>240</v>
          </cell>
          <cell r="BL5">
            <v>67.5</v>
          </cell>
          <cell r="BM5" t="str">
            <v>Unsuccessful</v>
          </cell>
          <cell r="BN5">
            <v>7.5</v>
          </cell>
          <cell r="BO5" t="str">
            <v>B+</v>
          </cell>
          <cell r="BP5" t="str">
            <v>65-69.99</v>
          </cell>
        </row>
        <row r="6">
          <cell r="A6" t="str">
            <v>MMS18-20/004</v>
          </cell>
          <cell r="B6" t="str">
            <v>/AMIN MEENAL PRAVIN ANITA</v>
          </cell>
          <cell r="C6">
            <v>31</v>
          </cell>
          <cell r="D6">
            <v>41</v>
          </cell>
          <cell r="E6">
            <v>72</v>
          </cell>
          <cell r="F6" t="str">
            <v>A</v>
          </cell>
          <cell r="G6" t="str">
            <v>8</v>
          </cell>
          <cell r="H6">
            <v>4</v>
          </cell>
          <cell r="I6">
            <v>32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356</v>
          </cell>
          <cell r="BI6">
            <v>604</v>
          </cell>
          <cell r="BJ6">
            <v>71</v>
          </cell>
          <cell r="BK6">
            <v>284</v>
          </cell>
          <cell r="BL6">
            <v>81.25</v>
          </cell>
          <cell r="BM6" t="str">
            <v>Successful</v>
          </cell>
          <cell r="BN6">
            <v>8.875</v>
          </cell>
          <cell r="BO6" t="str">
            <v>A+</v>
          </cell>
          <cell r="BP6" t="str">
            <v>75-79.99</v>
          </cell>
        </row>
        <row r="7">
          <cell r="A7" t="str">
            <v>MMS18-20/005</v>
          </cell>
          <cell r="B7" t="str">
            <v>/ARANJO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B+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62.5</v>
          </cell>
          <cell r="BM7" t="str">
            <v>Successful</v>
          </cell>
          <cell r="BN7">
            <v>7</v>
          </cell>
          <cell r="BO7" t="str">
            <v>B+</v>
          </cell>
          <cell r="BP7" t="str">
            <v>65-69.99</v>
          </cell>
        </row>
        <row r="8">
          <cell r="A8" t="str">
            <v>MMS18-20/006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72.5</v>
          </cell>
          <cell r="BM8" t="str">
            <v>Successful</v>
          </cell>
          <cell r="BN8">
            <v>8</v>
          </cell>
          <cell r="BO8" t="str">
            <v>A</v>
          </cell>
          <cell r="BP8" t="str">
            <v>70-74.99</v>
          </cell>
        </row>
        <row r="9">
          <cell r="A9" t="str">
            <v>MMS18-20/007</v>
          </cell>
          <cell r="B9" t="str">
            <v>/BAMANE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72.5</v>
          </cell>
          <cell r="BM9" t="str">
            <v>Successful</v>
          </cell>
          <cell r="BN9">
            <v>8</v>
          </cell>
          <cell r="BO9" t="str">
            <v>A</v>
          </cell>
          <cell r="BP9" t="str">
            <v>70-74.99</v>
          </cell>
        </row>
        <row r="10">
          <cell r="A10" t="str">
            <v>MMS18-20/008</v>
          </cell>
          <cell r="B10" t="str">
            <v>/BANSODE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82.5</v>
          </cell>
          <cell r="BM10" t="str">
            <v>Successful</v>
          </cell>
          <cell r="BN10">
            <v>9</v>
          </cell>
          <cell r="BO10" t="str">
            <v>A+</v>
          </cell>
          <cell r="BP10" t="str">
            <v>75-79.99</v>
          </cell>
        </row>
        <row r="11">
          <cell r="A11" t="str">
            <v>MMS18-20/009</v>
          </cell>
          <cell r="B11" t="str">
            <v>/BHAJANI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B+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62.5</v>
          </cell>
          <cell r="BM11" t="str">
            <v>Successful</v>
          </cell>
          <cell r="BN11">
            <v>7</v>
          </cell>
          <cell r="BO11" t="str">
            <v>B+</v>
          </cell>
          <cell r="BP11" t="str">
            <v>65-69.99</v>
          </cell>
        </row>
        <row r="12">
          <cell r="A12" t="str">
            <v>MMS18-20/010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B+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62.5</v>
          </cell>
          <cell r="BM12" t="str">
            <v>Successful</v>
          </cell>
          <cell r="BN12">
            <v>7</v>
          </cell>
          <cell r="BO12" t="str">
            <v>B+</v>
          </cell>
          <cell r="BP12" t="str">
            <v>65-69.99</v>
          </cell>
        </row>
        <row r="13">
          <cell r="A13" t="str">
            <v>MMS18-20/011</v>
          </cell>
          <cell r="B13" t="str">
            <v>/BHATKAR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B+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62.5</v>
          </cell>
          <cell r="BM13" t="str">
            <v>Successful</v>
          </cell>
          <cell r="BN13">
            <v>7</v>
          </cell>
          <cell r="BO13" t="str">
            <v>B+</v>
          </cell>
          <cell r="BP13" t="str">
            <v>65-69.99</v>
          </cell>
        </row>
        <row r="14">
          <cell r="A14" t="str">
            <v>MMS18-20/012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72.5</v>
          </cell>
          <cell r="BM14" t="str">
            <v>Successful</v>
          </cell>
          <cell r="BN14">
            <v>8</v>
          </cell>
          <cell r="BO14" t="str">
            <v>A</v>
          </cell>
          <cell r="BP14" t="str">
            <v>70-74.99</v>
          </cell>
        </row>
        <row r="15">
          <cell r="A15" t="str">
            <v>MMS18-20/013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B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52.5</v>
          </cell>
          <cell r="BM15" t="str">
            <v>Successful</v>
          </cell>
          <cell r="BN15">
            <v>6</v>
          </cell>
          <cell r="BO15" t="str">
            <v>B</v>
          </cell>
          <cell r="BP15" t="str">
            <v>60-64.99</v>
          </cell>
        </row>
        <row r="16">
          <cell r="A16" t="str">
            <v>MMS18-20/014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72.5</v>
          </cell>
          <cell r="BM16" t="str">
            <v>Successful</v>
          </cell>
          <cell r="BN16">
            <v>8</v>
          </cell>
          <cell r="BO16" t="str">
            <v>A</v>
          </cell>
          <cell r="BP16" t="str">
            <v>70-74.99</v>
          </cell>
        </row>
        <row r="17">
          <cell r="A17" t="str">
            <v>MMS18-20/015</v>
          </cell>
          <cell r="B17" t="str">
            <v>/BIDVI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82.5</v>
          </cell>
          <cell r="BM17" t="str">
            <v>Successful</v>
          </cell>
          <cell r="BN17">
            <v>9</v>
          </cell>
          <cell r="BO17" t="str">
            <v>A+</v>
          </cell>
          <cell r="BP17" t="str">
            <v>75-79.99</v>
          </cell>
        </row>
        <row r="18">
          <cell r="A18" t="str">
            <v>MMS18-20/016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B+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62.5</v>
          </cell>
          <cell r="BM18" t="str">
            <v>Successful</v>
          </cell>
          <cell r="BN18">
            <v>7</v>
          </cell>
          <cell r="BO18" t="str">
            <v>B+</v>
          </cell>
          <cell r="BP18" t="str">
            <v>65-69.99</v>
          </cell>
        </row>
        <row r="19">
          <cell r="A19" t="str">
            <v>MMS18-20/017</v>
          </cell>
          <cell r="B19" t="str">
            <v>/CHANDORKAR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72.5</v>
          </cell>
          <cell r="BM19" t="str">
            <v>Successful</v>
          </cell>
          <cell r="BN19">
            <v>8</v>
          </cell>
          <cell r="BO19" t="str">
            <v>A</v>
          </cell>
          <cell r="BP19" t="str">
            <v>70-74.99</v>
          </cell>
        </row>
        <row r="20">
          <cell r="A20" t="str">
            <v>MMS18-20/018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72.5</v>
          </cell>
          <cell r="BM20" t="str">
            <v>Successful</v>
          </cell>
          <cell r="BN20">
            <v>8</v>
          </cell>
          <cell r="BO20" t="str">
            <v>A</v>
          </cell>
          <cell r="BP20" t="str">
            <v>70-74.99</v>
          </cell>
        </row>
        <row r="21">
          <cell r="A21" t="str">
            <v>MMS18-20/019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82.5</v>
          </cell>
          <cell r="BM21" t="str">
            <v>Successful</v>
          </cell>
          <cell r="BN21">
            <v>9</v>
          </cell>
          <cell r="BO21" t="str">
            <v>A+</v>
          </cell>
          <cell r="BP21" t="str">
            <v>75-79.99</v>
          </cell>
        </row>
        <row r="22">
          <cell r="A22" t="str">
            <v>MMS18-20/020</v>
          </cell>
          <cell r="B22" t="str">
            <v>/CHAWHAN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B+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62.5</v>
          </cell>
          <cell r="BM22" t="str">
            <v>Successful</v>
          </cell>
          <cell r="BN22">
            <v>7</v>
          </cell>
          <cell r="BO22" t="str">
            <v>B+</v>
          </cell>
          <cell r="BP22" t="str">
            <v>65-69.99</v>
          </cell>
        </row>
        <row r="23">
          <cell r="A23" t="str">
            <v>MMS18-20/021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B+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62.5</v>
          </cell>
          <cell r="BM23" t="str">
            <v>Successful</v>
          </cell>
          <cell r="BN23">
            <v>7</v>
          </cell>
          <cell r="BO23" t="str">
            <v>B+</v>
          </cell>
          <cell r="BP23" t="str">
            <v>65-69.99</v>
          </cell>
        </row>
        <row r="24">
          <cell r="A24" t="str">
            <v>MMS18-20/022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-7.5</v>
          </cell>
          <cell r="BM24" t="str">
            <v>Unsuccessful</v>
          </cell>
          <cell r="BN24">
            <v>0</v>
          </cell>
          <cell r="BO24" t="str">
            <v>F</v>
          </cell>
          <cell r="BP24" t="str">
            <v>50</v>
          </cell>
        </row>
        <row r="25">
          <cell r="A25" t="str">
            <v>MMS18-20/023</v>
          </cell>
          <cell r="B25" t="str">
            <v xml:space="preserve">/PICHAD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72.5</v>
          </cell>
          <cell r="BM25" t="str">
            <v>Successful</v>
          </cell>
          <cell r="BN25">
            <v>8</v>
          </cell>
          <cell r="BO25" t="str">
            <v>A</v>
          </cell>
          <cell r="BP25" t="str">
            <v>70-74.99</v>
          </cell>
        </row>
        <row r="26">
          <cell r="A26" t="str">
            <v>MMS18-20/024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B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52.5</v>
          </cell>
          <cell r="BM26" t="str">
            <v>Successful</v>
          </cell>
          <cell r="BN26">
            <v>6</v>
          </cell>
          <cell r="BO26" t="str">
            <v>B</v>
          </cell>
          <cell r="BP26" t="str">
            <v>60-64.99</v>
          </cell>
        </row>
        <row r="27">
          <cell r="A27" t="str">
            <v>MMS18-20/025</v>
          </cell>
          <cell r="B27" t="str">
            <v>/DSOUZA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72.5</v>
          </cell>
          <cell r="BM27" t="str">
            <v>Successful</v>
          </cell>
          <cell r="BN27">
            <v>8</v>
          </cell>
          <cell r="BO27" t="str">
            <v>A</v>
          </cell>
          <cell r="BP27" t="str">
            <v>70-74.99</v>
          </cell>
        </row>
        <row r="28">
          <cell r="A28" t="str">
            <v>MMS18-20/026</v>
          </cell>
          <cell r="B28" t="str">
            <v>/DYWARSHETTY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82.5</v>
          </cell>
          <cell r="BM28" t="str">
            <v>Successful</v>
          </cell>
          <cell r="BN28">
            <v>9</v>
          </cell>
          <cell r="BO28" t="str">
            <v>A+</v>
          </cell>
          <cell r="BP28" t="str">
            <v>75-79.99</v>
          </cell>
        </row>
        <row r="29">
          <cell r="A29" t="str">
            <v>MMS18-20/027</v>
          </cell>
          <cell r="B29" t="str">
            <v>/ERANDE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B+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62.5</v>
          </cell>
          <cell r="BM29" t="str">
            <v>Successful</v>
          </cell>
          <cell r="BN29">
            <v>7</v>
          </cell>
          <cell r="BO29" t="str">
            <v>B+</v>
          </cell>
          <cell r="BP29" t="str">
            <v>65-69.99</v>
          </cell>
        </row>
        <row r="30">
          <cell r="A30" t="str">
            <v>MMS18-20/028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72.5</v>
          </cell>
          <cell r="BM30" t="str">
            <v>Successful</v>
          </cell>
          <cell r="BN30">
            <v>8</v>
          </cell>
          <cell r="BO30" t="str">
            <v>A</v>
          </cell>
          <cell r="BP30" t="str">
            <v>70-74.99</v>
          </cell>
        </row>
        <row r="31">
          <cell r="A31" t="str">
            <v>MMS18-20/029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72.5</v>
          </cell>
          <cell r="BM31" t="str">
            <v>Successful</v>
          </cell>
          <cell r="BN31">
            <v>8</v>
          </cell>
          <cell r="BO31" t="str">
            <v>A</v>
          </cell>
          <cell r="BP31" t="str">
            <v>70-74.99</v>
          </cell>
        </row>
        <row r="32">
          <cell r="A32" t="str">
            <v>MMS18-20/030</v>
          </cell>
          <cell r="B32" t="str">
            <v>/GANGURDE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82.5</v>
          </cell>
          <cell r="BM32" t="str">
            <v>Successful</v>
          </cell>
          <cell r="BN32">
            <v>9</v>
          </cell>
          <cell r="BO32" t="str">
            <v>A+</v>
          </cell>
          <cell r="BP32" t="str">
            <v>75-79.99</v>
          </cell>
        </row>
        <row r="33">
          <cell r="A33" t="str">
            <v>MMS18-20/031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B+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62.5</v>
          </cell>
          <cell r="BM33" t="str">
            <v>Successful</v>
          </cell>
          <cell r="BN33">
            <v>7</v>
          </cell>
          <cell r="BO33" t="str">
            <v>B+</v>
          </cell>
          <cell r="BP33" t="str">
            <v>65-69.99</v>
          </cell>
        </row>
        <row r="34">
          <cell r="A34" t="str">
            <v>MMS18-20/032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B+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62.5</v>
          </cell>
          <cell r="BM34" t="str">
            <v>Successful</v>
          </cell>
          <cell r="BN34">
            <v>7</v>
          </cell>
          <cell r="BO34" t="str">
            <v>B+</v>
          </cell>
          <cell r="BP34" t="str">
            <v>65-69.99</v>
          </cell>
        </row>
        <row r="35">
          <cell r="A35" t="str">
            <v>MMS18-20/033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B+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62.5</v>
          </cell>
          <cell r="BM35" t="str">
            <v>Successful</v>
          </cell>
          <cell r="BN35">
            <v>7</v>
          </cell>
          <cell r="BO35" t="str">
            <v>B+</v>
          </cell>
          <cell r="BP35" t="str">
            <v>65-69.99</v>
          </cell>
        </row>
        <row r="36">
          <cell r="A36" t="str">
            <v>MMS18-20/034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72.5</v>
          </cell>
          <cell r="BM36" t="str">
            <v>Successful</v>
          </cell>
          <cell r="BN36">
            <v>8</v>
          </cell>
          <cell r="BO36" t="str">
            <v>A</v>
          </cell>
          <cell r="BP36" t="str">
            <v>70-74.99</v>
          </cell>
        </row>
        <row r="37">
          <cell r="A37" t="str">
            <v>MMS18-20/035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B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52.5</v>
          </cell>
          <cell r="BM37" t="str">
            <v>Successful</v>
          </cell>
          <cell r="BN37">
            <v>6</v>
          </cell>
          <cell r="BO37" t="str">
            <v>B</v>
          </cell>
          <cell r="BP37" t="str">
            <v>60-64.99</v>
          </cell>
        </row>
        <row r="38">
          <cell r="A38" t="str">
            <v>MMS18-20/036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72.5</v>
          </cell>
          <cell r="BM38" t="str">
            <v>Successful</v>
          </cell>
          <cell r="BN38">
            <v>8</v>
          </cell>
          <cell r="BO38" t="str">
            <v>A</v>
          </cell>
          <cell r="BP38" t="str">
            <v>70-74.99</v>
          </cell>
        </row>
        <row r="39">
          <cell r="A39" t="str">
            <v>MMS18-20/037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82.5</v>
          </cell>
          <cell r="BM39" t="str">
            <v>Successful</v>
          </cell>
          <cell r="BN39">
            <v>9</v>
          </cell>
          <cell r="BO39" t="str">
            <v>A+</v>
          </cell>
          <cell r="BP39" t="str">
            <v>75-79.99</v>
          </cell>
        </row>
        <row r="40">
          <cell r="A40" t="str">
            <v>MMS18-20/038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B+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62.5</v>
          </cell>
          <cell r="BM40" t="str">
            <v>Successful</v>
          </cell>
          <cell r="BN40">
            <v>7</v>
          </cell>
          <cell r="BO40" t="str">
            <v>B+</v>
          </cell>
          <cell r="BP40" t="str">
            <v>65-69.99</v>
          </cell>
        </row>
        <row r="41">
          <cell r="A41" t="str">
            <v>MMS18-20/039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72.5</v>
          </cell>
          <cell r="BM41" t="str">
            <v>Successful</v>
          </cell>
          <cell r="BN41">
            <v>8</v>
          </cell>
          <cell r="BO41" t="str">
            <v>A</v>
          </cell>
          <cell r="BP41" t="str">
            <v>70-74.99</v>
          </cell>
        </row>
        <row r="42">
          <cell r="A42" t="str">
            <v>MMS18-20/040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72.5</v>
          </cell>
          <cell r="BM42" t="str">
            <v>Successful</v>
          </cell>
          <cell r="BN42">
            <v>8</v>
          </cell>
          <cell r="BO42" t="str">
            <v>A</v>
          </cell>
          <cell r="BP42" t="str">
            <v>70-74.99</v>
          </cell>
        </row>
        <row r="43">
          <cell r="A43" t="str">
            <v>MMS18-20/041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82.5</v>
          </cell>
          <cell r="BM43" t="str">
            <v>Successful</v>
          </cell>
          <cell r="BN43">
            <v>9</v>
          </cell>
          <cell r="BO43" t="str">
            <v>A+</v>
          </cell>
          <cell r="BP43" t="str">
            <v>75-79.99</v>
          </cell>
        </row>
        <row r="44">
          <cell r="A44" t="str">
            <v>MMS18-20/042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B+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62.5</v>
          </cell>
          <cell r="BM44" t="str">
            <v>Successful</v>
          </cell>
          <cell r="BN44">
            <v>7</v>
          </cell>
          <cell r="BO44" t="str">
            <v>B+</v>
          </cell>
          <cell r="BP44" t="str">
            <v>65-69.99</v>
          </cell>
        </row>
        <row r="45">
          <cell r="A45" t="str">
            <v>MMS18-20/043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-7.5</v>
          </cell>
          <cell r="BM45" t="str">
            <v>Unsuccessful</v>
          </cell>
          <cell r="BN45">
            <v>0</v>
          </cell>
          <cell r="BO45" t="str">
            <v>F</v>
          </cell>
          <cell r="BP45" t="str">
            <v>50</v>
          </cell>
        </row>
        <row r="46">
          <cell r="A46" t="str">
            <v>MMS18-20/044</v>
          </cell>
          <cell r="B46" t="str">
            <v>/KOLGE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B+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62.5</v>
          </cell>
          <cell r="BM46" t="str">
            <v>Successful</v>
          </cell>
          <cell r="BN46">
            <v>7</v>
          </cell>
          <cell r="BO46" t="str">
            <v>B+</v>
          </cell>
          <cell r="BP46" t="str">
            <v>65-69.99</v>
          </cell>
        </row>
        <row r="47">
          <cell r="A47" t="str">
            <v>MMS18-20/045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72.5</v>
          </cell>
          <cell r="BM47" t="str">
            <v>Successful</v>
          </cell>
          <cell r="BN47">
            <v>8</v>
          </cell>
          <cell r="BO47" t="str">
            <v>A</v>
          </cell>
          <cell r="BP47" t="str">
            <v>70-74.99</v>
          </cell>
        </row>
        <row r="48">
          <cell r="A48" t="str">
            <v>MMS18-20/046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B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52.5</v>
          </cell>
          <cell r="BM48" t="str">
            <v>Successful</v>
          </cell>
          <cell r="BN48">
            <v>6</v>
          </cell>
          <cell r="BO48" t="str">
            <v>B</v>
          </cell>
          <cell r="BP48" t="str">
            <v>60-64.99</v>
          </cell>
        </row>
        <row r="49">
          <cell r="A49" t="str">
            <v>MMS18-20/047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72.5</v>
          </cell>
          <cell r="BM49" t="str">
            <v>Successful</v>
          </cell>
          <cell r="BN49">
            <v>8</v>
          </cell>
          <cell r="BO49" t="str">
            <v>A</v>
          </cell>
          <cell r="BP49" t="str">
            <v>70-74.99</v>
          </cell>
        </row>
        <row r="50">
          <cell r="A50" t="str">
            <v>MMS18-20/048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82.5</v>
          </cell>
          <cell r="BM50" t="str">
            <v>Successful</v>
          </cell>
          <cell r="BN50">
            <v>9</v>
          </cell>
          <cell r="BO50" t="str">
            <v>A+</v>
          </cell>
          <cell r="BP50" t="str">
            <v>75-79.99</v>
          </cell>
        </row>
        <row r="51">
          <cell r="A51" t="str">
            <v>MMS18-20/049</v>
          </cell>
          <cell r="B51" t="str">
            <v xml:space="preserve">/LOKE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B+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62.5</v>
          </cell>
          <cell r="BM51" t="str">
            <v>Successful</v>
          </cell>
          <cell r="BN51">
            <v>7</v>
          </cell>
          <cell r="BO51" t="str">
            <v>B+</v>
          </cell>
          <cell r="BP51" t="str">
            <v>65-69.99</v>
          </cell>
        </row>
        <row r="52">
          <cell r="A52" t="str">
            <v>MMS18-20/050</v>
          </cell>
          <cell r="B52" t="str">
            <v>/MANDAVKAR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72.5</v>
          </cell>
          <cell r="BM52" t="str">
            <v>Successful</v>
          </cell>
          <cell r="BN52">
            <v>8</v>
          </cell>
          <cell r="BO52" t="str">
            <v>A</v>
          </cell>
          <cell r="BP52" t="str">
            <v>70-74.99</v>
          </cell>
        </row>
        <row r="53">
          <cell r="A53" t="str">
            <v>MMS18-20/051</v>
          </cell>
          <cell r="B53" t="str">
            <v>/MARCHANDE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72.5</v>
          </cell>
          <cell r="BM53" t="str">
            <v>Successful</v>
          </cell>
          <cell r="BN53">
            <v>8</v>
          </cell>
          <cell r="BO53" t="str">
            <v>A</v>
          </cell>
          <cell r="BP53" t="str">
            <v>70-74.99</v>
          </cell>
        </row>
        <row r="54">
          <cell r="A54" t="str">
            <v>MMS18-20/052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82.5</v>
          </cell>
          <cell r="BM54" t="str">
            <v>Successful</v>
          </cell>
          <cell r="BN54">
            <v>9</v>
          </cell>
          <cell r="BO54" t="str">
            <v>A+</v>
          </cell>
          <cell r="BP54" t="str">
            <v>75-79.99</v>
          </cell>
        </row>
        <row r="55">
          <cell r="A55" t="str">
            <v>MMS18-20/053</v>
          </cell>
          <cell r="B55" t="str">
            <v>/MISHRA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B+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62.5</v>
          </cell>
          <cell r="BM55" t="str">
            <v>Successful</v>
          </cell>
          <cell r="BN55">
            <v>7</v>
          </cell>
          <cell r="BO55" t="str">
            <v>B+</v>
          </cell>
          <cell r="BP55" t="str">
            <v>65-69.99</v>
          </cell>
        </row>
        <row r="56">
          <cell r="A56" t="str">
            <v>MMS18-20/054</v>
          </cell>
          <cell r="B56" t="str">
            <v>/NAIR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B+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62.5</v>
          </cell>
          <cell r="BM56" t="str">
            <v>Successful</v>
          </cell>
          <cell r="BN56">
            <v>7</v>
          </cell>
          <cell r="BO56" t="str">
            <v>B+</v>
          </cell>
          <cell r="BP56" t="str">
            <v>65-69.99</v>
          </cell>
        </row>
        <row r="57">
          <cell r="A57" t="str">
            <v>MMS18-20/055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B+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62.5</v>
          </cell>
          <cell r="BM57" t="str">
            <v>Successful</v>
          </cell>
          <cell r="BN57">
            <v>7</v>
          </cell>
          <cell r="BO57" t="str">
            <v>B+</v>
          </cell>
          <cell r="BP57" t="str">
            <v>65-69.99</v>
          </cell>
        </row>
        <row r="58">
          <cell r="A58" t="str">
            <v>MMS18-20/056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72.5</v>
          </cell>
          <cell r="BM58" t="str">
            <v>Successful</v>
          </cell>
          <cell r="BN58">
            <v>8</v>
          </cell>
          <cell r="BO58" t="str">
            <v>A</v>
          </cell>
          <cell r="BP58" t="str">
            <v>70-74.99</v>
          </cell>
        </row>
        <row r="59">
          <cell r="A59" t="str">
            <v>MMS18-20/057</v>
          </cell>
          <cell r="B59" t="str">
            <v>/SHAMBHARKAR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B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52.5</v>
          </cell>
          <cell r="BM59" t="str">
            <v>Successful</v>
          </cell>
          <cell r="BN59">
            <v>6</v>
          </cell>
          <cell r="BO59" t="str">
            <v>B</v>
          </cell>
          <cell r="BP59" t="str">
            <v>60-64.99</v>
          </cell>
        </row>
        <row r="60">
          <cell r="A60" t="str">
            <v>MMS18-20/058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72.5</v>
          </cell>
          <cell r="BM60" t="str">
            <v>Successful</v>
          </cell>
          <cell r="BN60">
            <v>8</v>
          </cell>
          <cell r="BO60" t="str">
            <v>A</v>
          </cell>
          <cell r="BP60" t="str">
            <v>70-74.99</v>
          </cell>
        </row>
        <row r="61">
          <cell r="A61" t="str">
            <v>MMS18-20/059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82.5</v>
          </cell>
          <cell r="BM61" t="str">
            <v>Successful</v>
          </cell>
          <cell r="BN61">
            <v>9</v>
          </cell>
          <cell r="BO61" t="str">
            <v>A+</v>
          </cell>
          <cell r="BP61" t="str">
            <v>75-79.99</v>
          </cell>
        </row>
        <row r="62">
          <cell r="A62" t="str">
            <v>MMS18-20/060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B+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62.5</v>
          </cell>
          <cell r="BM62" t="str">
            <v>Successful</v>
          </cell>
          <cell r="BN62">
            <v>7</v>
          </cell>
          <cell r="BO62" t="str">
            <v>B+</v>
          </cell>
          <cell r="BP62" t="str">
            <v>65-69.99</v>
          </cell>
        </row>
        <row r="63">
          <cell r="A63" t="str">
            <v>MMS18-20/061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72.5</v>
          </cell>
          <cell r="BM63" t="str">
            <v>Successful</v>
          </cell>
          <cell r="BN63">
            <v>8</v>
          </cell>
          <cell r="BO63" t="str">
            <v>A</v>
          </cell>
          <cell r="BP63" t="str">
            <v>70-74.99</v>
          </cell>
        </row>
        <row r="64">
          <cell r="A64" t="str">
            <v>MMS18-20/062</v>
          </cell>
          <cell r="B64" t="str">
            <v>/AVHAD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72.5</v>
          </cell>
          <cell r="BM64" t="str">
            <v>Successful</v>
          </cell>
          <cell r="BN64">
            <v>8</v>
          </cell>
          <cell r="BO64" t="str">
            <v>A</v>
          </cell>
          <cell r="BP64" t="str">
            <v>70-74.99</v>
          </cell>
        </row>
        <row r="65">
          <cell r="A65" t="str">
            <v>MMS18-20/063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82.5</v>
          </cell>
          <cell r="BM65" t="str">
            <v>Successful</v>
          </cell>
          <cell r="BN65">
            <v>9</v>
          </cell>
          <cell r="BO65" t="str">
            <v>A+</v>
          </cell>
          <cell r="BP65" t="str">
            <v>75-79.99</v>
          </cell>
        </row>
        <row r="66">
          <cell r="A66" t="str">
            <v>MMS18-20/064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B+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62.5</v>
          </cell>
          <cell r="BM66" t="str">
            <v>Successful</v>
          </cell>
          <cell r="BN66">
            <v>7</v>
          </cell>
          <cell r="BO66" t="str">
            <v>B+</v>
          </cell>
          <cell r="BP66" t="str">
            <v>65-69.99</v>
          </cell>
        </row>
        <row r="67">
          <cell r="A67" t="str">
            <v>MMS18-20/065</v>
          </cell>
          <cell r="B67" t="str">
            <v>/DALVI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B+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62.5</v>
          </cell>
          <cell r="BM67" t="str">
            <v>Successful</v>
          </cell>
          <cell r="BN67">
            <v>7</v>
          </cell>
          <cell r="BO67" t="str">
            <v>B+</v>
          </cell>
          <cell r="BP67" t="str">
            <v>65-69.99</v>
          </cell>
        </row>
        <row r="68">
          <cell r="A68" t="str">
            <v>MMS18-20/066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B+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62.5</v>
          </cell>
          <cell r="BM68" t="str">
            <v>Successful</v>
          </cell>
          <cell r="BN68">
            <v>7</v>
          </cell>
          <cell r="BO68" t="str">
            <v>B+</v>
          </cell>
          <cell r="BP68" t="str">
            <v>65-69.99</v>
          </cell>
        </row>
        <row r="69">
          <cell r="A69" t="str">
            <v>MMS18-20/067</v>
          </cell>
          <cell r="B69" t="str">
            <v>/GUNDU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72.5</v>
          </cell>
          <cell r="BM69" t="str">
            <v>Successful</v>
          </cell>
          <cell r="BN69">
            <v>8</v>
          </cell>
          <cell r="BO69" t="str">
            <v>A</v>
          </cell>
          <cell r="BP69" t="str">
            <v>70-74.99</v>
          </cell>
        </row>
        <row r="70">
          <cell r="A70" t="str">
            <v>MMS18-20/068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B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52.5</v>
          </cell>
          <cell r="BM70" t="str">
            <v>Successful</v>
          </cell>
          <cell r="BN70">
            <v>6</v>
          </cell>
          <cell r="BO70" t="str">
            <v>B</v>
          </cell>
          <cell r="BP70" t="str">
            <v>60-64.99</v>
          </cell>
        </row>
        <row r="71">
          <cell r="A71" t="str">
            <v>MMS18-20/069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72.5</v>
          </cell>
          <cell r="BM71" t="str">
            <v>Successful</v>
          </cell>
          <cell r="BN71">
            <v>8</v>
          </cell>
          <cell r="BO71" t="str">
            <v>A</v>
          </cell>
          <cell r="BP71" t="str">
            <v>70-74.99</v>
          </cell>
        </row>
        <row r="72">
          <cell r="A72" t="str">
            <v>MMS18-20/070</v>
          </cell>
          <cell r="B72" t="str">
            <v>/JADHAV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82.5</v>
          </cell>
          <cell r="BM72" t="str">
            <v>Successful</v>
          </cell>
          <cell r="BN72">
            <v>9</v>
          </cell>
          <cell r="BO72" t="str">
            <v>A+</v>
          </cell>
          <cell r="BP72" t="str">
            <v>75-79.99</v>
          </cell>
        </row>
        <row r="73">
          <cell r="A73" t="str">
            <v>MMS18-20/071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B+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62.5</v>
          </cell>
          <cell r="BM73" t="str">
            <v>Successful</v>
          </cell>
          <cell r="BN73">
            <v>7</v>
          </cell>
          <cell r="BO73" t="str">
            <v>B+</v>
          </cell>
          <cell r="BP73" t="str">
            <v>65-69.99</v>
          </cell>
        </row>
        <row r="74">
          <cell r="A74" t="str">
            <v>MMS18-20/072</v>
          </cell>
          <cell r="B74" t="str">
            <v>/KEMPU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72.5</v>
          </cell>
          <cell r="BM74" t="str">
            <v>Successful</v>
          </cell>
          <cell r="BN74">
            <v>8</v>
          </cell>
          <cell r="BO74" t="str">
            <v>A</v>
          </cell>
          <cell r="BP74" t="str">
            <v>70-74.99</v>
          </cell>
        </row>
        <row r="75">
          <cell r="A75" t="str">
            <v>MMS18-20/073</v>
          </cell>
          <cell r="B75" t="str">
            <v>/KHADE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72.5</v>
          </cell>
          <cell r="BM75" t="str">
            <v>Successful</v>
          </cell>
          <cell r="BN75">
            <v>8</v>
          </cell>
          <cell r="BO75" t="str">
            <v>A</v>
          </cell>
          <cell r="BP75" t="str">
            <v>70-74.99</v>
          </cell>
        </row>
        <row r="76">
          <cell r="A76" t="str">
            <v>MMS18-20/074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82.5</v>
          </cell>
          <cell r="BM76" t="str">
            <v>Successful</v>
          </cell>
          <cell r="BN76">
            <v>9</v>
          </cell>
          <cell r="BO76" t="str">
            <v>A+</v>
          </cell>
          <cell r="BP76" t="str">
            <v>75-79.99</v>
          </cell>
        </row>
        <row r="77">
          <cell r="A77" t="str">
            <v>MMS18-20/075</v>
          </cell>
          <cell r="B77" t="str">
            <v>/MAURYA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B+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62.5</v>
          </cell>
          <cell r="BM77" t="str">
            <v>Successful</v>
          </cell>
          <cell r="BN77">
            <v>7</v>
          </cell>
          <cell r="BO77" t="str">
            <v>B+</v>
          </cell>
          <cell r="BP77" t="str">
            <v>65-69.99</v>
          </cell>
        </row>
        <row r="78">
          <cell r="A78" t="str">
            <v>MMS18-20/076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B+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62.5</v>
          </cell>
          <cell r="BM78" t="str">
            <v>Successful</v>
          </cell>
          <cell r="BN78">
            <v>7</v>
          </cell>
          <cell r="BO78" t="str">
            <v>B+</v>
          </cell>
          <cell r="BP78" t="str">
            <v>65-69.99</v>
          </cell>
        </row>
        <row r="79">
          <cell r="A79" t="str">
            <v>MMS18-20/077</v>
          </cell>
          <cell r="B79" t="str">
            <v>/PANDYA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B+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62.5</v>
          </cell>
          <cell r="BM79" t="str">
            <v>Successful</v>
          </cell>
          <cell r="BN79">
            <v>7</v>
          </cell>
          <cell r="BO79" t="str">
            <v>B+</v>
          </cell>
          <cell r="BP79" t="str">
            <v>65-69.99</v>
          </cell>
        </row>
        <row r="80">
          <cell r="A80" t="str">
            <v>MMS18-20/078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72.5</v>
          </cell>
          <cell r="BM80" t="str">
            <v>Successful</v>
          </cell>
          <cell r="BN80">
            <v>8</v>
          </cell>
          <cell r="BO80" t="str">
            <v>A</v>
          </cell>
          <cell r="BP80" t="str">
            <v>70-74.99</v>
          </cell>
        </row>
        <row r="81">
          <cell r="A81" t="str">
            <v>MMS18-20/079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B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52.5</v>
          </cell>
          <cell r="BM81" t="str">
            <v>Successful</v>
          </cell>
          <cell r="BN81">
            <v>6</v>
          </cell>
          <cell r="BO81" t="str">
            <v>B</v>
          </cell>
          <cell r="BP81" t="str">
            <v>60-64.99</v>
          </cell>
        </row>
        <row r="82">
          <cell r="A82" t="str">
            <v>MMS18-20/080</v>
          </cell>
          <cell r="B82" t="str">
            <v>/PATIL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72.5</v>
          </cell>
          <cell r="BM82" t="str">
            <v>Successful</v>
          </cell>
          <cell r="BN82">
            <v>8</v>
          </cell>
          <cell r="BO82" t="str">
            <v>A</v>
          </cell>
          <cell r="BP82" t="str">
            <v>70-74.99</v>
          </cell>
        </row>
        <row r="83">
          <cell r="A83" t="str">
            <v>MMS18-20/081</v>
          </cell>
          <cell r="B83" t="str">
            <v>/PEDNEKAR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82.5</v>
          </cell>
          <cell r="BM83" t="str">
            <v>Successful</v>
          </cell>
          <cell r="BN83">
            <v>9</v>
          </cell>
          <cell r="BO83" t="str">
            <v>A+</v>
          </cell>
          <cell r="BP83" t="str">
            <v>75-79.99</v>
          </cell>
        </row>
        <row r="84">
          <cell r="A84" t="str">
            <v>MMS18-20/082</v>
          </cell>
          <cell r="B84" t="str">
            <v>/PHANSE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B+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62.5</v>
          </cell>
          <cell r="BM84" t="str">
            <v>Successful</v>
          </cell>
          <cell r="BN84">
            <v>7</v>
          </cell>
          <cell r="BO84" t="str">
            <v>B+</v>
          </cell>
          <cell r="BP84" t="str">
            <v>65-69.99</v>
          </cell>
        </row>
        <row r="85">
          <cell r="A85" t="str">
            <v>MMS18-20/083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72.5</v>
          </cell>
          <cell r="BM85" t="str">
            <v>Successful</v>
          </cell>
          <cell r="BN85">
            <v>8</v>
          </cell>
          <cell r="BO85" t="str">
            <v>A</v>
          </cell>
          <cell r="BP85" t="str">
            <v>70-74.99</v>
          </cell>
        </row>
        <row r="86">
          <cell r="A86" t="str">
            <v>MMS18-20/084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72.5</v>
          </cell>
          <cell r="BM86" t="str">
            <v>Successful</v>
          </cell>
          <cell r="BN86">
            <v>8</v>
          </cell>
          <cell r="BO86" t="str">
            <v>A</v>
          </cell>
          <cell r="BP86" t="str">
            <v>70-74.99</v>
          </cell>
        </row>
        <row r="87">
          <cell r="A87" t="str">
            <v>MMS18-20/085</v>
          </cell>
          <cell r="B87" t="str">
            <v>/RANE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82.5</v>
          </cell>
          <cell r="BM87" t="str">
            <v>Successful</v>
          </cell>
          <cell r="BN87">
            <v>9</v>
          </cell>
          <cell r="BO87" t="str">
            <v>A+</v>
          </cell>
          <cell r="BP87" t="str">
            <v>75-79.99</v>
          </cell>
        </row>
        <row r="88">
          <cell r="A88" t="str">
            <v>MMS18-20/086</v>
          </cell>
          <cell r="B88" t="str">
            <v>/RANE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B+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62.5</v>
          </cell>
          <cell r="BM88" t="str">
            <v>Successful</v>
          </cell>
          <cell r="BN88">
            <v>7</v>
          </cell>
          <cell r="BO88" t="str">
            <v>B+</v>
          </cell>
          <cell r="BP88" t="str">
            <v>65-69.99</v>
          </cell>
        </row>
        <row r="89">
          <cell r="A89" t="str">
            <v>MMS18-20/087</v>
          </cell>
          <cell r="B89" t="str">
            <v>/RAORANE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B+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62.5</v>
          </cell>
          <cell r="BM89" t="str">
            <v>Successful</v>
          </cell>
          <cell r="BN89">
            <v>7</v>
          </cell>
          <cell r="BO89" t="str">
            <v>B+</v>
          </cell>
          <cell r="BP89" t="str">
            <v>65-69.99</v>
          </cell>
        </row>
        <row r="90">
          <cell r="A90" t="str">
            <v>MMS18-20/088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B+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62.5</v>
          </cell>
          <cell r="BM90" t="str">
            <v>Successful</v>
          </cell>
          <cell r="BN90">
            <v>7</v>
          </cell>
          <cell r="BO90" t="str">
            <v>B+</v>
          </cell>
          <cell r="BP90" t="str">
            <v>65-69.99</v>
          </cell>
        </row>
        <row r="91">
          <cell r="A91" t="str">
            <v>MMS18-20/089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72.5</v>
          </cell>
          <cell r="BM91" t="str">
            <v>Successful</v>
          </cell>
          <cell r="BN91">
            <v>8</v>
          </cell>
          <cell r="BO91" t="str">
            <v>A</v>
          </cell>
          <cell r="BP91" t="str">
            <v>70-74.99</v>
          </cell>
        </row>
        <row r="92">
          <cell r="A92" t="str">
            <v>MMS18-20/090</v>
          </cell>
          <cell r="B92" t="str">
            <v>/SARMALKAR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B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52.5</v>
          </cell>
          <cell r="BM92" t="str">
            <v>Successful</v>
          </cell>
          <cell r="BN92">
            <v>6</v>
          </cell>
          <cell r="BO92" t="str">
            <v>B</v>
          </cell>
          <cell r="BP92" t="str">
            <v>60-64.99</v>
          </cell>
        </row>
        <row r="93">
          <cell r="A93" t="str">
            <v>MMS18-20/091</v>
          </cell>
          <cell r="B93" t="str">
            <v>/SATAM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72.5</v>
          </cell>
          <cell r="BM93" t="str">
            <v>Successful</v>
          </cell>
          <cell r="BN93">
            <v>8</v>
          </cell>
          <cell r="BO93" t="str">
            <v>A</v>
          </cell>
          <cell r="BP93" t="str">
            <v>70-74.99</v>
          </cell>
        </row>
        <row r="94">
          <cell r="A94" t="str">
            <v>MMS18-20/092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82.5</v>
          </cell>
          <cell r="BM94" t="str">
            <v>Successful</v>
          </cell>
          <cell r="BN94">
            <v>9</v>
          </cell>
          <cell r="BO94" t="str">
            <v>A+</v>
          </cell>
          <cell r="BP94" t="str">
            <v>75-79.99</v>
          </cell>
        </row>
        <row r="95">
          <cell r="A95" t="str">
            <v>MMS18-20/093</v>
          </cell>
          <cell r="B95" t="str">
            <v>/SHARMA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B+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62.5</v>
          </cell>
          <cell r="BM95" t="str">
            <v>Successful</v>
          </cell>
          <cell r="BN95">
            <v>7</v>
          </cell>
          <cell r="BO95" t="str">
            <v>B+</v>
          </cell>
          <cell r="BP95" t="str">
            <v>65-69.99</v>
          </cell>
        </row>
        <row r="96">
          <cell r="A96" t="str">
            <v>MMS18-20/094</v>
          </cell>
          <cell r="B96" t="str">
            <v>/SHETTY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72.5</v>
          </cell>
          <cell r="BM96" t="str">
            <v>Successful</v>
          </cell>
          <cell r="BN96">
            <v>8</v>
          </cell>
          <cell r="BO96" t="str">
            <v>A</v>
          </cell>
          <cell r="BP96" t="str">
            <v>70-74.99</v>
          </cell>
        </row>
        <row r="97">
          <cell r="A97" t="str">
            <v>MMS18-20/095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72.5</v>
          </cell>
          <cell r="BM97" t="str">
            <v>Successful</v>
          </cell>
          <cell r="BN97">
            <v>8</v>
          </cell>
          <cell r="BO97" t="str">
            <v>A</v>
          </cell>
          <cell r="BP97" t="str">
            <v>70-74.99</v>
          </cell>
        </row>
        <row r="98">
          <cell r="A98" t="str">
            <v>MMS18-20/096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82.5</v>
          </cell>
          <cell r="BM98" t="str">
            <v>Successful</v>
          </cell>
          <cell r="BN98">
            <v>9</v>
          </cell>
          <cell r="BO98" t="str">
            <v>A+</v>
          </cell>
          <cell r="BP98" t="str">
            <v>75-79.99</v>
          </cell>
        </row>
        <row r="99">
          <cell r="A99" t="str">
            <v>MMS18-20/097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B+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62.5</v>
          </cell>
          <cell r="BM99" t="str">
            <v>Successful</v>
          </cell>
          <cell r="BN99">
            <v>7</v>
          </cell>
          <cell r="BO99" t="str">
            <v>B+</v>
          </cell>
          <cell r="BP99" t="str">
            <v>65-69.99</v>
          </cell>
        </row>
        <row r="100">
          <cell r="A100" t="str">
            <v>MMS18-20/098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B+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62.5</v>
          </cell>
          <cell r="BM100" t="str">
            <v>Successful</v>
          </cell>
          <cell r="BN100">
            <v>7</v>
          </cell>
          <cell r="BO100" t="str">
            <v>B+</v>
          </cell>
          <cell r="BP100" t="str">
            <v>65-69.99</v>
          </cell>
        </row>
        <row r="101">
          <cell r="A101" t="str">
            <v>MMS18-20/099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B+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62.5</v>
          </cell>
          <cell r="BM101" t="str">
            <v>Successful</v>
          </cell>
          <cell r="BN101">
            <v>7</v>
          </cell>
          <cell r="BO101" t="str">
            <v>B+</v>
          </cell>
          <cell r="BP101" t="str">
            <v>65-69.99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72.5</v>
          </cell>
          <cell r="BM102" t="str">
            <v>Successful</v>
          </cell>
          <cell r="BN102">
            <v>8</v>
          </cell>
          <cell r="BO102" t="str">
            <v>A</v>
          </cell>
          <cell r="BP102" t="str">
            <v>70-74.99</v>
          </cell>
        </row>
        <row r="103">
          <cell r="A103" t="str">
            <v>MMS18-20/101</v>
          </cell>
          <cell r="B103" t="str">
            <v>/SHIVKAR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B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52.5</v>
          </cell>
          <cell r="BM103" t="str">
            <v>Successful</v>
          </cell>
          <cell r="BN103">
            <v>6</v>
          </cell>
          <cell r="BO103" t="str">
            <v>B</v>
          </cell>
          <cell r="BP103" t="str">
            <v>60-64.99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72.5</v>
          </cell>
          <cell r="BM104" t="str">
            <v>Successful</v>
          </cell>
          <cell r="BN104">
            <v>8</v>
          </cell>
          <cell r="BO104" t="str">
            <v>A</v>
          </cell>
          <cell r="BP104" t="str">
            <v>70-74.99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82.5</v>
          </cell>
          <cell r="BM105" t="str">
            <v>Successful</v>
          </cell>
          <cell r="BN105">
            <v>9</v>
          </cell>
          <cell r="BO105" t="str">
            <v>A+</v>
          </cell>
          <cell r="BP105" t="str">
            <v>75-79.99</v>
          </cell>
        </row>
        <row r="106">
          <cell r="A106" t="str">
            <v>MMS18-20/104</v>
          </cell>
          <cell r="B106" t="str">
            <v>/SINGH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B+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62.5</v>
          </cell>
          <cell r="BM106" t="str">
            <v>Successful</v>
          </cell>
          <cell r="BN106">
            <v>7</v>
          </cell>
          <cell r="BO106" t="str">
            <v>B+</v>
          </cell>
          <cell r="BP106" t="str">
            <v>65-69.99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72.5</v>
          </cell>
          <cell r="BM107" t="str">
            <v>Successful</v>
          </cell>
          <cell r="BN107">
            <v>8</v>
          </cell>
          <cell r="BO107" t="str">
            <v>A</v>
          </cell>
          <cell r="BP107" t="str">
            <v>70-74.99</v>
          </cell>
        </row>
        <row r="108">
          <cell r="A108" t="str">
            <v>MMS18-20/106</v>
          </cell>
          <cell r="B108" t="str">
            <v>/SURYAVANSHI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72.5</v>
          </cell>
          <cell r="BM108" t="str">
            <v>Successful</v>
          </cell>
          <cell r="BN108">
            <v>8</v>
          </cell>
          <cell r="BO108" t="str">
            <v>A</v>
          </cell>
          <cell r="BP108" t="str">
            <v>70-74.99</v>
          </cell>
        </row>
        <row r="109">
          <cell r="A109" t="str">
            <v>MMS18-20/107</v>
          </cell>
          <cell r="B109" t="str">
            <v>/SWAMY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82.5</v>
          </cell>
          <cell r="BM109" t="str">
            <v>Successful</v>
          </cell>
          <cell r="BN109">
            <v>9</v>
          </cell>
          <cell r="BO109" t="str">
            <v>A+</v>
          </cell>
          <cell r="BP109" t="str">
            <v>75-79.99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B+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62.5</v>
          </cell>
          <cell r="BM110" t="str">
            <v>Successful</v>
          </cell>
          <cell r="BN110">
            <v>7</v>
          </cell>
          <cell r="BO110" t="str">
            <v>B+</v>
          </cell>
          <cell r="BP110" t="str">
            <v>65-69.99</v>
          </cell>
        </row>
        <row r="111">
          <cell r="A111" t="str">
            <v>MMS18-20/109</v>
          </cell>
          <cell r="B111" t="str">
            <v>/TALELE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B+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62.5</v>
          </cell>
          <cell r="BM111" t="str">
            <v>Successful</v>
          </cell>
          <cell r="BN111">
            <v>7</v>
          </cell>
          <cell r="BO111" t="str">
            <v>B+</v>
          </cell>
          <cell r="BP111" t="str">
            <v>65-69.99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B+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62.5</v>
          </cell>
          <cell r="BM112" t="str">
            <v>Successful</v>
          </cell>
          <cell r="BN112">
            <v>7</v>
          </cell>
          <cell r="BO112" t="str">
            <v>B+</v>
          </cell>
          <cell r="BP112" t="str">
            <v>65-69.99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72.5</v>
          </cell>
          <cell r="BM113" t="str">
            <v>Successful</v>
          </cell>
          <cell r="BN113">
            <v>8</v>
          </cell>
          <cell r="BO113" t="str">
            <v>A</v>
          </cell>
          <cell r="BP113" t="str">
            <v>70-74.99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B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52.5</v>
          </cell>
          <cell r="BM114" t="str">
            <v>Successful</v>
          </cell>
          <cell r="BN114">
            <v>6</v>
          </cell>
          <cell r="BO114" t="str">
            <v>B</v>
          </cell>
          <cell r="BP114" t="str">
            <v>60-64.99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72.5</v>
          </cell>
          <cell r="BM115" t="str">
            <v>Successful</v>
          </cell>
          <cell r="BN115">
            <v>8</v>
          </cell>
          <cell r="BO115" t="str">
            <v>A</v>
          </cell>
          <cell r="BP115" t="str">
            <v>70-74.99</v>
          </cell>
        </row>
        <row r="116">
          <cell r="A116" t="str">
            <v>MMS18-20/114</v>
          </cell>
          <cell r="B116" t="str">
            <v>/VICHARE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82.5</v>
          </cell>
          <cell r="BM116" t="str">
            <v>Successful</v>
          </cell>
          <cell r="BN116">
            <v>9</v>
          </cell>
          <cell r="BO116" t="str">
            <v>A+</v>
          </cell>
          <cell r="BP116" t="str">
            <v>75-79.99</v>
          </cell>
        </row>
        <row r="117">
          <cell r="A117" t="str">
            <v>MMS18-20/115</v>
          </cell>
          <cell r="B117" t="str">
            <v>/WAGHMARE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B+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62.5</v>
          </cell>
          <cell r="BM117" t="str">
            <v>Successful</v>
          </cell>
          <cell r="BN117">
            <v>7</v>
          </cell>
          <cell r="BO117" t="str">
            <v>B+</v>
          </cell>
          <cell r="BP117" t="str">
            <v>65-69.99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72.5</v>
          </cell>
          <cell r="BM118" t="str">
            <v>Successful</v>
          </cell>
          <cell r="BN118">
            <v>8</v>
          </cell>
          <cell r="BO118" t="str">
            <v>A</v>
          </cell>
          <cell r="BP118" t="str">
            <v>70-74.99</v>
          </cell>
        </row>
        <row r="119">
          <cell r="A119" t="str">
            <v>MMS18-20/117</v>
          </cell>
          <cell r="B119" t="str">
            <v>/YADAV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72.5</v>
          </cell>
          <cell r="BM119" t="str">
            <v>Successful</v>
          </cell>
          <cell r="BN119">
            <v>8</v>
          </cell>
          <cell r="BO119" t="str">
            <v>A</v>
          </cell>
          <cell r="BP119" t="str">
            <v>70-74.99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82.5</v>
          </cell>
          <cell r="BM120" t="str">
            <v>Successful</v>
          </cell>
          <cell r="BN120">
            <v>9</v>
          </cell>
          <cell r="BO120" t="str">
            <v>A+</v>
          </cell>
          <cell r="BP120" t="str">
            <v>75-79.99</v>
          </cell>
        </row>
        <row r="121">
          <cell r="A121" t="str">
            <v>MMS18-20/119</v>
          </cell>
          <cell r="B121" t="str">
            <v>/YADAV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B+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61.25</v>
          </cell>
          <cell r="BM121" t="str">
            <v>Successful</v>
          </cell>
          <cell r="BN121">
            <v>6.875</v>
          </cell>
          <cell r="BO121" t="str">
            <v>B+</v>
          </cell>
          <cell r="BP121" t="str">
            <v>65-69.99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-7.5</v>
          </cell>
          <cell r="BM122" t="str">
            <v>Unsuccessful</v>
          </cell>
          <cell r="BN122">
            <v>0</v>
          </cell>
          <cell r="BO122" t="str">
            <v>F</v>
          </cell>
          <cell r="BP122" t="str">
            <v>50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MMS18-20/001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</v>
          </cell>
          <cell r="U3" t="str">
            <v>8</v>
          </cell>
          <cell r="V3">
            <v>4</v>
          </cell>
          <cell r="W3">
            <v>32</v>
          </cell>
          <cell r="X3">
            <v>28</v>
          </cell>
          <cell r="Y3">
            <v>37</v>
          </cell>
          <cell r="Z3">
            <v>65</v>
          </cell>
          <cell r="AA3" t="str">
            <v>B+</v>
          </cell>
          <cell r="AB3" t="str">
            <v>7</v>
          </cell>
          <cell r="AC3">
            <v>4</v>
          </cell>
          <cell r="AD3">
            <v>28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226</v>
          </cell>
          <cell r="BH3">
            <v>353</v>
          </cell>
          <cell r="BI3">
            <v>579</v>
          </cell>
          <cell r="BJ3">
            <v>65</v>
          </cell>
          <cell r="BK3">
            <v>260</v>
          </cell>
          <cell r="BL3">
            <v>73.75</v>
          </cell>
          <cell r="BM3" t="str">
            <v>Unsuccessful</v>
          </cell>
          <cell r="BN3">
            <v>8.125</v>
          </cell>
        </row>
        <row r="4">
          <cell r="A4" t="str">
            <v>MMS18-20/002</v>
          </cell>
          <cell r="B4" t="str">
            <v>/ADIVAREKAR PRITI GIRIGHAR NAMRATA</v>
          </cell>
          <cell r="C4">
            <v>19</v>
          </cell>
          <cell r="D4">
            <v>29</v>
          </cell>
          <cell r="E4">
            <v>48</v>
          </cell>
          <cell r="F4" t="str">
            <v>F</v>
          </cell>
          <cell r="G4" t="str">
            <v>0</v>
          </cell>
          <cell r="H4">
            <v>4</v>
          </cell>
          <cell r="I4">
            <v>0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B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194</v>
          </cell>
          <cell r="BH4">
            <v>274</v>
          </cell>
          <cell r="BI4">
            <v>468</v>
          </cell>
          <cell r="BJ4">
            <v>42</v>
          </cell>
          <cell r="BK4">
            <v>168</v>
          </cell>
          <cell r="BL4">
            <v>45</v>
          </cell>
          <cell r="BM4" t="str">
            <v>Unsuccessful</v>
          </cell>
          <cell r="BN4">
            <v>5.25</v>
          </cell>
        </row>
        <row r="5">
          <cell r="A5" t="str">
            <v>MMS18-20/003</v>
          </cell>
          <cell r="B5" t="str">
            <v>AMBALLA VISHAL MANOHAR BHARATHI</v>
          </cell>
          <cell r="C5">
            <v>32</v>
          </cell>
          <cell r="D5">
            <v>20</v>
          </cell>
          <cell r="E5">
            <v>52</v>
          </cell>
          <cell r="F5" t="str">
            <v>P</v>
          </cell>
          <cell r="G5" t="str">
            <v>4</v>
          </cell>
          <cell r="H5">
            <v>4</v>
          </cell>
          <cell r="I5">
            <v>16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314</v>
          </cell>
          <cell r="BI5">
            <v>570</v>
          </cell>
          <cell r="BJ5">
            <v>60</v>
          </cell>
          <cell r="BK5">
            <v>240</v>
          </cell>
          <cell r="BL5">
            <v>67.5</v>
          </cell>
          <cell r="BM5" t="str">
            <v>Unsuccessful</v>
          </cell>
          <cell r="BN5">
            <v>7.5</v>
          </cell>
        </row>
        <row r="6">
          <cell r="A6" t="str">
            <v>MMS18-20/004</v>
          </cell>
          <cell r="B6" t="str">
            <v>/AMIN MEENAL PRAVIN ANITA</v>
          </cell>
          <cell r="C6">
            <v>31</v>
          </cell>
          <cell r="D6">
            <v>41</v>
          </cell>
          <cell r="E6">
            <v>72</v>
          </cell>
          <cell r="F6" t="str">
            <v>A</v>
          </cell>
          <cell r="G6" t="str">
            <v>8</v>
          </cell>
          <cell r="H6">
            <v>4</v>
          </cell>
          <cell r="I6">
            <v>32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356</v>
          </cell>
          <cell r="BI6">
            <v>604</v>
          </cell>
          <cell r="BJ6">
            <v>71</v>
          </cell>
          <cell r="BK6">
            <v>284</v>
          </cell>
          <cell r="BL6">
            <v>81.25</v>
          </cell>
          <cell r="BM6" t="str">
            <v>Successful</v>
          </cell>
          <cell r="BN6">
            <v>8.875</v>
          </cell>
        </row>
        <row r="7">
          <cell r="A7" t="str">
            <v>MMS18-20/005</v>
          </cell>
          <cell r="B7" t="str">
            <v>/ARANJO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B+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62.5</v>
          </cell>
          <cell r="BM7" t="str">
            <v>Successful</v>
          </cell>
          <cell r="BN7">
            <v>7</v>
          </cell>
        </row>
        <row r="8">
          <cell r="A8" t="str">
            <v>MMS18-20/006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72.5</v>
          </cell>
          <cell r="BM8" t="str">
            <v>Successful</v>
          </cell>
          <cell r="BN8">
            <v>8</v>
          </cell>
        </row>
        <row r="9">
          <cell r="A9" t="str">
            <v>MMS18-20/007</v>
          </cell>
          <cell r="B9" t="str">
            <v>/BAMANE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72.5</v>
          </cell>
          <cell r="BM9" t="str">
            <v>Successful</v>
          </cell>
          <cell r="BN9">
            <v>8</v>
          </cell>
        </row>
        <row r="10">
          <cell r="A10" t="str">
            <v>MMS18-20/008</v>
          </cell>
          <cell r="B10" t="str">
            <v>/BANSODE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82.5</v>
          </cell>
          <cell r="BM10" t="str">
            <v>Successful</v>
          </cell>
          <cell r="BN10">
            <v>9</v>
          </cell>
        </row>
        <row r="11">
          <cell r="A11" t="str">
            <v>MMS18-20/009</v>
          </cell>
          <cell r="B11" t="str">
            <v>/BHAJANI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B+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62.5</v>
          </cell>
          <cell r="BM11" t="str">
            <v>Successful</v>
          </cell>
          <cell r="BN11">
            <v>7</v>
          </cell>
        </row>
        <row r="12">
          <cell r="A12" t="str">
            <v>MMS18-20/010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B+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62.5</v>
          </cell>
          <cell r="BM12" t="str">
            <v>Successful</v>
          </cell>
          <cell r="BN12">
            <v>7</v>
          </cell>
        </row>
        <row r="13">
          <cell r="A13" t="str">
            <v>MMS18-20/011</v>
          </cell>
          <cell r="B13" t="str">
            <v>/BHATKAR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B+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62.5</v>
          </cell>
          <cell r="BM13" t="str">
            <v>Successful</v>
          </cell>
          <cell r="BN13">
            <v>7</v>
          </cell>
        </row>
        <row r="14">
          <cell r="A14" t="str">
            <v>MMS18-20/012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72.5</v>
          </cell>
          <cell r="BM14" t="str">
            <v>Successful</v>
          </cell>
          <cell r="BN14">
            <v>8</v>
          </cell>
        </row>
        <row r="15">
          <cell r="A15" t="str">
            <v>MMS18-20/013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B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52.5</v>
          </cell>
          <cell r="BM15" t="str">
            <v>Successful</v>
          </cell>
          <cell r="BN15">
            <v>6</v>
          </cell>
        </row>
        <row r="16">
          <cell r="A16" t="str">
            <v>MMS18-20/014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72.5</v>
          </cell>
          <cell r="BM16" t="str">
            <v>Successful</v>
          </cell>
          <cell r="BN16">
            <v>8</v>
          </cell>
        </row>
        <row r="17">
          <cell r="A17" t="str">
            <v>MMS18-20/015</v>
          </cell>
          <cell r="B17" t="str">
            <v>/BIDVI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82.5</v>
          </cell>
          <cell r="BM17" t="str">
            <v>Successful</v>
          </cell>
          <cell r="BN17">
            <v>9</v>
          </cell>
        </row>
        <row r="18">
          <cell r="A18" t="str">
            <v>MMS18-20/016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B+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62.5</v>
          </cell>
          <cell r="BM18" t="str">
            <v>Successful</v>
          </cell>
          <cell r="BN18">
            <v>7</v>
          </cell>
        </row>
        <row r="19">
          <cell r="A19" t="str">
            <v>MMS18-20/017</v>
          </cell>
          <cell r="B19" t="str">
            <v>/CHANDORKAR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72.5</v>
          </cell>
          <cell r="BM19" t="str">
            <v>Successful</v>
          </cell>
          <cell r="BN19">
            <v>8</v>
          </cell>
        </row>
        <row r="20">
          <cell r="A20" t="str">
            <v>MMS18-20/018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72.5</v>
          </cell>
          <cell r="BM20" t="str">
            <v>Successful</v>
          </cell>
          <cell r="BN20">
            <v>8</v>
          </cell>
        </row>
        <row r="21">
          <cell r="A21" t="str">
            <v>MMS18-20/019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82.5</v>
          </cell>
          <cell r="BM21" t="str">
            <v>Successful</v>
          </cell>
          <cell r="BN21">
            <v>9</v>
          </cell>
        </row>
        <row r="22">
          <cell r="A22" t="str">
            <v>MMS18-20/020</v>
          </cell>
          <cell r="B22" t="str">
            <v>/CHAWHAN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B+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62.5</v>
          </cell>
          <cell r="BM22" t="str">
            <v>Successful</v>
          </cell>
          <cell r="BN22">
            <v>7</v>
          </cell>
        </row>
        <row r="23">
          <cell r="A23" t="str">
            <v>MMS18-20/021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B+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62.5</v>
          </cell>
          <cell r="BM23" t="str">
            <v>Successful</v>
          </cell>
          <cell r="BN23">
            <v>7</v>
          </cell>
        </row>
        <row r="24">
          <cell r="A24" t="str">
            <v>MMS18-20/022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-7.5</v>
          </cell>
          <cell r="BM24" t="str">
            <v>Unsuccessful</v>
          </cell>
          <cell r="BN24">
            <v>0</v>
          </cell>
        </row>
        <row r="25">
          <cell r="A25" t="str">
            <v>MMS18-20/023</v>
          </cell>
          <cell r="B25" t="str">
            <v xml:space="preserve">/PICHAD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72.5</v>
          </cell>
          <cell r="BM25" t="str">
            <v>Successful</v>
          </cell>
          <cell r="BN25">
            <v>8</v>
          </cell>
        </row>
        <row r="26">
          <cell r="A26" t="str">
            <v>MMS18-20/024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B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52.5</v>
          </cell>
          <cell r="BM26" t="str">
            <v>Successful</v>
          </cell>
          <cell r="BN26">
            <v>6</v>
          </cell>
        </row>
        <row r="27">
          <cell r="A27" t="str">
            <v>MMS18-20/025</v>
          </cell>
          <cell r="B27" t="str">
            <v>/DSOUZA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72.5</v>
          </cell>
          <cell r="BM27" t="str">
            <v>Successful</v>
          </cell>
          <cell r="BN27">
            <v>8</v>
          </cell>
        </row>
        <row r="28">
          <cell r="A28" t="str">
            <v>MMS18-20/026</v>
          </cell>
          <cell r="B28" t="str">
            <v>/DYWARSHETTY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82.5</v>
          </cell>
          <cell r="BM28" t="str">
            <v>Successful</v>
          </cell>
          <cell r="BN28">
            <v>9</v>
          </cell>
        </row>
        <row r="29">
          <cell r="A29" t="str">
            <v>MMS18-20/027</v>
          </cell>
          <cell r="B29" t="str">
            <v>/ERANDE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B+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62.5</v>
          </cell>
          <cell r="BM29" t="str">
            <v>Successful</v>
          </cell>
          <cell r="BN29">
            <v>7</v>
          </cell>
        </row>
        <row r="30">
          <cell r="A30" t="str">
            <v>MMS18-20/028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72.5</v>
          </cell>
          <cell r="BM30" t="str">
            <v>Successful</v>
          </cell>
          <cell r="BN30">
            <v>8</v>
          </cell>
        </row>
        <row r="31">
          <cell r="A31" t="str">
            <v>MMS18-20/029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72.5</v>
          </cell>
          <cell r="BM31" t="str">
            <v>Successful</v>
          </cell>
          <cell r="BN31">
            <v>8</v>
          </cell>
        </row>
        <row r="32">
          <cell r="A32" t="str">
            <v>MMS18-20/030</v>
          </cell>
          <cell r="B32" t="str">
            <v>/GANGURDE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82.5</v>
          </cell>
          <cell r="BM32" t="str">
            <v>Successful</v>
          </cell>
          <cell r="BN32">
            <v>9</v>
          </cell>
        </row>
        <row r="33">
          <cell r="A33" t="str">
            <v>MMS18-20/031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B+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62.5</v>
          </cell>
          <cell r="BM33" t="str">
            <v>Successful</v>
          </cell>
          <cell r="BN33">
            <v>7</v>
          </cell>
        </row>
        <row r="34">
          <cell r="A34" t="str">
            <v>MMS18-20/032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B+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62.5</v>
          </cell>
          <cell r="BM34" t="str">
            <v>Successful</v>
          </cell>
          <cell r="BN34">
            <v>7</v>
          </cell>
        </row>
        <row r="35">
          <cell r="A35" t="str">
            <v>MMS18-20/033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B+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62.5</v>
          </cell>
          <cell r="BM35" t="str">
            <v>Successful</v>
          </cell>
          <cell r="BN35">
            <v>7</v>
          </cell>
        </row>
        <row r="36">
          <cell r="A36" t="str">
            <v>MMS18-20/034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72.5</v>
          </cell>
          <cell r="BM36" t="str">
            <v>Successful</v>
          </cell>
          <cell r="BN36">
            <v>8</v>
          </cell>
        </row>
        <row r="37">
          <cell r="A37" t="str">
            <v>MMS18-20/035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B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52.5</v>
          </cell>
          <cell r="BM37" t="str">
            <v>Successful</v>
          </cell>
          <cell r="BN37">
            <v>6</v>
          </cell>
        </row>
        <row r="38">
          <cell r="A38" t="str">
            <v>MMS18-20/036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72.5</v>
          </cell>
          <cell r="BM38" t="str">
            <v>Successful</v>
          </cell>
          <cell r="BN38">
            <v>8</v>
          </cell>
        </row>
        <row r="39">
          <cell r="A39" t="str">
            <v>MMS18-20/037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82.5</v>
          </cell>
          <cell r="BM39" t="str">
            <v>Successful</v>
          </cell>
          <cell r="BN39">
            <v>9</v>
          </cell>
        </row>
        <row r="40">
          <cell r="A40" t="str">
            <v>MMS18-20/038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B+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62.5</v>
          </cell>
          <cell r="BM40" t="str">
            <v>Successful</v>
          </cell>
          <cell r="BN40">
            <v>7</v>
          </cell>
        </row>
        <row r="41">
          <cell r="A41" t="str">
            <v>MMS18-20/039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72.5</v>
          </cell>
          <cell r="BM41" t="str">
            <v>Successful</v>
          </cell>
          <cell r="BN41">
            <v>8</v>
          </cell>
        </row>
        <row r="42">
          <cell r="A42" t="str">
            <v>MMS18-20/040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72.5</v>
          </cell>
          <cell r="BM42" t="str">
            <v>Successful</v>
          </cell>
          <cell r="BN42">
            <v>8</v>
          </cell>
        </row>
        <row r="43">
          <cell r="A43" t="str">
            <v>MMS18-20/041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82.5</v>
          </cell>
          <cell r="BM43" t="str">
            <v>Successful</v>
          </cell>
          <cell r="BN43">
            <v>9</v>
          </cell>
        </row>
        <row r="44">
          <cell r="A44" t="str">
            <v>MMS18-20/042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B+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62.5</v>
          </cell>
          <cell r="BM44" t="str">
            <v>Successful</v>
          </cell>
          <cell r="BN44">
            <v>7</v>
          </cell>
        </row>
        <row r="45">
          <cell r="A45" t="str">
            <v>MMS18-20/043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-7.5</v>
          </cell>
          <cell r="BM45" t="str">
            <v>Unsuccessful</v>
          </cell>
          <cell r="BN45">
            <v>0</v>
          </cell>
        </row>
        <row r="46">
          <cell r="A46" t="str">
            <v>MMS18-20/044</v>
          </cell>
          <cell r="B46" t="str">
            <v>/KOLGE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B+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62.5</v>
          </cell>
          <cell r="BM46" t="str">
            <v>Successful</v>
          </cell>
          <cell r="BN46">
            <v>7</v>
          </cell>
        </row>
        <row r="47">
          <cell r="A47" t="str">
            <v>MMS18-20/045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72.5</v>
          </cell>
          <cell r="BM47" t="str">
            <v>Successful</v>
          </cell>
          <cell r="BN47">
            <v>8</v>
          </cell>
        </row>
        <row r="48">
          <cell r="A48" t="str">
            <v>MMS18-20/046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B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52.5</v>
          </cell>
          <cell r="BM48" t="str">
            <v>Successful</v>
          </cell>
          <cell r="BN48">
            <v>6</v>
          </cell>
        </row>
        <row r="49">
          <cell r="A49" t="str">
            <v>MMS18-20/047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72.5</v>
          </cell>
          <cell r="BM49" t="str">
            <v>Successful</v>
          </cell>
          <cell r="BN49">
            <v>8</v>
          </cell>
        </row>
        <row r="50">
          <cell r="A50" t="str">
            <v>MMS18-20/048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82.5</v>
          </cell>
          <cell r="BM50" t="str">
            <v>Successful</v>
          </cell>
          <cell r="BN50">
            <v>9</v>
          </cell>
        </row>
        <row r="51">
          <cell r="A51" t="str">
            <v>MMS18-20/049</v>
          </cell>
          <cell r="B51" t="str">
            <v xml:space="preserve">/LOKE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B+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62.5</v>
          </cell>
          <cell r="BM51" t="str">
            <v>Successful</v>
          </cell>
          <cell r="BN51">
            <v>7</v>
          </cell>
        </row>
        <row r="52">
          <cell r="A52" t="str">
            <v>MMS18-20/050</v>
          </cell>
          <cell r="B52" t="str">
            <v>/MANDAVKAR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72.5</v>
          </cell>
          <cell r="BM52" t="str">
            <v>Successful</v>
          </cell>
          <cell r="BN52">
            <v>8</v>
          </cell>
        </row>
        <row r="53">
          <cell r="A53" t="str">
            <v>MMS18-20/051</v>
          </cell>
          <cell r="B53" t="str">
            <v>/MARCHANDE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72.5</v>
          </cell>
          <cell r="BM53" t="str">
            <v>Successful</v>
          </cell>
          <cell r="BN53">
            <v>8</v>
          </cell>
        </row>
        <row r="54">
          <cell r="A54" t="str">
            <v>MMS18-20/052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82.5</v>
          </cell>
          <cell r="BM54" t="str">
            <v>Successful</v>
          </cell>
          <cell r="BN54">
            <v>9</v>
          </cell>
        </row>
        <row r="55">
          <cell r="A55" t="str">
            <v>MMS18-20/053</v>
          </cell>
          <cell r="B55" t="str">
            <v>/MISHRA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B+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62.5</v>
          </cell>
          <cell r="BM55" t="str">
            <v>Successful</v>
          </cell>
          <cell r="BN55">
            <v>7</v>
          </cell>
        </row>
        <row r="56">
          <cell r="A56" t="str">
            <v>MMS18-20/054</v>
          </cell>
          <cell r="B56" t="str">
            <v>/NAIR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B+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62.5</v>
          </cell>
          <cell r="BM56" t="str">
            <v>Successful</v>
          </cell>
          <cell r="BN56">
            <v>7</v>
          </cell>
        </row>
        <row r="57">
          <cell r="A57" t="str">
            <v>MMS18-20/055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B+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62.5</v>
          </cell>
          <cell r="BM57" t="str">
            <v>Successful</v>
          </cell>
          <cell r="BN57">
            <v>7</v>
          </cell>
        </row>
        <row r="58">
          <cell r="A58" t="str">
            <v>MMS18-20/056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72.5</v>
          </cell>
          <cell r="BM58" t="str">
            <v>Successful</v>
          </cell>
          <cell r="BN58">
            <v>8</v>
          </cell>
        </row>
        <row r="59">
          <cell r="A59" t="str">
            <v>MMS18-20/057</v>
          </cell>
          <cell r="B59" t="str">
            <v>/SHAMBHARKAR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B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52.5</v>
          </cell>
          <cell r="BM59" t="str">
            <v>Successful</v>
          </cell>
          <cell r="BN59">
            <v>6</v>
          </cell>
        </row>
        <row r="60">
          <cell r="A60" t="str">
            <v>MMS18-20/058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72.5</v>
          </cell>
          <cell r="BM60" t="str">
            <v>Successful</v>
          </cell>
          <cell r="BN60">
            <v>8</v>
          </cell>
        </row>
        <row r="61">
          <cell r="A61" t="str">
            <v>MMS18-20/059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82.5</v>
          </cell>
          <cell r="BM61" t="str">
            <v>Successful</v>
          </cell>
          <cell r="BN61">
            <v>9</v>
          </cell>
        </row>
        <row r="62">
          <cell r="A62" t="str">
            <v>MMS18-20/060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B+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62.5</v>
          </cell>
          <cell r="BM62" t="str">
            <v>Successful</v>
          </cell>
          <cell r="BN62">
            <v>7</v>
          </cell>
        </row>
        <row r="63">
          <cell r="A63" t="str">
            <v>MMS18-20/061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72.5</v>
          </cell>
          <cell r="BM63" t="str">
            <v>Successful</v>
          </cell>
          <cell r="BN63">
            <v>8</v>
          </cell>
        </row>
        <row r="64">
          <cell r="A64" t="str">
            <v>MMS18-20/062</v>
          </cell>
          <cell r="B64" t="str">
            <v>/AVHAD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72.5</v>
          </cell>
          <cell r="BM64" t="str">
            <v>Successful</v>
          </cell>
          <cell r="BN64">
            <v>8</v>
          </cell>
        </row>
        <row r="65">
          <cell r="A65" t="str">
            <v>MMS18-20/063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82.5</v>
          </cell>
          <cell r="BM65" t="str">
            <v>Successful</v>
          </cell>
          <cell r="BN65">
            <v>9</v>
          </cell>
        </row>
        <row r="66">
          <cell r="A66" t="str">
            <v>MMS18-20/064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B+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62.5</v>
          </cell>
          <cell r="BM66" t="str">
            <v>Successful</v>
          </cell>
          <cell r="BN66">
            <v>7</v>
          </cell>
        </row>
        <row r="67">
          <cell r="A67" t="str">
            <v>MMS18-20/065</v>
          </cell>
          <cell r="B67" t="str">
            <v>/DALVI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B+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62.5</v>
          </cell>
          <cell r="BM67" t="str">
            <v>Successful</v>
          </cell>
          <cell r="BN67">
            <v>7</v>
          </cell>
        </row>
        <row r="68">
          <cell r="A68" t="str">
            <v>MMS18-20/066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B+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62.5</v>
          </cell>
          <cell r="BM68" t="str">
            <v>Successful</v>
          </cell>
          <cell r="BN68">
            <v>7</v>
          </cell>
        </row>
        <row r="69">
          <cell r="A69" t="str">
            <v>MMS18-20/067</v>
          </cell>
          <cell r="B69" t="str">
            <v>/GUNDU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72.5</v>
          </cell>
          <cell r="BM69" t="str">
            <v>Successful</v>
          </cell>
          <cell r="BN69">
            <v>8</v>
          </cell>
        </row>
        <row r="70">
          <cell r="A70" t="str">
            <v>MMS18-20/068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B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52.5</v>
          </cell>
          <cell r="BM70" t="str">
            <v>Successful</v>
          </cell>
          <cell r="BN70">
            <v>6</v>
          </cell>
        </row>
        <row r="71">
          <cell r="A71" t="str">
            <v>MMS18-20/069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72.5</v>
          </cell>
          <cell r="BM71" t="str">
            <v>Successful</v>
          </cell>
          <cell r="BN71">
            <v>8</v>
          </cell>
        </row>
        <row r="72">
          <cell r="A72" t="str">
            <v>MMS18-20/070</v>
          </cell>
          <cell r="B72" t="str">
            <v>/JADHAV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82.5</v>
          </cell>
          <cell r="BM72" t="str">
            <v>Successful</v>
          </cell>
          <cell r="BN72">
            <v>9</v>
          </cell>
        </row>
        <row r="73">
          <cell r="A73" t="str">
            <v>MMS18-20/071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B+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62.5</v>
          </cell>
          <cell r="BM73" t="str">
            <v>Successful</v>
          </cell>
          <cell r="BN73">
            <v>7</v>
          </cell>
        </row>
        <row r="74">
          <cell r="A74" t="str">
            <v>MMS18-20/072</v>
          </cell>
          <cell r="B74" t="str">
            <v>/KEMPU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72.5</v>
          </cell>
          <cell r="BM74" t="str">
            <v>Successful</v>
          </cell>
          <cell r="BN74">
            <v>8</v>
          </cell>
        </row>
        <row r="75">
          <cell r="A75" t="str">
            <v>MMS18-20/073</v>
          </cell>
          <cell r="B75" t="str">
            <v>/KHADE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72.5</v>
          </cell>
          <cell r="BM75" t="str">
            <v>Successful</v>
          </cell>
          <cell r="BN75">
            <v>8</v>
          </cell>
        </row>
        <row r="76">
          <cell r="A76" t="str">
            <v>MMS18-20/074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82.5</v>
          </cell>
          <cell r="BM76" t="str">
            <v>Successful</v>
          </cell>
          <cell r="BN76">
            <v>9</v>
          </cell>
        </row>
        <row r="77">
          <cell r="A77" t="str">
            <v>MMS18-20/075</v>
          </cell>
          <cell r="B77" t="str">
            <v>/MAURYA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B+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62.5</v>
          </cell>
          <cell r="BM77" t="str">
            <v>Successful</v>
          </cell>
          <cell r="BN77">
            <v>7</v>
          </cell>
        </row>
        <row r="78">
          <cell r="A78" t="str">
            <v>MMS18-20/076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B+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62.5</v>
          </cell>
          <cell r="BM78" t="str">
            <v>Successful</v>
          </cell>
          <cell r="BN78">
            <v>7</v>
          </cell>
        </row>
        <row r="79">
          <cell r="A79" t="str">
            <v>MMS18-20/077</v>
          </cell>
          <cell r="B79" t="str">
            <v>/PANDYA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B+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62.5</v>
          </cell>
          <cell r="BM79" t="str">
            <v>Successful</v>
          </cell>
          <cell r="BN79">
            <v>7</v>
          </cell>
        </row>
        <row r="80">
          <cell r="A80" t="str">
            <v>MMS18-20/078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72.5</v>
          </cell>
          <cell r="BM80" t="str">
            <v>Successful</v>
          </cell>
          <cell r="BN80">
            <v>8</v>
          </cell>
        </row>
        <row r="81">
          <cell r="A81" t="str">
            <v>MMS18-20/079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B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52.5</v>
          </cell>
          <cell r="BM81" t="str">
            <v>Successful</v>
          </cell>
          <cell r="BN81">
            <v>6</v>
          </cell>
        </row>
        <row r="82">
          <cell r="A82" t="str">
            <v>MMS18-20/080</v>
          </cell>
          <cell r="B82" t="str">
            <v>/PATIL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72.5</v>
          </cell>
          <cell r="BM82" t="str">
            <v>Successful</v>
          </cell>
          <cell r="BN82">
            <v>8</v>
          </cell>
        </row>
        <row r="83">
          <cell r="A83" t="str">
            <v>MMS18-20/081</v>
          </cell>
          <cell r="B83" t="str">
            <v>/PEDNEKAR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82.5</v>
          </cell>
          <cell r="BM83" t="str">
            <v>Successful</v>
          </cell>
          <cell r="BN83">
            <v>9</v>
          </cell>
        </row>
        <row r="84">
          <cell r="A84" t="str">
            <v>MMS18-20/082</v>
          </cell>
          <cell r="B84" t="str">
            <v>/PHANSE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B+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62.5</v>
          </cell>
          <cell r="BM84" t="str">
            <v>Successful</v>
          </cell>
          <cell r="BN84">
            <v>7</v>
          </cell>
        </row>
        <row r="85">
          <cell r="A85" t="str">
            <v>MMS18-20/083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72.5</v>
          </cell>
          <cell r="BM85" t="str">
            <v>Successful</v>
          </cell>
          <cell r="BN85">
            <v>8</v>
          </cell>
        </row>
        <row r="86">
          <cell r="A86" t="str">
            <v>MMS18-20/084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72.5</v>
          </cell>
          <cell r="BM86" t="str">
            <v>Successful</v>
          </cell>
          <cell r="BN86">
            <v>8</v>
          </cell>
        </row>
        <row r="87">
          <cell r="A87" t="str">
            <v>MMS18-20/085</v>
          </cell>
          <cell r="B87" t="str">
            <v>/RANE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82.5</v>
          </cell>
          <cell r="BM87" t="str">
            <v>Successful</v>
          </cell>
          <cell r="BN87">
            <v>9</v>
          </cell>
        </row>
        <row r="88">
          <cell r="A88" t="str">
            <v>MMS18-20/086</v>
          </cell>
          <cell r="B88" t="str">
            <v>/RANE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B+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62.5</v>
          </cell>
          <cell r="BM88" t="str">
            <v>Successful</v>
          </cell>
          <cell r="BN88">
            <v>7</v>
          </cell>
        </row>
        <row r="89">
          <cell r="A89" t="str">
            <v>MMS18-20/087</v>
          </cell>
          <cell r="B89" t="str">
            <v>/RAORANE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B+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62.5</v>
          </cell>
          <cell r="BM89" t="str">
            <v>Successful</v>
          </cell>
          <cell r="BN89">
            <v>7</v>
          </cell>
        </row>
        <row r="90">
          <cell r="A90" t="str">
            <v>MMS18-20/088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B+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62.5</v>
          </cell>
          <cell r="BM90" t="str">
            <v>Successful</v>
          </cell>
          <cell r="BN90">
            <v>7</v>
          </cell>
        </row>
        <row r="91">
          <cell r="A91" t="str">
            <v>MMS18-20/089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72.5</v>
          </cell>
          <cell r="BM91" t="str">
            <v>Successful</v>
          </cell>
          <cell r="BN91">
            <v>8</v>
          </cell>
        </row>
        <row r="92">
          <cell r="A92" t="str">
            <v>MMS18-20/090</v>
          </cell>
          <cell r="B92" t="str">
            <v>/SARMALKAR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B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52.5</v>
          </cell>
          <cell r="BM92" t="str">
            <v>Successful</v>
          </cell>
          <cell r="BN92">
            <v>6</v>
          </cell>
        </row>
        <row r="93">
          <cell r="A93" t="str">
            <v>MMS18-20/091</v>
          </cell>
          <cell r="B93" t="str">
            <v>/SATAM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72.5</v>
          </cell>
          <cell r="BM93" t="str">
            <v>Successful</v>
          </cell>
          <cell r="BN93">
            <v>8</v>
          </cell>
        </row>
        <row r="94">
          <cell r="A94" t="str">
            <v>MMS18-20/092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82.5</v>
          </cell>
          <cell r="BM94" t="str">
            <v>Successful</v>
          </cell>
          <cell r="BN94">
            <v>9</v>
          </cell>
        </row>
        <row r="95">
          <cell r="A95" t="str">
            <v>MMS18-20/093</v>
          </cell>
          <cell r="B95" t="str">
            <v>/SHARMA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B+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62.5</v>
          </cell>
          <cell r="BM95" t="str">
            <v>Successful</v>
          </cell>
          <cell r="BN95">
            <v>7</v>
          </cell>
        </row>
        <row r="96">
          <cell r="A96" t="str">
            <v>MMS18-20/094</v>
          </cell>
          <cell r="B96" t="str">
            <v>/SHETTY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72.5</v>
          </cell>
          <cell r="BM96" t="str">
            <v>Successful</v>
          </cell>
          <cell r="BN96">
            <v>8</v>
          </cell>
        </row>
        <row r="97">
          <cell r="A97" t="str">
            <v>MMS18-20/095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72.5</v>
          </cell>
          <cell r="BM97" t="str">
            <v>Successful</v>
          </cell>
          <cell r="BN97">
            <v>8</v>
          </cell>
        </row>
        <row r="98">
          <cell r="A98" t="str">
            <v>MMS18-20/096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82.5</v>
          </cell>
          <cell r="BM98" t="str">
            <v>Successful</v>
          </cell>
          <cell r="BN98">
            <v>9</v>
          </cell>
        </row>
        <row r="99">
          <cell r="A99" t="str">
            <v>MMS18-20/097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B+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62.5</v>
          </cell>
          <cell r="BM99" t="str">
            <v>Successful</v>
          </cell>
          <cell r="BN99">
            <v>7</v>
          </cell>
        </row>
        <row r="100">
          <cell r="A100" t="str">
            <v>MMS18-20/098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B+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62.5</v>
          </cell>
          <cell r="BM100" t="str">
            <v>Successful</v>
          </cell>
          <cell r="BN100">
            <v>7</v>
          </cell>
        </row>
        <row r="101">
          <cell r="A101" t="str">
            <v>MMS18-20/099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B+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62.5</v>
          </cell>
          <cell r="BM101" t="str">
            <v>Successful</v>
          </cell>
          <cell r="BN101">
            <v>7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72.5</v>
          </cell>
          <cell r="BM102" t="str">
            <v>Successful</v>
          </cell>
          <cell r="BN102">
            <v>8</v>
          </cell>
        </row>
        <row r="103">
          <cell r="A103" t="str">
            <v>MMS18-20/101</v>
          </cell>
          <cell r="B103" t="str">
            <v>/SHIVKAR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B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52.5</v>
          </cell>
          <cell r="BM103" t="str">
            <v>Successful</v>
          </cell>
          <cell r="BN103">
            <v>6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72.5</v>
          </cell>
          <cell r="BM104" t="str">
            <v>Successful</v>
          </cell>
          <cell r="BN104">
            <v>8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82.5</v>
          </cell>
          <cell r="BM105" t="str">
            <v>Successful</v>
          </cell>
          <cell r="BN105">
            <v>9</v>
          </cell>
        </row>
        <row r="106">
          <cell r="A106" t="str">
            <v>MMS18-20/104</v>
          </cell>
          <cell r="B106" t="str">
            <v>/SINGH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B+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62.5</v>
          </cell>
          <cell r="BM106" t="str">
            <v>Successful</v>
          </cell>
          <cell r="BN106">
            <v>7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72.5</v>
          </cell>
          <cell r="BM107" t="str">
            <v>Successful</v>
          </cell>
          <cell r="BN107">
            <v>8</v>
          </cell>
        </row>
        <row r="108">
          <cell r="A108" t="str">
            <v>MMS18-20/106</v>
          </cell>
          <cell r="B108" t="str">
            <v>/SURYAVANSHI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72.5</v>
          </cell>
          <cell r="BM108" t="str">
            <v>Successful</v>
          </cell>
          <cell r="BN108">
            <v>8</v>
          </cell>
        </row>
        <row r="109">
          <cell r="A109" t="str">
            <v>MMS18-20/107</v>
          </cell>
          <cell r="B109" t="str">
            <v>/SWAMY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82.5</v>
          </cell>
          <cell r="BM109" t="str">
            <v>Successful</v>
          </cell>
          <cell r="BN109">
            <v>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B+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62.5</v>
          </cell>
          <cell r="BM110" t="str">
            <v>Successful</v>
          </cell>
          <cell r="BN110">
            <v>7</v>
          </cell>
        </row>
        <row r="111">
          <cell r="A111" t="str">
            <v>MMS18-20/109</v>
          </cell>
          <cell r="B111" t="str">
            <v>/TALELE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B+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62.5</v>
          </cell>
          <cell r="BM111" t="str">
            <v>Successful</v>
          </cell>
          <cell r="BN111">
            <v>7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B+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62.5</v>
          </cell>
          <cell r="BM112" t="str">
            <v>Successful</v>
          </cell>
          <cell r="BN112">
            <v>7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72.5</v>
          </cell>
          <cell r="BM113" t="str">
            <v>Successful</v>
          </cell>
          <cell r="BN113">
            <v>8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B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52.5</v>
          </cell>
          <cell r="BM114" t="str">
            <v>Successful</v>
          </cell>
          <cell r="BN114">
            <v>6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72.5</v>
          </cell>
          <cell r="BM115" t="str">
            <v>Successful</v>
          </cell>
          <cell r="BN115">
            <v>8</v>
          </cell>
        </row>
        <row r="116">
          <cell r="A116" t="str">
            <v>MMS18-20/114</v>
          </cell>
          <cell r="B116" t="str">
            <v>/VICHARE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82.5</v>
          </cell>
          <cell r="BM116" t="str">
            <v>Successful</v>
          </cell>
          <cell r="BN116">
            <v>9</v>
          </cell>
        </row>
        <row r="117">
          <cell r="A117" t="str">
            <v>MMS18-20/115</v>
          </cell>
          <cell r="B117" t="str">
            <v>/WAGHMARE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B+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62.5</v>
          </cell>
          <cell r="BM117" t="str">
            <v>Successful</v>
          </cell>
          <cell r="BN117">
            <v>7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72.5</v>
          </cell>
          <cell r="BM118" t="str">
            <v>Successful</v>
          </cell>
          <cell r="BN118">
            <v>8</v>
          </cell>
        </row>
        <row r="119">
          <cell r="A119" t="str">
            <v>MMS18-20/117</v>
          </cell>
          <cell r="B119" t="str">
            <v>/YADAV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72.5</v>
          </cell>
          <cell r="BM119" t="str">
            <v>Successful</v>
          </cell>
          <cell r="BN119">
            <v>8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82.5</v>
          </cell>
          <cell r="BM120" t="str">
            <v>Successful</v>
          </cell>
          <cell r="BN120">
            <v>9</v>
          </cell>
        </row>
        <row r="121">
          <cell r="A121" t="str">
            <v>MMS18-20/119</v>
          </cell>
          <cell r="B121" t="str">
            <v>/YADAV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B+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61.25</v>
          </cell>
          <cell r="BM121" t="str">
            <v>Successful</v>
          </cell>
          <cell r="BN121">
            <v>6.875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-7.5</v>
          </cell>
          <cell r="BM122" t="str">
            <v>Unsuccessful</v>
          </cell>
          <cell r="BN122">
            <v>0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  <cell r="BE123">
            <v>4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-7.5</v>
          </cell>
          <cell r="BM123" t="str">
            <v>Unsuccessful</v>
          </cell>
          <cell r="BN123">
            <v>0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  <cell r="BE124">
            <v>4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-7.5</v>
          </cell>
          <cell r="BM124" t="str">
            <v>Unsuccessful</v>
          </cell>
          <cell r="BN124">
            <v>0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  <cell r="BE125">
            <v>4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-7.5</v>
          </cell>
          <cell r="BM125" t="str">
            <v>Unsuccessful</v>
          </cell>
          <cell r="BN125">
            <v>0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  <cell r="BE126">
            <v>4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-7.5</v>
          </cell>
          <cell r="BM126" t="str">
            <v>Unsuccessful</v>
          </cell>
          <cell r="BN126">
            <v>0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  <cell r="BE127">
            <v>4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-7.5</v>
          </cell>
          <cell r="BM127" t="str">
            <v>Unsuccessful</v>
          </cell>
          <cell r="BN127">
            <v>0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  <cell r="BE128">
            <v>4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-7.5</v>
          </cell>
          <cell r="BM128" t="str">
            <v>Unsuccessful</v>
          </cell>
          <cell r="BN128">
            <v>0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  <cell r="BE129">
            <v>4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-7.5</v>
          </cell>
          <cell r="BM129" t="str">
            <v>Unsuccessful</v>
          </cell>
          <cell r="BN129">
            <v>0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  <cell r="BE130">
            <v>4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-7.5</v>
          </cell>
          <cell r="BM130" t="str">
            <v>Unsuccessful</v>
          </cell>
          <cell r="BN130">
            <v>0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  <cell r="BE131">
            <v>4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-7.5</v>
          </cell>
          <cell r="BM131" t="str">
            <v>Unsuccessful</v>
          </cell>
          <cell r="BN131">
            <v>0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  <cell r="BE132">
            <v>4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-7.5</v>
          </cell>
          <cell r="BM132" t="str">
            <v>Unsuccessful</v>
          </cell>
          <cell r="BN132">
            <v>0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  <cell r="BE133">
            <v>4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-7.5</v>
          </cell>
          <cell r="BM133" t="str">
            <v>Unsuccessful</v>
          </cell>
          <cell r="BN133">
            <v>0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  <cell r="BE134">
            <v>4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-7.5</v>
          </cell>
          <cell r="BM134" t="str">
            <v>Unsuccessful</v>
          </cell>
          <cell r="BN134">
            <v>0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  <cell r="BE135">
            <v>4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-7.5</v>
          </cell>
          <cell r="BM135" t="str">
            <v>Unsuccessful</v>
          </cell>
          <cell r="BN1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EAEB-E2F7-4568-A48C-2E5909074BE5}">
  <dimension ref="A1:I38"/>
  <sheetViews>
    <sheetView showGridLines="0" tabSelected="1" view="pageBreakPreview" zoomScale="60" zoomScaleNormal="100" workbookViewId="0">
      <selection sqref="A1:I7"/>
    </sheetView>
  </sheetViews>
  <sheetFormatPr defaultRowHeight="15" x14ac:dyDescent="0.25"/>
  <cols>
    <col min="1" max="1" width="7.5703125" customWidth="1"/>
    <col min="2" max="2" width="11.42578125" customWidth="1"/>
    <col min="3" max="3" width="10" customWidth="1"/>
    <col min="4" max="4" width="5.7109375" customWidth="1"/>
    <col min="5" max="5" width="7.5703125" bestFit="1" customWidth="1"/>
    <col min="6" max="6" width="7.42578125" bestFit="1" customWidth="1"/>
    <col min="7" max="7" width="9.85546875" bestFit="1" customWidth="1"/>
    <col min="8" max="8" width="10.140625" customWidth="1"/>
    <col min="9" max="9" width="16.85546875" bestFit="1" customWidth="1"/>
  </cols>
  <sheetData>
    <row r="1" spans="1:9" x14ac:dyDescent="0.25">
      <c r="A1" s="9"/>
      <c r="B1" s="9"/>
      <c r="C1" s="9"/>
      <c r="D1" s="9"/>
      <c r="E1" s="9"/>
      <c r="F1" s="9"/>
      <c r="G1" s="9"/>
      <c r="H1" s="9"/>
      <c r="I1" s="9"/>
    </row>
    <row r="2" spans="1:9" ht="16.5" customHeight="1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x14ac:dyDescent="0.25">
      <c r="A3" s="9"/>
      <c r="B3" s="9"/>
      <c r="C3" s="9"/>
      <c r="D3" s="9"/>
      <c r="E3" s="9"/>
      <c r="F3" s="9"/>
      <c r="G3" s="9"/>
      <c r="H3" s="9"/>
      <c r="I3" s="9"/>
    </row>
    <row r="4" spans="1:9" x14ac:dyDescent="0.25">
      <c r="A4" s="9"/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ht="51.75" customHeight="1" x14ac:dyDescent="0.25">
      <c r="A6" s="9"/>
      <c r="B6" s="9"/>
      <c r="C6" s="9"/>
      <c r="D6" s="9"/>
      <c r="E6" s="9"/>
      <c r="F6" s="9"/>
      <c r="G6" s="9"/>
      <c r="H6" s="9"/>
      <c r="I6" s="9"/>
    </row>
    <row r="7" spans="1:9" ht="27" customHeigh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9" ht="9.9499999999999993" customHeight="1" x14ac:dyDescent="0.25">
      <c r="A8" s="26"/>
      <c r="B8" s="26"/>
      <c r="C8" s="26"/>
      <c r="D8" s="26"/>
      <c r="E8" s="26"/>
      <c r="F8" s="26"/>
      <c r="G8" s="26"/>
      <c r="H8" s="26"/>
      <c r="I8" s="26"/>
    </row>
    <row r="9" spans="1:9" ht="15" customHeight="1" x14ac:dyDescent="0.25">
      <c r="A9" s="12" t="str">
        <f>"NAME OF THE CANDIDATE : "&amp;VLOOKUP(D13,[1]Sheet1!$A:$B,2,0)</f>
        <v>NAME OF THE CANDIDATE : /ADIVAREKAR PRITI GIRIGHAR NAMRATA</v>
      </c>
      <c r="B9" s="12"/>
      <c r="C9" s="12"/>
      <c r="D9" s="12"/>
      <c r="E9" s="12"/>
      <c r="F9" s="12"/>
      <c r="G9" s="12"/>
      <c r="H9" s="26"/>
      <c r="I9" s="26"/>
    </row>
    <row r="10" spans="1:9" ht="15" customHeight="1" x14ac:dyDescent="0.25">
      <c r="A10" s="12" t="s">
        <v>17</v>
      </c>
      <c r="B10" s="12"/>
      <c r="C10" s="12"/>
      <c r="D10" s="12"/>
      <c r="E10" s="12"/>
      <c r="F10" s="12"/>
      <c r="G10" s="12"/>
      <c r="H10" s="26"/>
      <c r="I10" s="26"/>
    </row>
    <row r="11" spans="1:9" ht="15" customHeight="1" x14ac:dyDescent="0.25">
      <c r="A11" s="12" t="str">
        <f>"HELD IN : "&amp;'[2]Subjects List'!$C$13</f>
        <v>HELD IN : JANUARY 2019</v>
      </c>
      <c r="B11" s="12"/>
      <c r="C11" s="12"/>
      <c r="D11" s="12"/>
      <c r="E11" s="12"/>
      <c r="F11" s="12"/>
      <c r="G11" s="12"/>
      <c r="H11" s="26"/>
      <c r="I11" s="26"/>
    </row>
    <row r="12" spans="1:9" ht="15" customHeight="1" x14ac:dyDescent="0.25">
      <c r="A12" s="12" t="s">
        <v>13</v>
      </c>
      <c r="B12" s="12"/>
      <c r="C12" s="12"/>
      <c r="D12" s="12"/>
      <c r="E12" s="12"/>
      <c r="F12" s="12"/>
      <c r="G12" s="12"/>
      <c r="H12" s="26"/>
      <c r="I12" s="26"/>
    </row>
    <row r="13" spans="1:9" ht="15" customHeight="1" x14ac:dyDescent="0.25">
      <c r="A13" s="12" t="s">
        <v>8</v>
      </c>
      <c r="B13" s="12"/>
      <c r="C13" s="12"/>
      <c r="D13" s="12" t="s">
        <v>16</v>
      </c>
      <c r="E13" s="12"/>
      <c r="F13" s="12"/>
      <c r="G13" s="12"/>
      <c r="H13" s="26"/>
      <c r="I13" s="26"/>
    </row>
    <row r="14" spans="1:9" ht="23.25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</row>
    <row r="15" spans="1:9" ht="15.75" customHeight="1" x14ac:dyDescent="0.25">
      <c r="A15" s="21" t="s">
        <v>1</v>
      </c>
      <c r="B15" s="27" t="s">
        <v>0</v>
      </c>
      <c r="C15" s="27"/>
      <c r="D15" s="27"/>
      <c r="E15" s="17" t="s">
        <v>2</v>
      </c>
      <c r="F15" s="17" t="s">
        <v>3</v>
      </c>
      <c r="G15" s="17" t="s">
        <v>9</v>
      </c>
      <c r="H15" s="17" t="s">
        <v>10</v>
      </c>
      <c r="I15" s="17" t="s">
        <v>4</v>
      </c>
    </row>
    <row r="16" spans="1:9" ht="22.5" customHeight="1" x14ac:dyDescent="0.25">
      <c r="A16" s="21"/>
      <c r="B16" s="27"/>
      <c r="C16" s="27"/>
      <c r="D16" s="27"/>
      <c r="E16" s="17"/>
      <c r="F16" s="18"/>
      <c r="G16" s="18"/>
      <c r="H16" s="18"/>
      <c r="I16" s="18"/>
    </row>
    <row r="17" spans="1:9" ht="30" customHeight="1" x14ac:dyDescent="0.25">
      <c r="A17" s="2">
        <v>1</v>
      </c>
      <c r="B17" s="16" t="str">
        <f>'[2]Subjects List'!$C$4</f>
        <v>Perspective Management</v>
      </c>
      <c r="C17" s="16"/>
      <c r="D17" s="16"/>
      <c r="E17" s="2">
        <v>4</v>
      </c>
      <c r="F17" s="2" t="str">
        <f>VLOOKUP(D13,'[3]Subject Marks'!$A$3:$F$135,6,0)</f>
        <v>F</v>
      </c>
      <c r="G17" s="2">
        <v>4</v>
      </c>
      <c r="H17" s="2" t="str">
        <f>VLOOKUP(D13,'[3]Subject Marks'!$A$3:$G$135,7,0)</f>
        <v>0</v>
      </c>
      <c r="I17" s="2">
        <f>G17*H17</f>
        <v>0</v>
      </c>
    </row>
    <row r="18" spans="1:9" ht="30" customHeight="1" x14ac:dyDescent="0.25">
      <c r="A18" s="2">
        <v>2</v>
      </c>
      <c r="B18" s="16" t="str">
        <f>'[2]Subjects List'!$C$5</f>
        <v>Financial Accounting</v>
      </c>
      <c r="C18" s="16"/>
      <c r="D18" s="16"/>
      <c r="E18" s="2">
        <v>4</v>
      </c>
      <c r="F18" s="2" t="str">
        <f>VLOOKUP(D13,'[3]Subject Marks'!$A$3:$M$135,13,0)</f>
        <v>B</v>
      </c>
      <c r="G18" s="2">
        <v>4</v>
      </c>
      <c r="H18" s="2" t="str">
        <f>VLOOKUP(D13,'[3]Subject Marks'!$A$3:$N$135,14,0)</f>
        <v>6</v>
      </c>
      <c r="I18" s="2">
        <f t="shared" ref="I18:I24" si="0">G18*H18</f>
        <v>24</v>
      </c>
    </row>
    <row r="19" spans="1:9" ht="30" customHeight="1" x14ac:dyDescent="0.25">
      <c r="A19" s="2">
        <v>3</v>
      </c>
      <c r="B19" s="16" t="str">
        <f>'[2]Subjects List'!$C$6</f>
        <v>Business Statistics</v>
      </c>
      <c r="C19" s="16"/>
      <c r="D19" s="16"/>
      <c r="E19" s="2">
        <v>4</v>
      </c>
      <c r="F19" s="2" t="str">
        <f>VLOOKUP(D13,'[3]Subject Marks'!$A$3:$T$135,20,0)</f>
        <v>B</v>
      </c>
      <c r="G19" s="2">
        <v>4</v>
      </c>
      <c r="H19" s="2" t="str">
        <f>VLOOKUP(D13,'[3]Subject Marks'!$A$3:$U$135,21,0)</f>
        <v>6</v>
      </c>
      <c r="I19" s="2">
        <f t="shared" si="0"/>
        <v>24</v>
      </c>
    </row>
    <row r="20" spans="1:9" ht="30" customHeight="1" x14ac:dyDescent="0.25">
      <c r="A20" s="2">
        <v>4</v>
      </c>
      <c r="B20" s="16" t="str">
        <f>'[2]Subjects List'!$C$7</f>
        <v>Operations Management</v>
      </c>
      <c r="C20" s="16"/>
      <c r="D20" s="16"/>
      <c r="E20" s="2">
        <v>4</v>
      </c>
      <c r="F20" s="2" t="str">
        <f>VLOOKUP(D13,'[3]Subject Marks'!$A$3:$AA$135,27,0)</f>
        <v>B</v>
      </c>
      <c r="G20" s="2">
        <v>4</v>
      </c>
      <c r="H20" s="2" t="str">
        <f>VLOOKUP(D13,'[3]Subject Marks'!$A$3:$AB$135,28,0)</f>
        <v>6</v>
      </c>
      <c r="I20" s="2">
        <f t="shared" si="0"/>
        <v>24</v>
      </c>
    </row>
    <row r="21" spans="1:9" ht="30" customHeight="1" x14ac:dyDescent="0.25">
      <c r="A21" s="2">
        <v>5</v>
      </c>
      <c r="B21" s="16" t="str">
        <f>'[2]Subjects List'!$C$8</f>
        <v>Managerial Economics</v>
      </c>
      <c r="C21" s="16"/>
      <c r="D21" s="16"/>
      <c r="E21" s="2">
        <v>4</v>
      </c>
      <c r="F21" s="2" t="str">
        <f>VLOOKUP(D13,'[3]Subject Marks'!$A$3:$AH$135,34,0)</f>
        <v>B</v>
      </c>
      <c r="G21" s="2">
        <v>4</v>
      </c>
      <c r="H21" s="2" t="str">
        <f>VLOOKUP(D13,'[3]Subject Marks'!$A$3:$AI$135,35,0)</f>
        <v>6</v>
      </c>
      <c r="I21" s="2">
        <f t="shared" si="0"/>
        <v>24</v>
      </c>
    </row>
    <row r="22" spans="1:9" ht="30" customHeight="1" x14ac:dyDescent="0.25">
      <c r="A22" s="2">
        <v>6</v>
      </c>
      <c r="B22" s="16" t="str">
        <f>'[2]Subjects List'!$C$9</f>
        <v>Effective and Management Communication</v>
      </c>
      <c r="C22" s="16"/>
      <c r="D22" s="16"/>
      <c r="E22" s="2">
        <v>4</v>
      </c>
      <c r="F22" s="2" t="str">
        <f>VLOOKUP(D13,'[3]Subject Marks'!$A$3:$AO$135,41,0)</f>
        <v>B</v>
      </c>
      <c r="G22" s="2">
        <v>4</v>
      </c>
      <c r="H22" s="2" t="str">
        <f>VLOOKUP(D13,'[3]Subject Marks'!$A$3:$AP$135,42,0)</f>
        <v>6</v>
      </c>
      <c r="I22" s="2">
        <f t="shared" si="0"/>
        <v>24</v>
      </c>
    </row>
    <row r="23" spans="1:9" ht="30" customHeight="1" x14ac:dyDescent="0.25">
      <c r="A23" s="2">
        <v>7</v>
      </c>
      <c r="B23" s="16" t="str">
        <f>'[2]Subjects List'!$C$10</f>
        <v>Negotiation and Selling Skills</v>
      </c>
      <c r="C23" s="16"/>
      <c r="D23" s="16"/>
      <c r="E23" s="2">
        <v>4</v>
      </c>
      <c r="F23" s="2" t="str">
        <f>VLOOKUP(D13,'[3]Subject Marks'!$A$3:$AV$135,48,0)</f>
        <v>B</v>
      </c>
      <c r="G23" s="2">
        <v>4</v>
      </c>
      <c r="H23" s="2" t="str">
        <f>VLOOKUP(D13,'[3]Subject Marks'!$A$3:$AW$135,49,0)</f>
        <v>6</v>
      </c>
      <c r="I23" s="2">
        <f t="shared" si="0"/>
        <v>24</v>
      </c>
    </row>
    <row r="24" spans="1:9" ht="30" customHeight="1" x14ac:dyDescent="0.25">
      <c r="A24" s="2">
        <v>8</v>
      </c>
      <c r="B24" s="16" t="str">
        <f>'[2]Subjects List'!$C$11</f>
        <v>Organisational Behaviour</v>
      </c>
      <c r="C24" s="16"/>
      <c r="D24" s="16"/>
      <c r="E24" s="2">
        <v>4</v>
      </c>
      <c r="F24" s="2" t="str">
        <f>VLOOKUP(D13,'[3]Subject Marks'!$A$3:$BC$135,55,0)</f>
        <v>B</v>
      </c>
      <c r="G24" s="2">
        <v>4</v>
      </c>
      <c r="H24" s="2" t="str">
        <f>VLOOKUP(D13,'[3]Subject Marks'!$A$3:$BD$135,56,0)</f>
        <v>6</v>
      </c>
      <c r="I24" s="2">
        <f t="shared" si="0"/>
        <v>24</v>
      </c>
    </row>
    <row r="25" spans="1:9" x14ac:dyDescent="0.25">
      <c r="A25" s="3"/>
      <c r="B25" s="28" t="s">
        <v>6</v>
      </c>
      <c r="C25" s="19"/>
      <c r="D25" s="29"/>
      <c r="E25" s="3"/>
      <c r="F25" s="3"/>
      <c r="G25" s="4">
        <f>SUM(G17:G24)</f>
        <v>32</v>
      </c>
      <c r="H25" s="3"/>
      <c r="I25" s="5">
        <f>SUM(I17:I24)</f>
        <v>168</v>
      </c>
    </row>
    <row r="26" spans="1:9" x14ac:dyDescent="0.25">
      <c r="A26" s="22" t="str">
        <f>"Remark    :  "&amp;VLOOKUP(D13,'[3]Subject Marks'!$A$3:$BM$122,65,0)</f>
        <v>Remark    :  Unsuccessful</v>
      </c>
      <c r="B26" s="23"/>
      <c r="C26" s="23"/>
      <c r="D26" s="24"/>
      <c r="E26" s="10" t="str">
        <f>"SGPI : "&amp;VLOOKUP(D13,'[3]Subject Marks'!$A$3:$BN$122,66,0)</f>
        <v>SGPI : 5.25</v>
      </c>
      <c r="F26" s="11"/>
      <c r="G26" s="10" t="str">
        <f>"Overall Grade : "&amp;VLOOKUP(D13,'[3]Subject Marks'!$A$3:$BO$122,67,0)</f>
        <v>Overall Grade : C</v>
      </c>
      <c r="H26" s="11"/>
      <c r="I26" s="7" t="str">
        <f>"Range : "&amp;VLOOKUP(D13,'[3]Subject Marks'!$A$3:$BP$122,68,0)</f>
        <v>Range : 55-59.99</v>
      </c>
    </row>
    <row r="27" spans="1:9" x14ac:dyDescent="0.25">
      <c r="A27" s="13" t="s">
        <v>7</v>
      </c>
      <c r="B27" s="14"/>
      <c r="C27" s="14" t="str">
        <f>'[2]Subjects List'!$C$15</f>
        <v>10/02/2019</v>
      </c>
      <c r="D27" s="14"/>
      <c r="E27" s="14"/>
      <c r="F27" s="14"/>
      <c r="G27" s="19" t="str">
        <f>"SGPI (SEM I) : "&amp;VLOOKUP(D13,'[4]Subject Marks'!$A$3:$BN$135,66,0)</f>
        <v>SGPI (SEM I) : 5.25</v>
      </c>
      <c r="H27" s="19"/>
      <c r="I27" s="6"/>
    </row>
    <row r="30" spans="1:9" x14ac:dyDescent="0.25">
      <c r="A30" t="s">
        <v>11</v>
      </c>
      <c r="C30" s="1"/>
    </row>
    <row r="31" spans="1:9" x14ac:dyDescent="0.25">
      <c r="G31" s="9" t="s">
        <v>14</v>
      </c>
      <c r="H31" s="9"/>
      <c r="I31" s="9"/>
    </row>
    <row r="32" spans="1:9" x14ac:dyDescent="0.25">
      <c r="D32" s="20"/>
      <c r="E32" s="20"/>
      <c r="F32" s="20"/>
    </row>
    <row r="33" spans="1:9" x14ac:dyDescent="0.25">
      <c r="A33" t="s">
        <v>12</v>
      </c>
    </row>
    <row r="34" spans="1:9" x14ac:dyDescent="0.25">
      <c r="D34" s="9" t="s">
        <v>15</v>
      </c>
      <c r="E34" s="9"/>
      <c r="F34" s="9"/>
    </row>
    <row r="35" spans="1:9" x14ac:dyDescent="0.25">
      <c r="A35" s="25"/>
      <c r="B35" s="25"/>
      <c r="C35" s="25"/>
      <c r="D35" s="25"/>
      <c r="E35" s="25"/>
      <c r="F35" s="25"/>
      <c r="G35" s="25"/>
      <c r="H35" s="25"/>
      <c r="I35" s="25"/>
    </row>
    <row r="38" spans="1:9" x14ac:dyDescent="0.25">
      <c r="A38" s="8" t="s">
        <v>5</v>
      </c>
      <c r="B38" s="9"/>
      <c r="C38" s="9"/>
      <c r="D38" s="9"/>
      <c r="E38" s="9"/>
      <c r="F38" s="9"/>
      <c r="G38" s="9"/>
      <c r="H38" s="9"/>
      <c r="I38" s="9"/>
    </row>
  </sheetData>
  <sheetProtection algorithmName="SHA-512" hashValue="aIO4XRH6u6j5P5js13fF5invG0FOHRdbsnNlOPaXb3eWbq/CS2vrGNNYHzb3t8kjmjJy4enoocly/MQc+IWurA==" saltValue="5h/5MbTb7Cs9aEbnMz7bWQ==" spinCount="100000" sheet="1" objects="1" scenarios="1"/>
  <protectedRanges>
    <protectedRange sqref="D13" name="Seat No."/>
  </protectedRanges>
  <mergeCells count="37">
    <mergeCell ref="A1:I7"/>
    <mergeCell ref="G31:I31"/>
    <mergeCell ref="A35:I35"/>
    <mergeCell ref="A9:G9"/>
    <mergeCell ref="D13:G13"/>
    <mergeCell ref="H8:I13"/>
    <mergeCell ref="A11:G11"/>
    <mergeCell ref="A10:G10"/>
    <mergeCell ref="A12:G12"/>
    <mergeCell ref="A8:G8"/>
    <mergeCell ref="B15:D16"/>
    <mergeCell ref="H15:H16"/>
    <mergeCell ref="I15:I16"/>
    <mergeCell ref="B23:D23"/>
    <mergeCell ref="B24:D24"/>
    <mergeCell ref="B25:D25"/>
    <mergeCell ref="B20:D20"/>
    <mergeCell ref="B21:D21"/>
    <mergeCell ref="A15:A16"/>
    <mergeCell ref="A26:D26"/>
    <mergeCell ref="E26:F26"/>
    <mergeCell ref="A38:I38"/>
    <mergeCell ref="D34:F34"/>
    <mergeCell ref="G26:H26"/>
    <mergeCell ref="A13:C13"/>
    <mergeCell ref="A27:B27"/>
    <mergeCell ref="A14:I14"/>
    <mergeCell ref="B22:D22"/>
    <mergeCell ref="E15:E16"/>
    <mergeCell ref="F15:F16"/>
    <mergeCell ref="G15:G16"/>
    <mergeCell ref="B17:D17"/>
    <mergeCell ref="B18:D18"/>
    <mergeCell ref="B19:D19"/>
    <mergeCell ref="C27:F27"/>
    <mergeCell ref="G27:H27"/>
    <mergeCell ref="D32:F32"/>
  </mergeCells>
  <pageMargins left="0.69" right="0" top="0.78740157480314965" bottom="0.39370078740157483" header="0" footer="0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 Grade Card</vt:lpstr>
      <vt:lpstr>'Final Grade Card'!Print_Area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cp:lastPrinted>2019-03-17T13:11:32Z</cp:lastPrinted>
  <dcterms:created xsi:type="dcterms:W3CDTF">2018-12-31T12:10:24Z</dcterms:created>
  <dcterms:modified xsi:type="dcterms:W3CDTF">2019-03-17T13:15:38Z</dcterms:modified>
</cp:coreProperties>
</file>