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EDCE27D7-923B-4C69-BA4A-E273CC8D678F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Notice Boar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</workbook>
</file>

<file path=xl/calcChain.xml><?xml version="1.0" encoding="utf-8"?>
<calcChain xmlns="http://schemas.openxmlformats.org/spreadsheetml/2006/main">
  <c r="J1" i="1" l="1"/>
  <c r="I1" i="1"/>
  <c r="H1" i="1"/>
  <c r="G1" i="1"/>
  <c r="F1" i="1"/>
  <c r="E1" i="1"/>
  <c r="D1" i="1"/>
  <c r="C1" i="1"/>
  <c r="A123" i="1" l="1"/>
  <c r="M123" i="1" s="1"/>
  <c r="L123" i="1" s="1"/>
  <c r="B123" i="1"/>
  <c r="C123" i="1"/>
  <c r="D123" i="1"/>
  <c r="E123" i="1"/>
  <c r="F123" i="1"/>
  <c r="G123" i="1"/>
  <c r="H123" i="1"/>
  <c r="I123" i="1"/>
  <c r="J123" i="1"/>
  <c r="A124" i="1"/>
  <c r="M124" i="1" s="1"/>
  <c r="L124" i="1" s="1"/>
  <c r="B124" i="1"/>
  <c r="C124" i="1"/>
  <c r="D124" i="1"/>
  <c r="E124" i="1"/>
  <c r="F124" i="1"/>
  <c r="G124" i="1"/>
  <c r="H124" i="1"/>
  <c r="I124" i="1"/>
  <c r="J124" i="1"/>
  <c r="A125" i="1"/>
  <c r="M125" i="1" s="1"/>
  <c r="L125" i="1" s="1"/>
  <c r="B125" i="1"/>
  <c r="C125" i="1"/>
  <c r="D125" i="1"/>
  <c r="E125" i="1"/>
  <c r="F125" i="1"/>
  <c r="G125" i="1"/>
  <c r="H125" i="1"/>
  <c r="I125" i="1"/>
  <c r="J125" i="1"/>
  <c r="A126" i="1"/>
  <c r="M126" i="1" s="1"/>
  <c r="L126" i="1" s="1"/>
  <c r="B126" i="1"/>
  <c r="C126" i="1"/>
  <c r="D126" i="1"/>
  <c r="E126" i="1"/>
  <c r="F126" i="1"/>
  <c r="G126" i="1"/>
  <c r="H126" i="1"/>
  <c r="I126" i="1"/>
  <c r="J126" i="1"/>
  <c r="A127" i="1"/>
  <c r="M127" i="1" s="1"/>
  <c r="L127" i="1" s="1"/>
  <c r="B127" i="1"/>
  <c r="C127" i="1"/>
  <c r="D127" i="1"/>
  <c r="E127" i="1"/>
  <c r="F127" i="1"/>
  <c r="G127" i="1"/>
  <c r="H127" i="1"/>
  <c r="I127" i="1"/>
  <c r="J127" i="1"/>
  <c r="A128" i="1"/>
  <c r="M128" i="1" s="1"/>
  <c r="L128" i="1" s="1"/>
  <c r="B128" i="1"/>
  <c r="C128" i="1"/>
  <c r="D128" i="1"/>
  <c r="E128" i="1"/>
  <c r="F128" i="1"/>
  <c r="G128" i="1"/>
  <c r="H128" i="1"/>
  <c r="I128" i="1"/>
  <c r="J128" i="1"/>
  <c r="A129" i="1"/>
  <c r="M129" i="1" s="1"/>
  <c r="L129" i="1" s="1"/>
  <c r="B129" i="1"/>
  <c r="C129" i="1"/>
  <c r="D129" i="1"/>
  <c r="E129" i="1"/>
  <c r="F129" i="1"/>
  <c r="G129" i="1"/>
  <c r="H129" i="1"/>
  <c r="I129" i="1"/>
  <c r="J129" i="1"/>
  <c r="A130" i="1"/>
  <c r="M130" i="1" s="1"/>
  <c r="L130" i="1" s="1"/>
  <c r="B130" i="1"/>
  <c r="C130" i="1"/>
  <c r="D130" i="1"/>
  <c r="E130" i="1"/>
  <c r="F130" i="1"/>
  <c r="G130" i="1"/>
  <c r="H130" i="1"/>
  <c r="I130" i="1"/>
  <c r="J130" i="1"/>
  <c r="A131" i="1"/>
  <c r="M131" i="1" s="1"/>
  <c r="L131" i="1" s="1"/>
  <c r="B131" i="1"/>
  <c r="C131" i="1"/>
  <c r="D131" i="1"/>
  <c r="E131" i="1"/>
  <c r="F131" i="1"/>
  <c r="G131" i="1"/>
  <c r="H131" i="1"/>
  <c r="I131" i="1"/>
  <c r="J131" i="1"/>
  <c r="A132" i="1"/>
  <c r="M132" i="1" s="1"/>
  <c r="L132" i="1" s="1"/>
  <c r="B132" i="1"/>
  <c r="C132" i="1"/>
  <c r="D132" i="1"/>
  <c r="E132" i="1"/>
  <c r="F132" i="1"/>
  <c r="G132" i="1"/>
  <c r="H132" i="1"/>
  <c r="I132" i="1"/>
  <c r="J132" i="1"/>
  <c r="A133" i="1"/>
  <c r="M133" i="1" s="1"/>
  <c r="L133" i="1" s="1"/>
  <c r="B133" i="1"/>
  <c r="C133" i="1"/>
  <c r="D133" i="1"/>
  <c r="E133" i="1"/>
  <c r="F133" i="1"/>
  <c r="G133" i="1"/>
  <c r="H133" i="1"/>
  <c r="I133" i="1"/>
  <c r="J133" i="1"/>
  <c r="A134" i="1"/>
  <c r="M134" i="1" s="1"/>
  <c r="L134" i="1" s="1"/>
  <c r="B134" i="1"/>
  <c r="C134" i="1"/>
  <c r="D134" i="1"/>
  <c r="E134" i="1"/>
  <c r="F134" i="1"/>
  <c r="G134" i="1"/>
  <c r="H134" i="1"/>
  <c r="I134" i="1"/>
  <c r="J134" i="1"/>
  <c r="A135" i="1"/>
  <c r="M135" i="1" s="1"/>
  <c r="L135" i="1" s="1"/>
  <c r="B135" i="1"/>
  <c r="C135" i="1"/>
  <c r="D135" i="1"/>
  <c r="E135" i="1"/>
  <c r="F135" i="1"/>
  <c r="G135" i="1"/>
  <c r="H135" i="1"/>
  <c r="I135" i="1"/>
  <c r="J135" i="1"/>
  <c r="J5" i="1"/>
  <c r="I5" i="1"/>
  <c r="H5" i="1"/>
  <c r="G5" i="1"/>
  <c r="D5" i="1"/>
  <c r="C3" i="1"/>
  <c r="K131" i="1" l="1"/>
  <c r="K127" i="1"/>
  <c r="K129" i="1"/>
  <c r="K125" i="1"/>
  <c r="K123" i="1"/>
  <c r="K134" i="1"/>
  <c r="K132" i="1"/>
  <c r="K130" i="1"/>
  <c r="N130" i="1" s="1"/>
  <c r="K128" i="1"/>
  <c r="K126" i="1"/>
  <c r="K124" i="1"/>
  <c r="K135" i="1"/>
  <c r="N135" i="1" s="1"/>
  <c r="K133" i="1"/>
  <c r="N133" i="1" s="1"/>
  <c r="N131" i="1"/>
  <c r="N129" i="1"/>
  <c r="N127" i="1"/>
  <c r="N123" i="1"/>
  <c r="N134" i="1"/>
  <c r="N132" i="1"/>
  <c r="N128" i="1"/>
  <c r="N12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M4" i="1" s="1"/>
  <c r="A5" i="1"/>
  <c r="M5" i="1" s="1"/>
  <c r="A6" i="1"/>
  <c r="M6" i="1" s="1"/>
  <c r="L6" i="1" s="1"/>
  <c r="A7" i="1"/>
  <c r="M7" i="1" s="1"/>
  <c r="A8" i="1"/>
  <c r="M8" i="1" s="1"/>
  <c r="A9" i="1"/>
  <c r="M9" i="1" s="1"/>
  <c r="A10" i="1"/>
  <c r="M10" i="1" s="1"/>
  <c r="A11" i="1"/>
  <c r="M11" i="1" s="1"/>
  <c r="A12" i="1"/>
  <c r="M12" i="1" s="1"/>
  <c r="A13" i="1"/>
  <c r="M13" i="1" s="1"/>
  <c r="A14" i="1"/>
  <c r="M14" i="1" s="1"/>
  <c r="A15" i="1"/>
  <c r="M15" i="1" s="1"/>
  <c r="A16" i="1"/>
  <c r="M16" i="1" s="1"/>
  <c r="A17" i="1"/>
  <c r="M17" i="1" s="1"/>
  <c r="A18" i="1"/>
  <c r="M18" i="1" s="1"/>
  <c r="A19" i="1"/>
  <c r="M19" i="1" s="1"/>
  <c r="A20" i="1"/>
  <c r="M20" i="1" s="1"/>
  <c r="A21" i="1"/>
  <c r="M21" i="1" s="1"/>
  <c r="A22" i="1"/>
  <c r="M22" i="1" s="1"/>
  <c r="A23" i="1"/>
  <c r="M23" i="1" s="1"/>
  <c r="A24" i="1"/>
  <c r="M24" i="1" s="1"/>
  <c r="L24" i="1" s="1"/>
  <c r="A25" i="1"/>
  <c r="M25" i="1" s="1"/>
  <c r="A26" i="1"/>
  <c r="M26" i="1" s="1"/>
  <c r="A27" i="1"/>
  <c r="M27" i="1" s="1"/>
  <c r="A28" i="1"/>
  <c r="M28" i="1" s="1"/>
  <c r="A29" i="1"/>
  <c r="M29" i="1" s="1"/>
  <c r="A30" i="1"/>
  <c r="M30" i="1" s="1"/>
  <c r="A31" i="1"/>
  <c r="M31" i="1" s="1"/>
  <c r="A32" i="1"/>
  <c r="M32" i="1" s="1"/>
  <c r="A33" i="1"/>
  <c r="M33" i="1" s="1"/>
  <c r="A34" i="1"/>
  <c r="M34" i="1" s="1"/>
  <c r="A35" i="1"/>
  <c r="M35" i="1" s="1"/>
  <c r="A36" i="1"/>
  <c r="M36" i="1" s="1"/>
  <c r="A37" i="1"/>
  <c r="M37" i="1" s="1"/>
  <c r="A38" i="1"/>
  <c r="M38" i="1" s="1"/>
  <c r="A39" i="1"/>
  <c r="M39" i="1" s="1"/>
  <c r="A40" i="1"/>
  <c r="M40" i="1" s="1"/>
  <c r="A41" i="1"/>
  <c r="M41" i="1" s="1"/>
  <c r="A42" i="1"/>
  <c r="M42" i="1" s="1"/>
  <c r="A43" i="1"/>
  <c r="M43" i="1" s="1"/>
  <c r="A44" i="1"/>
  <c r="M44" i="1" s="1"/>
  <c r="A45" i="1"/>
  <c r="M45" i="1" s="1"/>
  <c r="L45" i="1" s="1"/>
  <c r="A46" i="1"/>
  <c r="M46" i="1" s="1"/>
  <c r="A47" i="1"/>
  <c r="M47" i="1" s="1"/>
  <c r="A48" i="1"/>
  <c r="M48" i="1" s="1"/>
  <c r="A49" i="1"/>
  <c r="M49" i="1" s="1"/>
  <c r="A50" i="1"/>
  <c r="M50" i="1" s="1"/>
  <c r="A51" i="1"/>
  <c r="M51" i="1" s="1"/>
  <c r="A52" i="1"/>
  <c r="M52" i="1" s="1"/>
  <c r="A53" i="1"/>
  <c r="M53" i="1" s="1"/>
  <c r="A54" i="1"/>
  <c r="M54" i="1" s="1"/>
  <c r="A55" i="1"/>
  <c r="M55" i="1" s="1"/>
  <c r="A56" i="1"/>
  <c r="M56" i="1" s="1"/>
  <c r="A57" i="1"/>
  <c r="M57" i="1" s="1"/>
  <c r="A58" i="1"/>
  <c r="M58" i="1" s="1"/>
  <c r="A59" i="1"/>
  <c r="M59" i="1" s="1"/>
  <c r="A60" i="1"/>
  <c r="M60" i="1" s="1"/>
  <c r="A61" i="1"/>
  <c r="M61" i="1" s="1"/>
  <c r="A62" i="1"/>
  <c r="M62" i="1" s="1"/>
  <c r="A63" i="1"/>
  <c r="M63" i="1" s="1"/>
  <c r="A64" i="1"/>
  <c r="M64" i="1" s="1"/>
  <c r="A65" i="1"/>
  <c r="M65" i="1" s="1"/>
  <c r="A66" i="1"/>
  <c r="M66" i="1" s="1"/>
  <c r="A67" i="1"/>
  <c r="M67" i="1" s="1"/>
  <c r="A68" i="1"/>
  <c r="M68" i="1" s="1"/>
  <c r="A69" i="1"/>
  <c r="M69" i="1" s="1"/>
  <c r="A70" i="1"/>
  <c r="M70" i="1" s="1"/>
  <c r="A71" i="1"/>
  <c r="M71" i="1" s="1"/>
  <c r="A72" i="1"/>
  <c r="M72" i="1" s="1"/>
  <c r="A73" i="1"/>
  <c r="M73" i="1" s="1"/>
  <c r="A74" i="1"/>
  <c r="M74" i="1" s="1"/>
  <c r="A75" i="1"/>
  <c r="M75" i="1" s="1"/>
  <c r="A76" i="1"/>
  <c r="M76" i="1" s="1"/>
  <c r="A77" i="1"/>
  <c r="M77" i="1" s="1"/>
  <c r="A78" i="1"/>
  <c r="M78" i="1" s="1"/>
  <c r="A79" i="1"/>
  <c r="M79" i="1" s="1"/>
  <c r="A80" i="1"/>
  <c r="M80" i="1" s="1"/>
  <c r="A81" i="1"/>
  <c r="M81" i="1" s="1"/>
  <c r="A82" i="1"/>
  <c r="M82" i="1" s="1"/>
  <c r="A83" i="1"/>
  <c r="M83" i="1" s="1"/>
  <c r="A84" i="1"/>
  <c r="M84" i="1" s="1"/>
  <c r="A85" i="1"/>
  <c r="M85" i="1" s="1"/>
  <c r="A86" i="1"/>
  <c r="M86" i="1" s="1"/>
  <c r="A87" i="1"/>
  <c r="M87" i="1" s="1"/>
  <c r="A88" i="1"/>
  <c r="M88" i="1" s="1"/>
  <c r="A89" i="1"/>
  <c r="M89" i="1" s="1"/>
  <c r="A90" i="1"/>
  <c r="M90" i="1" s="1"/>
  <c r="A91" i="1"/>
  <c r="M91" i="1" s="1"/>
  <c r="A92" i="1"/>
  <c r="M92" i="1" s="1"/>
  <c r="A93" i="1"/>
  <c r="M93" i="1" s="1"/>
  <c r="A94" i="1"/>
  <c r="M94" i="1" s="1"/>
  <c r="A95" i="1"/>
  <c r="M95" i="1" s="1"/>
  <c r="A96" i="1"/>
  <c r="M96" i="1" s="1"/>
  <c r="A97" i="1"/>
  <c r="M97" i="1" s="1"/>
  <c r="A98" i="1"/>
  <c r="M98" i="1" s="1"/>
  <c r="A99" i="1"/>
  <c r="M99" i="1" s="1"/>
  <c r="A100" i="1"/>
  <c r="M100" i="1" s="1"/>
  <c r="A101" i="1"/>
  <c r="M101" i="1" s="1"/>
  <c r="A102" i="1"/>
  <c r="M102" i="1" s="1"/>
  <c r="A103" i="1"/>
  <c r="M103" i="1" s="1"/>
  <c r="A104" i="1"/>
  <c r="M104" i="1" s="1"/>
  <c r="A105" i="1"/>
  <c r="M105" i="1" s="1"/>
  <c r="A106" i="1"/>
  <c r="M106" i="1" s="1"/>
  <c r="A107" i="1"/>
  <c r="M107" i="1" s="1"/>
  <c r="A108" i="1"/>
  <c r="M108" i="1" s="1"/>
  <c r="A109" i="1"/>
  <c r="M109" i="1" s="1"/>
  <c r="A110" i="1"/>
  <c r="M110" i="1" s="1"/>
  <c r="A111" i="1"/>
  <c r="M111" i="1" s="1"/>
  <c r="A112" i="1"/>
  <c r="M112" i="1" s="1"/>
  <c r="A113" i="1"/>
  <c r="M113" i="1" s="1"/>
  <c r="A114" i="1"/>
  <c r="M114" i="1" s="1"/>
  <c r="A115" i="1"/>
  <c r="M115" i="1" s="1"/>
  <c r="A116" i="1"/>
  <c r="M116" i="1" s="1"/>
  <c r="A117" i="1"/>
  <c r="M117" i="1" s="1"/>
  <c r="A118" i="1"/>
  <c r="M118" i="1" s="1"/>
  <c r="A119" i="1"/>
  <c r="M119" i="1" s="1"/>
  <c r="A120" i="1"/>
  <c r="M120" i="1" s="1"/>
  <c r="A121" i="1"/>
  <c r="M121" i="1" s="1"/>
  <c r="A122" i="1"/>
  <c r="M122" i="1" s="1"/>
  <c r="L122" i="1" s="1"/>
  <c r="A3" i="1"/>
  <c r="M3" i="1" s="1"/>
  <c r="L3" i="1" s="1"/>
  <c r="N125" i="1" l="1"/>
  <c r="N126" i="1"/>
  <c r="D3" i="1"/>
  <c r="E3" i="1"/>
  <c r="F3" i="1"/>
  <c r="G3" i="1"/>
  <c r="H3" i="1"/>
  <c r="I3" i="1"/>
  <c r="J3" i="1"/>
  <c r="K3" i="1" l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N3" i="1" l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H4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G4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D4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K117" i="1" l="1"/>
  <c r="L117" i="1" s="1"/>
  <c r="K119" i="1"/>
  <c r="L119" i="1" s="1"/>
  <c r="K115" i="1"/>
  <c r="L115" i="1" s="1"/>
  <c r="K111" i="1"/>
  <c r="L111" i="1" s="1"/>
  <c r="K107" i="1"/>
  <c r="L107" i="1" s="1"/>
  <c r="K103" i="1"/>
  <c r="L103" i="1" s="1"/>
  <c r="K99" i="1"/>
  <c r="L99" i="1" s="1"/>
  <c r="K95" i="1"/>
  <c r="L95" i="1" s="1"/>
  <c r="K91" i="1"/>
  <c r="L91" i="1" s="1"/>
  <c r="K87" i="1"/>
  <c r="L87" i="1" s="1"/>
  <c r="K83" i="1"/>
  <c r="L83" i="1" s="1"/>
  <c r="K79" i="1"/>
  <c r="L79" i="1" s="1"/>
  <c r="K75" i="1"/>
  <c r="L75" i="1" s="1"/>
  <c r="K71" i="1"/>
  <c r="L71" i="1" s="1"/>
  <c r="K67" i="1"/>
  <c r="L67" i="1" s="1"/>
  <c r="K63" i="1"/>
  <c r="L63" i="1" s="1"/>
  <c r="K59" i="1"/>
  <c r="L59" i="1" s="1"/>
  <c r="K55" i="1"/>
  <c r="L55" i="1" s="1"/>
  <c r="K51" i="1"/>
  <c r="L51" i="1" s="1"/>
  <c r="K47" i="1"/>
  <c r="L47" i="1" s="1"/>
  <c r="K43" i="1"/>
  <c r="L43" i="1" s="1"/>
  <c r="K39" i="1"/>
  <c r="L39" i="1" s="1"/>
  <c r="K35" i="1"/>
  <c r="L35" i="1" s="1"/>
  <c r="K31" i="1"/>
  <c r="L31" i="1" s="1"/>
  <c r="K27" i="1"/>
  <c r="L27" i="1" s="1"/>
  <c r="K23" i="1"/>
  <c r="L23" i="1" s="1"/>
  <c r="K19" i="1"/>
  <c r="L19" i="1" s="1"/>
  <c r="K15" i="1"/>
  <c r="L15" i="1" s="1"/>
  <c r="K11" i="1"/>
  <c r="L11" i="1" s="1"/>
  <c r="K7" i="1"/>
  <c r="L7" i="1" s="1"/>
  <c r="K122" i="1"/>
  <c r="K118" i="1"/>
  <c r="L118" i="1" s="1"/>
  <c r="K114" i="1"/>
  <c r="L114" i="1" s="1"/>
  <c r="K110" i="1"/>
  <c r="L110" i="1" s="1"/>
  <c r="K106" i="1"/>
  <c r="L106" i="1" s="1"/>
  <c r="K102" i="1"/>
  <c r="L102" i="1" s="1"/>
  <c r="K98" i="1"/>
  <c r="L98" i="1" s="1"/>
  <c r="K94" i="1"/>
  <c r="L94" i="1" s="1"/>
  <c r="K90" i="1"/>
  <c r="L90" i="1" s="1"/>
  <c r="K86" i="1"/>
  <c r="L86" i="1" s="1"/>
  <c r="K82" i="1"/>
  <c r="L82" i="1" s="1"/>
  <c r="K78" i="1"/>
  <c r="L78" i="1" s="1"/>
  <c r="K74" i="1"/>
  <c r="L74" i="1" s="1"/>
  <c r="K70" i="1"/>
  <c r="L70" i="1" s="1"/>
  <c r="K66" i="1"/>
  <c r="L66" i="1" s="1"/>
  <c r="K62" i="1"/>
  <c r="L62" i="1" s="1"/>
  <c r="K58" i="1"/>
  <c r="L58" i="1" s="1"/>
  <c r="K54" i="1"/>
  <c r="L54" i="1" s="1"/>
  <c r="K50" i="1"/>
  <c r="L50" i="1" s="1"/>
  <c r="K46" i="1"/>
  <c r="L46" i="1" s="1"/>
  <c r="K42" i="1"/>
  <c r="L42" i="1" s="1"/>
  <c r="K38" i="1"/>
  <c r="L38" i="1" s="1"/>
  <c r="K34" i="1"/>
  <c r="L34" i="1" s="1"/>
  <c r="K30" i="1"/>
  <c r="L30" i="1" s="1"/>
  <c r="K26" i="1"/>
  <c r="L26" i="1" s="1"/>
  <c r="K22" i="1"/>
  <c r="L22" i="1" s="1"/>
  <c r="K18" i="1"/>
  <c r="L18" i="1" s="1"/>
  <c r="K14" i="1"/>
  <c r="L14" i="1" s="1"/>
  <c r="K10" i="1"/>
  <c r="L10" i="1" s="1"/>
  <c r="K6" i="1"/>
  <c r="K121" i="1"/>
  <c r="L121" i="1" s="1"/>
  <c r="K109" i="1"/>
  <c r="L109" i="1" s="1"/>
  <c r="K105" i="1"/>
  <c r="L105" i="1" s="1"/>
  <c r="K101" i="1"/>
  <c r="L101" i="1" s="1"/>
  <c r="K97" i="1"/>
  <c r="L97" i="1" s="1"/>
  <c r="K93" i="1"/>
  <c r="L93" i="1" s="1"/>
  <c r="K89" i="1"/>
  <c r="L89" i="1" s="1"/>
  <c r="K85" i="1"/>
  <c r="L85" i="1" s="1"/>
  <c r="K81" i="1"/>
  <c r="L81" i="1" s="1"/>
  <c r="K77" i="1"/>
  <c r="L77" i="1" s="1"/>
  <c r="K73" i="1"/>
  <c r="L73" i="1" s="1"/>
  <c r="K69" i="1"/>
  <c r="L69" i="1" s="1"/>
  <c r="K65" i="1"/>
  <c r="L65" i="1" s="1"/>
  <c r="K61" i="1"/>
  <c r="L61" i="1" s="1"/>
  <c r="K57" i="1"/>
  <c r="L57" i="1" s="1"/>
  <c r="K53" i="1"/>
  <c r="L53" i="1" s="1"/>
  <c r="K49" i="1"/>
  <c r="L49" i="1" s="1"/>
  <c r="K45" i="1"/>
  <c r="K41" i="1"/>
  <c r="L41" i="1" s="1"/>
  <c r="K37" i="1"/>
  <c r="L37" i="1" s="1"/>
  <c r="K33" i="1"/>
  <c r="L33" i="1" s="1"/>
  <c r="K29" i="1"/>
  <c r="L29" i="1" s="1"/>
  <c r="K25" i="1"/>
  <c r="L25" i="1" s="1"/>
  <c r="K21" i="1"/>
  <c r="L21" i="1" s="1"/>
  <c r="K17" i="1"/>
  <c r="L17" i="1" s="1"/>
  <c r="K13" i="1"/>
  <c r="L13" i="1" s="1"/>
  <c r="K9" i="1"/>
  <c r="L9" i="1" s="1"/>
  <c r="K5" i="1"/>
  <c r="L5" i="1" s="1"/>
  <c r="K113" i="1"/>
  <c r="L113" i="1" s="1"/>
  <c r="K120" i="1"/>
  <c r="L120" i="1" s="1"/>
  <c r="K116" i="1"/>
  <c r="L116" i="1" s="1"/>
  <c r="K112" i="1"/>
  <c r="L112" i="1" s="1"/>
  <c r="K108" i="1"/>
  <c r="L108" i="1" s="1"/>
  <c r="K104" i="1"/>
  <c r="L104" i="1" s="1"/>
  <c r="K100" i="1"/>
  <c r="L100" i="1" s="1"/>
  <c r="K96" i="1"/>
  <c r="L96" i="1" s="1"/>
  <c r="K92" i="1"/>
  <c r="L92" i="1" s="1"/>
  <c r="K88" i="1"/>
  <c r="L88" i="1" s="1"/>
  <c r="K84" i="1"/>
  <c r="L84" i="1" s="1"/>
  <c r="K80" i="1"/>
  <c r="L80" i="1" s="1"/>
  <c r="K76" i="1"/>
  <c r="L76" i="1" s="1"/>
  <c r="K72" i="1"/>
  <c r="L72" i="1" s="1"/>
  <c r="K68" i="1"/>
  <c r="L68" i="1" s="1"/>
  <c r="K64" i="1"/>
  <c r="L64" i="1" s="1"/>
  <c r="K60" i="1"/>
  <c r="L60" i="1" s="1"/>
  <c r="K56" i="1"/>
  <c r="L56" i="1" s="1"/>
  <c r="K52" i="1"/>
  <c r="L52" i="1" s="1"/>
  <c r="K48" i="1"/>
  <c r="L48" i="1" s="1"/>
  <c r="K44" i="1"/>
  <c r="L44" i="1" s="1"/>
  <c r="K40" i="1"/>
  <c r="L40" i="1" s="1"/>
  <c r="K36" i="1"/>
  <c r="L36" i="1" s="1"/>
  <c r="K32" i="1"/>
  <c r="L32" i="1" s="1"/>
  <c r="K28" i="1"/>
  <c r="L28" i="1" s="1"/>
  <c r="K24" i="1"/>
  <c r="K20" i="1"/>
  <c r="L20" i="1" s="1"/>
  <c r="K16" i="1"/>
  <c r="L16" i="1" s="1"/>
  <c r="K12" i="1"/>
  <c r="L12" i="1" s="1"/>
  <c r="K8" i="1"/>
  <c r="L8" i="1" s="1"/>
  <c r="K4" i="1"/>
  <c r="L4" i="1" s="1"/>
  <c r="N28" i="1" l="1"/>
  <c r="N32" i="1"/>
  <c r="N36" i="1"/>
  <c r="N40" i="1"/>
  <c r="N44" i="1"/>
  <c r="N48" i="1"/>
  <c r="N52" i="1"/>
  <c r="N56" i="1"/>
  <c r="N24" i="1" l="1"/>
  <c r="N20" i="1"/>
  <c r="N16" i="1"/>
  <c r="N12" i="1"/>
  <c r="N8" i="1"/>
  <c r="N122" i="1"/>
  <c r="N120" i="1"/>
  <c r="N114" i="1"/>
  <c r="N70" i="1"/>
  <c r="N68" i="1"/>
  <c r="N66" i="1"/>
  <c r="N64" i="1"/>
  <c r="N60" i="1"/>
  <c r="N117" i="1"/>
  <c r="N115" i="1"/>
  <c r="N113" i="1"/>
  <c r="N109" i="1"/>
  <c r="N107" i="1"/>
  <c r="N103" i="1"/>
  <c r="N101" i="1"/>
  <c r="N9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3" i="1"/>
  <c r="N19" i="1"/>
  <c r="N17" i="1"/>
  <c r="N15" i="1"/>
  <c r="N13" i="1"/>
  <c r="N11" i="1"/>
  <c r="N9" i="1"/>
  <c r="N108" i="1"/>
  <c r="N106" i="1"/>
  <c r="N104" i="1"/>
  <c r="N102" i="1"/>
  <c r="N100" i="1"/>
  <c r="N98" i="1"/>
  <c r="N96" i="1"/>
  <c r="N92" i="1"/>
  <c r="N90" i="1"/>
  <c r="N86" i="1"/>
  <c r="N84" i="1"/>
  <c r="N82" i="1"/>
  <c r="N71" i="1"/>
  <c r="N91" i="1"/>
  <c r="N87" i="1"/>
  <c r="N83" i="1"/>
  <c r="N79" i="1"/>
  <c r="N75" i="1"/>
  <c r="N62" i="1"/>
  <c r="N58" i="1"/>
  <c r="N54" i="1"/>
  <c r="N50" i="1"/>
  <c r="N46" i="1"/>
  <c r="N42" i="1"/>
  <c r="N38" i="1"/>
  <c r="N34" i="1"/>
  <c r="N30" i="1"/>
  <c r="N26" i="1"/>
  <c r="N22" i="1"/>
  <c r="N118" i="1"/>
  <c r="N116" i="1"/>
  <c r="N112" i="1"/>
  <c r="N110" i="1"/>
  <c r="N94" i="1"/>
  <c r="N88" i="1"/>
  <c r="N80" i="1"/>
  <c r="N69" i="1"/>
  <c r="N21" i="1"/>
  <c r="N78" i="1"/>
  <c r="N76" i="1"/>
  <c r="N74" i="1"/>
  <c r="N18" i="1"/>
  <c r="N14" i="1"/>
  <c r="N10" i="1"/>
  <c r="N6" i="1"/>
  <c r="N25" i="1"/>
  <c r="N5" i="1"/>
  <c r="N121" i="1"/>
  <c r="N105" i="1"/>
  <c r="N99" i="1"/>
  <c r="N95" i="1"/>
  <c r="N93" i="1"/>
  <c r="N89" i="1"/>
  <c r="N85" i="1"/>
  <c r="N81" i="1"/>
  <c r="N77" i="1"/>
  <c r="N73" i="1"/>
  <c r="N67" i="1"/>
  <c r="N7" i="1"/>
  <c r="N111" i="1"/>
  <c r="N119" i="1"/>
  <c r="N72" i="1"/>
  <c r="N4" i="1" l="1"/>
</calcChain>
</file>

<file path=xl/sharedStrings.xml><?xml version="1.0" encoding="utf-8"?>
<sst xmlns="http://schemas.openxmlformats.org/spreadsheetml/2006/main" count="17" uniqueCount="10">
  <si>
    <t>Name of Student</t>
  </si>
  <si>
    <t>Total (800)</t>
  </si>
  <si>
    <t>%</t>
  </si>
  <si>
    <t>Result</t>
  </si>
  <si>
    <t>Over Grade</t>
  </si>
  <si>
    <t>Seat No.</t>
  </si>
  <si>
    <t>Total
(100)</t>
  </si>
  <si>
    <t>Student 
Details</t>
  </si>
  <si>
    <t>Final 
Calcu-
lations</t>
  </si>
  <si>
    <t>Final 
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</si>
</sst>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2" fontId="3" fillId="0" borderId="7" xfId="0" applyNumberFormat="1" applyFont="1" applyFill="1" applyBorder="1" applyAlignment="1" applyProtection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0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</cellXfs>
  <cellStyles count="2">
    <cellStyle name="Normal" xfId="0" builtinId="0"/>
    <cellStyle name="Normal 2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BA/Results%20Genetaor/Batch%202018-20/Sem%201/1-P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BA/Results%20Genetaor/Batch%202018-20/Sem%201/2-F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BA/Results%20Genetaor/Batch%202018-20/Sem%201/3-B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BA/Results%20Genetaor/Batch%202018-20/Sem%201/4-O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BA/Results%20Genetaor/Batch%202018-20/Sem%201/5-M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BA/Results%20Genetaor/Batch%202018-20/Sem%201/6-EMC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BA/Results%20Genetaor/Batch%202018-20/Sem%201/7-NS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BA/Results%20Genetaor/Batch%202018-20/Sem%201/8-O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228</v>
          </cell>
          <cell r="BH3">
            <v>356</v>
          </cell>
          <cell r="BI3">
            <v>584</v>
          </cell>
          <cell r="BJ3">
            <v>66</v>
          </cell>
          <cell r="BK3">
            <v>264</v>
          </cell>
          <cell r="BL3">
            <v>73</v>
          </cell>
          <cell r="BM3" t="str">
            <v>Unsuccessful</v>
          </cell>
        </row>
        <row r="4">
          <cell r="A4" t="str">
            <v>MMS18-20/2</v>
          </cell>
          <cell r="B4" t="str">
            <v>ADIVAREKAR PRITI GIRIGHAR NAMRATA</v>
          </cell>
          <cell r="C4">
            <v>36</v>
          </cell>
          <cell r="D4">
            <v>35</v>
          </cell>
          <cell r="E4">
            <v>71</v>
          </cell>
          <cell r="F4" t="str">
            <v>A</v>
          </cell>
          <cell r="G4" t="str">
            <v>8</v>
          </cell>
          <cell r="H4">
            <v>4</v>
          </cell>
          <cell r="I4">
            <v>32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211</v>
          </cell>
          <cell r="BH4">
            <v>280</v>
          </cell>
          <cell r="BI4">
            <v>491</v>
          </cell>
          <cell r="BJ4">
            <v>50</v>
          </cell>
          <cell r="BK4">
            <v>200</v>
          </cell>
          <cell r="BL4">
            <v>61.375</v>
          </cell>
          <cell r="BM4" t="str">
            <v>Successful</v>
          </cell>
        </row>
        <row r="5">
          <cell r="A5" t="str">
            <v>MMS18-20/3</v>
          </cell>
          <cell r="B5" t="str">
            <v>AMBALLA VISHAL MANOHAR BHARATHI</v>
          </cell>
          <cell r="C5">
            <v>32</v>
          </cell>
          <cell r="D5">
            <v>42</v>
          </cell>
          <cell r="E5">
            <v>74</v>
          </cell>
          <cell r="F5" t="str">
            <v>A</v>
          </cell>
          <cell r="G5" t="str">
            <v>8</v>
          </cell>
          <cell r="H5">
            <v>4</v>
          </cell>
          <cell r="I5">
            <v>32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336</v>
          </cell>
          <cell r="BI5">
            <v>592</v>
          </cell>
          <cell r="BJ5">
            <v>64</v>
          </cell>
          <cell r="BK5">
            <v>256</v>
          </cell>
          <cell r="BL5">
            <v>74</v>
          </cell>
          <cell r="BM5" t="str">
            <v>Successful</v>
          </cell>
        </row>
        <row r="6">
          <cell r="A6" t="str">
            <v>MMS18-20/4</v>
          </cell>
          <cell r="B6" t="str">
            <v>AMIN MEENAL PRAVIN ANITA</v>
          </cell>
          <cell r="C6">
            <v>31</v>
          </cell>
          <cell r="D6">
            <v>20</v>
          </cell>
          <cell r="E6">
            <v>51</v>
          </cell>
          <cell r="F6" t="str">
            <v>P</v>
          </cell>
          <cell r="G6" t="str">
            <v>4</v>
          </cell>
          <cell r="H6">
            <v>4</v>
          </cell>
          <cell r="I6">
            <v>16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335</v>
          </cell>
          <cell r="BI6">
            <v>583</v>
          </cell>
          <cell r="BJ6">
            <v>67</v>
          </cell>
          <cell r="BK6">
            <v>268</v>
          </cell>
          <cell r="BL6">
            <v>72.875</v>
          </cell>
          <cell r="BM6" t="str">
            <v>Unsuccessful</v>
          </cell>
        </row>
        <row r="7">
          <cell r="A7" t="str">
            <v>MMS18-20/5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</row>
        <row r="8">
          <cell r="A8" t="str">
            <v>MMS18-20/6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</row>
        <row r="9">
          <cell r="A9" t="str">
            <v>MMS18-20/7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</row>
        <row r="10">
          <cell r="A10" t="str">
            <v>MMS18-20/8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</row>
        <row r="11">
          <cell r="A11" t="str">
            <v>MMS18-20/9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</row>
        <row r="12">
          <cell r="A12" t="str">
            <v>MMS18-20/10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</row>
        <row r="13">
          <cell r="A13" t="str">
            <v>MMS18-20/11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</row>
        <row r="14">
          <cell r="A14" t="str">
            <v>MMS18-20/12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</row>
        <row r="15">
          <cell r="A15" t="str">
            <v>MMS18-20/13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</row>
        <row r="16">
          <cell r="A16" t="str">
            <v>MMS18-20/14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</row>
        <row r="17">
          <cell r="A17" t="str">
            <v>MMS18-20/15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</row>
        <row r="18">
          <cell r="A18" t="str">
            <v>MMS18-20/16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</row>
        <row r="19">
          <cell r="A19" t="str">
            <v>MMS18-20/17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</row>
        <row r="20">
          <cell r="A20" t="str">
            <v>MMS18-20/18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</row>
        <row r="21">
          <cell r="A21" t="str">
            <v>MMS18-20/19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</row>
        <row r="22">
          <cell r="A22" t="str">
            <v>MMS18-20/20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</row>
        <row r="23">
          <cell r="A23" t="str">
            <v>MMS18-20/21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</row>
        <row r="24">
          <cell r="A24" t="str">
            <v>MMS18-20/22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>Unsuccessful</v>
          </cell>
        </row>
        <row r="25">
          <cell r="A25" t="str">
            <v>MMS18-20/23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</row>
        <row r="26">
          <cell r="A26" t="str">
            <v>MMS18-20/24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</row>
        <row r="27">
          <cell r="A27" t="str">
            <v>MMS18-20/25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</row>
        <row r="28">
          <cell r="A28" t="str">
            <v>MMS18-20/26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</row>
        <row r="29">
          <cell r="A29" t="str">
            <v>MMS18-20/27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</row>
        <row r="30">
          <cell r="A30" t="str">
            <v>MMS18-20/28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</row>
        <row r="31">
          <cell r="A31" t="str">
            <v>MMS18-20/29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</row>
        <row r="32">
          <cell r="A32" t="str">
            <v>MMS18-20/30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</row>
        <row r="33">
          <cell r="A33" t="str">
            <v>MMS18-20/31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</row>
        <row r="34">
          <cell r="A34" t="str">
            <v>MMS18-20/32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</row>
        <row r="35">
          <cell r="A35" t="str">
            <v>MMS18-20/33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</row>
        <row r="36">
          <cell r="A36" t="str">
            <v>MMS18-20/34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</row>
        <row r="37">
          <cell r="A37" t="str">
            <v>MMS18-20/35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</row>
        <row r="38">
          <cell r="A38" t="str">
            <v>MMS18-20/36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</row>
        <row r="39">
          <cell r="A39" t="str">
            <v>MMS18-20/37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</row>
        <row r="40">
          <cell r="A40" t="str">
            <v>MMS18-20/38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</row>
        <row r="41">
          <cell r="A41" t="str">
            <v>MMS18-20/39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</row>
        <row r="42">
          <cell r="A42" t="str">
            <v>MMS18-20/40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</row>
        <row r="43">
          <cell r="A43" t="str">
            <v>MMS18-20/41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</row>
        <row r="44">
          <cell r="A44" t="str">
            <v>MMS18-20/42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</row>
        <row r="45">
          <cell r="A45" t="str">
            <v>MMS18-20/43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>Unsuccessful</v>
          </cell>
        </row>
        <row r="46">
          <cell r="A46" t="str">
            <v>MMS18-20/44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</row>
        <row r="47">
          <cell r="A47" t="str">
            <v>MMS18-20/45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</row>
        <row r="48">
          <cell r="A48" t="str">
            <v>MMS18-20/46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</row>
        <row r="49">
          <cell r="A49" t="str">
            <v>MMS18-20/47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</row>
        <row r="50">
          <cell r="A50" t="str">
            <v>MMS18-20/48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</row>
        <row r="51">
          <cell r="A51" t="str">
            <v>MMS18-20/49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</row>
        <row r="52">
          <cell r="A52" t="str">
            <v>MMS18-20/50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</row>
        <row r="53">
          <cell r="A53" t="str">
            <v>MMS18-20/51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</row>
        <row r="54">
          <cell r="A54" t="str">
            <v>MMS18-20/52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</row>
        <row r="55">
          <cell r="A55" t="str">
            <v>MMS18-20/53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</row>
        <row r="56">
          <cell r="A56" t="str">
            <v>MMS18-20/54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</row>
        <row r="57">
          <cell r="A57" t="str">
            <v>MMS18-20/55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</row>
        <row r="58">
          <cell r="A58" t="str">
            <v>MMS18-20/56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</row>
        <row r="59">
          <cell r="A59" t="str">
            <v>MMS18-20/57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</row>
        <row r="60">
          <cell r="A60" t="str">
            <v>MMS18-20/58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</row>
        <row r="61">
          <cell r="A61" t="str">
            <v>MMS18-20/59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</row>
        <row r="62">
          <cell r="A62" t="str">
            <v>MMS18-20/60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</row>
        <row r="63">
          <cell r="A63" t="str">
            <v>MMS18-20/61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</row>
        <row r="64">
          <cell r="A64" t="str">
            <v>MMS18-20/62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</row>
        <row r="65">
          <cell r="A65" t="str">
            <v>MMS18-20/63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</row>
        <row r="66">
          <cell r="A66" t="str">
            <v>MMS18-20/64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</row>
        <row r="67">
          <cell r="A67" t="str">
            <v>MMS18-20/65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</row>
        <row r="68">
          <cell r="A68" t="str">
            <v>MMS18-20/66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</row>
        <row r="69">
          <cell r="A69" t="str">
            <v>MMS18-20/67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</row>
        <row r="70">
          <cell r="A70" t="str">
            <v>MMS18-20/68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</row>
        <row r="71">
          <cell r="A71" t="str">
            <v>MMS18-20/69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</row>
        <row r="72">
          <cell r="A72" t="str">
            <v>MMS18-20/70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</row>
        <row r="73">
          <cell r="A73" t="str">
            <v>MMS18-20/71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</row>
        <row r="74">
          <cell r="A74" t="str">
            <v>MMS18-20/72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</row>
        <row r="75">
          <cell r="A75" t="str">
            <v>MMS18-20/73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</row>
        <row r="76">
          <cell r="A76" t="str">
            <v>MMS18-20/74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</row>
        <row r="77">
          <cell r="A77" t="str">
            <v>MMS18-20/75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</row>
        <row r="78">
          <cell r="A78" t="str">
            <v>MMS18-20/76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</row>
        <row r="79">
          <cell r="A79" t="str">
            <v>MMS18-20/77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</row>
        <row r="80">
          <cell r="A80" t="str">
            <v>MMS18-20/78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</row>
        <row r="81">
          <cell r="A81" t="str">
            <v>MMS18-20/79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</row>
        <row r="82">
          <cell r="A82" t="str">
            <v>MMS18-20/80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</row>
        <row r="83">
          <cell r="A83" t="str">
            <v>MMS18-20/81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</row>
        <row r="84">
          <cell r="A84" t="str">
            <v>MMS18-20/82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</row>
        <row r="85">
          <cell r="A85" t="str">
            <v>MMS18-20/83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</row>
        <row r="86">
          <cell r="A86" t="str">
            <v>MMS18-20/84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</row>
        <row r="87">
          <cell r="A87" t="str">
            <v>MMS18-20/85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</row>
        <row r="88">
          <cell r="A88" t="str">
            <v>MMS18-20/86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</row>
        <row r="89">
          <cell r="A89" t="str">
            <v>MMS18-20/87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</row>
        <row r="90">
          <cell r="A90" t="str">
            <v>MMS18-20/88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</row>
        <row r="91">
          <cell r="A91" t="str">
            <v>MMS18-20/89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</row>
        <row r="92">
          <cell r="A92" t="str">
            <v>MMS18-20/90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</row>
        <row r="93">
          <cell r="A93" t="str">
            <v>MMS18-20/91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</row>
        <row r="94">
          <cell r="A94" t="str">
            <v>MMS18-20/92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</row>
        <row r="95">
          <cell r="A95" t="str">
            <v>MMS18-20/93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</row>
        <row r="96">
          <cell r="A96" t="str">
            <v>MMS18-20/94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</row>
        <row r="97">
          <cell r="A97" t="str">
            <v>MMS18-20/95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</row>
        <row r="98">
          <cell r="A98" t="str">
            <v>MMS18-20/96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</row>
        <row r="99">
          <cell r="A99" t="str">
            <v>MMS18-20/97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</row>
        <row r="100">
          <cell r="A100" t="str">
            <v>MMS18-20/98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</row>
        <row r="101">
          <cell r="A101" t="str">
            <v>MMS18-20/99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</row>
        <row r="103">
          <cell r="A103" t="str">
            <v>MMS18-20/101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</row>
        <row r="106">
          <cell r="A106" t="str">
            <v>MMS18-20/104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</row>
        <row r="108">
          <cell r="A108" t="str">
            <v>MMS18-20/106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</row>
        <row r="109">
          <cell r="A109" t="str">
            <v>MMS18-20/107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</row>
        <row r="111">
          <cell r="A111" t="str">
            <v>MMS18-20/109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</row>
        <row r="116">
          <cell r="A116" t="str">
            <v>MMS18-20/114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</row>
        <row r="117">
          <cell r="A117" t="str">
            <v>MMS18-20/115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</row>
        <row r="119">
          <cell r="A119" t="str">
            <v>MMS18-20/117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</row>
        <row r="121">
          <cell r="A121" t="str">
            <v>MMS18-20/119</v>
          </cell>
          <cell r="B121" t="str">
            <v>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66.5</v>
          </cell>
          <cell r="BM121" t="str">
            <v>Successful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 t="str">
            <v>Unsuccessful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  <cell r="BE123">
            <v>4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 t="str">
            <v>Unsuccessful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  <cell r="BE124">
            <v>4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 t="str">
            <v>Unsuccessful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  <cell r="BE125">
            <v>4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 t="str">
            <v>Unsuccessful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  <cell r="BE126">
            <v>4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 t="str">
            <v>Unsuccessful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  <cell r="BE127">
            <v>4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 t="str">
            <v>Unsuccessful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  <cell r="BE128">
            <v>4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 t="str">
            <v>Unsuccessful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  <cell r="BE129">
            <v>4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 t="str">
            <v>Unsuccessful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  <cell r="BE130">
            <v>4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 t="str">
            <v>Unsuccessful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  <cell r="BE131">
            <v>4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 t="str">
            <v>Unsuccessful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  <cell r="BE132">
            <v>4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 t="str">
            <v>Unsuccessful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  <cell r="BE133">
            <v>4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 t="str">
            <v>Unsuccessful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  <cell r="BE134">
            <v>4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 t="str">
            <v>Unsuccessful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  <cell r="BE135">
            <v>4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 t="str">
            <v>Unsuccessful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"/>
    </sheetNames>
    <sheetDataSet>
      <sheetData sheetId="0">
        <row r="3">
          <cell r="E3">
            <v>70</v>
          </cell>
        </row>
        <row r="4">
          <cell r="E4">
            <v>71</v>
          </cell>
        </row>
        <row r="5">
          <cell r="E5">
            <v>74</v>
          </cell>
        </row>
        <row r="6">
          <cell r="E6">
            <v>51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63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</sheetNames>
    <sheetDataSet>
      <sheetData sheetId="0">
        <row r="3">
          <cell r="E3">
            <v>94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C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S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0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0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5"/>
  <sheetViews>
    <sheetView tabSelected="1" workbookViewId="0">
      <selection sqref="A1:B1"/>
    </sheetView>
  </sheetViews>
  <sheetFormatPr defaultRowHeight="15" x14ac:dyDescent="0.25"/>
  <cols>
    <col min="1" max="1" width="12" bestFit="1" customWidth="1"/>
    <col min="2" max="2" width="16.7109375" customWidth="1"/>
    <col min="3" max="7" width="6.5703125" bestFit="1" customWidth="1"/>
    <col min="8" max="8" width="12.28515625" bestFit="1" customWidth="1"/>
    <col min="9" max="9" width="9.42578125" bestFit="1" customWidth="1"/>
    <col min="10" max="11" width="6.5703125" bestFit="1" customWidth="1"/>
    <col min="12" max="12" width="5.5703125" bestFit="1" customWidth="1"/>
    <col min="13" max="13" width="12.42578125" bestFit="1" customWidth="1"/>
    <col min="14" max="14" width="6.42578125" bestFit="1" customWidth="1"/>
  </cols>
  <sheetData>
    <row r="1" spans="1:14" s="1" customFormat="1" ht="78.75" customHeight="1" x14ac:dyDescent="0.25">
      <c r="A1" s="17" t="s">
        <v>7</v>
      </c>
      <c r="B1" s="18"/>
      <c r="C1" s="15" t="str">
        <f>'[11]Subjects List'!$C$4</f>
        <v>Perspective Management</v>
      </c>
      <c r="D1" s="13" t="str">
        <f>'[11]Subjects List'!$C$5</f>
        <v>Financial Accounting</v>
      </c>
      <c r="E1" s="15" t="str">
        <f>'[11]Subjects List'!$C$6</f>
        <v>Business Statistics</v>
      </c>
      <c r="F1" s="15" t="str">
        <f>'[11]Subjects List'!$C$7</f>
        <v>Operations Management</v>
      </c>
      <c r="G1" s="15" t="str">
        <f>'[11]Subjects List'!$C$8</f>
        <v>Managerial Economics</v>
      </c>
      <c r="H1" s="14" t="str">
        <f>'[11]Subjects List'!$C$9</f>
        <v>Effective and Management Communication</v>
      </c>
      <c r="I1" s="14" t="str">
        <f>'[11]Subjects List'!$C$10</f>
        <v>Negotiation and Selling Skills</v>
      </c>
      <c r="J1" s="14" t="str">
        <f>'[11]Subjects List'!$C$11</f>
        <v>Organisational Behaviour</v>
      </c>
      <c r="K1" s="15" t="s">
        <v>9</v>
      </c>
      <c r="L1" s="19" t="s">
        <v>8</v>
      </c>
      <c r="M1" s="20"/>
      <c r="N1" s="21"/>
    </row>
    <row r="2" spans="1:14" s="3" customFormat="1" ht="30.75" thickBot="1" x14ac:dyDescent="0.3">
      <c r="A2" s="5" t="s">
        <v>5</v>
      </c>
      <c r="B2" s="6" t="s">
        <v>0</v>
      </c>
      <c r="C2" s="10" t="s">
        <v>6</v>
      </c>
      <c r="D2" s="10" t="s">
        <v>6</v>
      </c>
      <c r="E2" s="10" t="s">
        <v>6</v>
      </c>
      <c r="F2" s="10" t="s">
        <v>6</v>
      </c>
      <c r="G2" s="10" t="s">
        <v>6</v>
      </c>
      <c r="H2" s="10" t="s">
        <v>6</v>
      </c>
      <c r="I2" s="10" t="s">
        <v>6</v>
      </c>
      <c r="J2" s="10" t="s">
        <v>6</v>
      </c>
      <c r="K2" s="10" t="s">
        <v>1</v>
      </c>
      <c r="L2" s="9" t="s">
        <v>2</v>
      </c>
      <c r="M2" s="12" t="s">
        <v>3</v>
      </c>
      <c r="N2" s="12" t="s">
        <v>4</v>
      </c>
    </row>
    <row r="3" spans="1:14" ht="45" x14ac:dyDescent="0.25">
      <c r="A3" s="16" t="str">
        <f>[1]Sheet1!$A2</f>
        <v>MMS18-20/1</v>
      </c>
      <c r="B3" s="4" t="str">
        <f>[1]Sheet1!$B2</f>
        <v>ADEPU CHETAN GANESH ARCHANA</v>
      </c>
      <c r="C3" s="7">
        <f>[2]PM!$E3</f>
        <v>70</v>
      </c>
      <c r="D3" s="7">
        <f>[3]FA!$E3</f>
        <v>94</v>
      </c>
      <c r="E3" s="7">
        <f>[4]BS!$E3</f>
        <v>70</v>
      </c>
      <c r="F3" s="7">
        <f>[5]OM!$E3</f>
        <v>70</v>
      </c>
      <c r="G3" s="7">
        <f>[6]ME!$E3</f>
        <v>70</v>
      </c>
      <c r="H3" s="7">
        <f>[7]EMC!$E3</f>
        <v>70</v>
      </c>
      <c r="I3" s="7">
        <f>[8]NSS!$E3</f>
        <v>70</v>
      </c>
      <c r="J3" s="7">
        <f>[9]OB!$E3</f>
        <v>70</v>
      </c>
      <c r="K3" s="7">
        <f>SUM(C3:J3)</f>
        <v>584</v>
      </c>
      <c r="L3" s="11">
        <f>IF(M3="Unsuccessful",0,((K3/800)*100))</f>
        <v>0</v>
      </c>
      <c r="M3" s="7" t="str">
        <f>VLOOKUP(A3,'[10]Subject Marks'!$A$3:$BM$135,65,0)</f>
        <v>Unsuccessful</v>
      </c>
      <c r="N3" s="8" t="str">
        <f>IF(L3&lt;=50,"F",IF(L3&lt;=54.99,"P",IF(L3&lt;=59.99,"C",IF(L3&lt;=64.99,"B",IF(L3&lt;=69.99,"B+",IF(L3&lt;=74.99,"A",IF(L3&lt;=79.99,"A+","O")))))))</f>
        <v>F</v>
      </c>
    </row>
    <row r="4" spans="1:14" ht="45" x14ac:dyDescent="0.25">
      <c r="A4" s="16" t="str">
        <f>[1]Sheet1!$A3</f>
        <v>MMS18-20/2</v>
      </c>
      <c r="B4" s="4" t="str">
        <f>[1]Sheet1!$B3</f>
        <v>ADIVAREKAR PRITI GIRIGHAR NAMRATA</v>
      </c>
      <c r="C4" s="7">
        <f>[2]PM!$E4</f>
        <v>71</v>
      </c>
      <c r="D4" s="7">
        <f>[3]FA!$E4</f>
        <v>60</v>
      </c>
      <c r="E4" s="7">
        <f>[4]BS!$E4</f>
        <v>60</v>
      </c>
      <c r="F4" s="7">
        <f>[5]OM!$E4</f>
        <v>60</v>
      </c>
      <c r="G4" s="7">
        <f>[6]ME!$E4</f>
        <v>60</v>
      </c>
      <c r="H4" s="7">
        <f>[7]EMC!$E4</f>
        <v>60</v>
      </c>
      <c r="I4" s="7">
        <f>[8]NSS!$E4</f>
        <v>60</v>
      </c>
      <c r="J4" s="7">
        <f>[9]OB!$E4</f>
        <v>60</v>
      </c>
      <c r="K4" s="7">
        <f t="shared" ref="K4:K67" si="0">SUM(C4:J4)</f>
        <v>491</v>
      </c>
      <c r="L4" s="11">
        <f t="shared" ref="L4:L67" si="1">IF(M4="Unsuccessful",0,((K4/800)*100))</f>
        <v>61.375</v>
      </c>
      <c r="M4" s="7" t="str">
        <f>VLOOKUP(A4,'[10]Subject Marks'!$A$3:$BM$135,65,0)</f>
        <v>Successful</v>
      </c>
      <c r="N4" s="2" t="str">
        <f t="shared" ref="N4:N34" si="2">IF(L4&lt;=50,"F",IF(L4&lt;=54.99,"P",IF(L4&lt;=59.99,"C",IF(L4&lt;=64.99,"B",IF(L4&lt;=69.99,"B+",IF(L4&lt;=74.99,"A",IF(L4&lt;=79.99,"A+","O")))))))</f>
        <v>B</v>
      </c>
    </row>
    <row r="5" spans="1:14" ht="45" x14ac:dyDescent="0.25">
      <c r="A5" s="16" t="str">
        <f>[1]Sheet1!$A4</f>
        <v>MMS18-20/3</v>
      </c>
      <c r="B5" s="4" t="str">
        <f>[1]Sheet1!$B4</f>
        <v>AMBALLA VISHAL MANOHAR BHARATHI</v>
      </c>
      <c r="C5" s="7">
        <f>[2]PM!$E5</f>
        <v>74</v>
      </c>
      <c r="D5" s="7">
        <f>[3]FA!$E5</f>
        <v>74</v>
      </c>
      <c r="E5" s="7">
        <f>[4]BS!$E5</f>
        <v>74</v>
      </c>
      <c r="F5" s="7">
        <f>[5]OM!$E5</f>
        <v>74</v>
      </c>
      <c r="G5" s="7">
        <f>[6]ME!$E5</f>
        <v>74</v>
      </c>
      <c r="H5" s="7">
        <f>[7]EMC!$E5</f>
        <v>74</v>
      </c>
      <c r="I5" s="7">
        <f>[8]NSS!$E5</f>
        <v>74</v>
      </c>
      <c r="J5" s="7">
        <f>[9]OB!$E5</f>
        <v>74</v>
      </c>
      <c r="K5" s="7">
        <f t="shared" si="0"/>
        <v>592</v>
      </c>
      <c r="L5" s="11">
        <f t="shared" si="1"/>
        <v>74</v>
      </c>
      <c r="M5" s="7" t="str">
        <f>VLOOKUP(A5,'[10]Subject Marks'!$A$3:$BM$135,65,0)</f>
        <v>Successful</v>
      </c>
      <c r="N5" s="2" t="str">
        <f t="shared" si="2"/>
        <v>A</v>
      </c>
    </row>
    <row r="6" spans="1:14" ht="30" x14ac:dyDescent="0.25">
      <c r="A6" s="16" t="str">
        <f>[1]Sheet1!$A5</f>
        <v>MMS18-20/4</v>
      </c>
      <c r="B6" s="4" t="str">
        <f>[1]Sheet1!$B5</f>
        <v>AMIN MEENAL PRAVIN ANITA</v>
      </c>
      <c r="C6" s="7">
        <f>[2]PM!$E6</f>
        <v>51</v>
      </c>
      <c r="D6" s="7">
        <f>[3]FA!$E6</f>
        <v>76</v>
      </c>
      <c r="E6" s="7">
        <f>[4]BS!$E6</f>
        <v>76</v>
      </c>
      <c r="F6" s="7">
        <f>[5]OM!$E6</f>
        <v>76</v>
      </c>
      <c r="G6" s="7">
        <f>[6]ME!$E6</f>
        <v>76</v>
      </c>
      <c r="H6" s="7">
        <f>[7]EMC!$E6</f>
        <v>76</v>
      </c>
      <c r="I6" s="7">
        <f>[8]NSS!$E6</f>
        <v>76</v>
      </c>
      <c r="J6" s="7">
        <f>[9]OB!$E6</f>
        <v>76</v>
      </c>
      <c r="K6" s="7">
        <f t="shared" si="0"/>
        <v>583</v>
      </c>
      <c r="L6" s="11">
        <f t="shared" si="1"/>
        <v>0</v>
      </c>
      <c r="M6" s="7" t="str">
        <f>VLOOKUP(A6,'[10]Subject Marks'!$A$3:$BM$135,65,0)</f>
        <v>Unsuccessful</v>
      </c>
      <c r="N6" s="2" t="str">
        <f t="shared" si="2"/>
        <v>F</v>
      </c>
    </row>
    <row r="7" spans="1:14" ht="30" x14ac:dyDescent="0.25">
      <c r="A7" s="16" t="str">
        <f>[1]Sheet1!$A6</f>
        <v>MMS18-20/5</v>
      </c>
      <c r="B7" s="4" t="str">
        <f>[1]Sheet1!$B6</f>
        <v>ARANJO JULIANA MICHAEL LEENA</v>
      </c>
      <c r="C7" s="7">
        <f>[2]PM!$E7</f>
        <v>69</v>
      </c>
      <c r="D7" s="7">
        <f>[3]FA!$E7</f>
        <v>69</v>
      </c>
      <c r="E7" s="7">
        <f>[4]BS!$E7</f>
        <v>69</v>
      </c>
      <c r="F7" s="7">
        <f>[5]OM!$E7</f>
        <v>69</v>
      </c>
      <c r="G7" s="7">
        <f>[6]ME!$E7</f>
        <v>69</v>
      </c>
      <c r="H7" s="7">
        <f>[7]EMC!$E7</f>
        <v>69</v>
      </c>
      <c r="I7" s="7">
        <f>[8]NSS!$E7</f>
        <v>69</v>
      </c>
      <c r="J7" s="7">
        <f>[9]OB!$E7</f>
        <v>69</v>
      </c>
      <c r="K7" s="7">
        <f t="shared" si="0"/>
        <v>552</v>
      </c>
      <c r="L7" s="11">
        <f t="shared" si="1"/>
        <v>69</v>
      </c>
      <c r="M7" s="7" t="str">
        <f>VLOOKUP(A7,'[10]Subject Marks'!$A$3:$BM$135,65,0)</f>
        <v>Successful</v>
      </c>
      <c r="N7" s="2" t="str">
        <f t="shared" si="2"/>
        <v>B+</v>
      </c>
    </row>
    <row r="8" spans="1:14" ht="30" x14ac:dyDescent="0.25">
      <c r="A8" s="16" t="str">
        <f>[1]Sheet1!$A7</f>
        <v>MMS18-20/6</v>
      </c>
      <c r="B8" s="4" t="str">
        <f>[1]Sheet1!$B7</f>
        <v>BAGUL PRANAV PRAMOD MEENA</v>
      </c>
      <c r="C8" s="7">
        <f>[2]PM!$E8</f>
        <v>71</v>
      </c>
      <c r="D8" s="7">
        <f>[3]FA!$E8</f>
        <v>71</v>
      </c>
      <c r="E8" s="7">
        <f>[4]BS!$E8</f>
        <v>71</v>
      </c>
      <c r="F8" s="7">
        <f>[5]OM!$E8</f>
        <v>71</v>
      </c>
      <c r="G8" s="7">
        <f>[6]ME!$E8</f>
        <v>71</v>
      </c>
      <c r="H8" s="7">
        <f>[7]EMC!$E8</f>
        <v>71</v>
      </c>
      <c r="I8" s="7">
        <f>[8]NSS!$E8</f>
        <v>71</v>
      </c>
      <c r="J8" s="7">
        <f>[9]OB!$E8</f>
        <v>71</v>
      </c>
      <c r="K8" s="7">
        <f t="shared" si="0"/>
        <v>568</v>
      </c>
      <c r="L8" s="11">
        <f t="shared" si="1"/>
        <v>71</v>
      </c>
      <c r="M8" s="7" t="str">
        <f>VLOOKUP(A8,'[10]Subject Marks'!$A$3:$BM$135,65,0)</f>
        <v>Successful</v>
      </c>
      <c r="N8" s="2" t="str">
        <f t="shared" si="2"/>
        <v>A</v>
      </c>
    </row>
    <row r="9" spans="1:14" ht="30" x14ac:dyDescent="0.25">
      <c r="A9" s="16" t="str">
        <f>[1]Sheet1!$A8</f>
        <v>MMS18-20/7</v>
      </c>
      <c r="B9" s="4" t="str">
        <f>[1]Sheet1!$B8</f>
        <v>BAMANE RENUKA UTTAM SUNITA</v>
      </c>
      <c r="C9" s="7">
        <f>[2]PM!$E9</f>
        <v>71</v>
      </c>
      <c r="D9" s="7">
        <f>[3]FA!$E9</f>
        <v>71</v>
      </c>
      <c r="E9" s="7">
        <f>[4]BS!$E9</f>
        <v>71</v>
      </c>
      <c r="F9" s="7">
        <f>[5]OM!$E9</f>
        <v>71</v>
      </c>
      <c r="G9" s="7">
        <f>[6]ME!$E9</f>
        <v>71</v>
      </c>
      <c r="H9" s="7">
        <f>[7]EMC!$E9</f>
        <v>71</v>
      </c>
      <c r="I9" s="7">
        <f>[8]NSS!$E9</f>
        <v>71</v>
      </c>
      <c r="J9" s="7">
        <f>[9]OB!$E9</f>
        <v>71</v>
      </c>
      <c r="K9" s="7">
        <f t="shared" si="0"/>
        <v>568</v>
      </c>
      <c r="L9" s="11">
        <f t="shared" si="1"/>
        <v>71</v>
      </c>
      <c r="M9" s="7" t="str">
        <f>VLOOKUP(A9,'[10]Subject Marks'!$A$3:$BM$135,65,0)</f>
        <v>Successful</v>
      </c>
      <c r="N9" s="2" t="str">
        <f t="shared" si="2"/>
        <v>A</v>
      </c>
    </row>
    <row r="10" spans="1:14" ht="45" x14ac:dyDescent="0.25">
      <c r="A10" s="16" t="str">
        <f>[1]Sheet1!$A9</f>
        <v>MMS18-20/8</v>
      </c>
      <c r="B10" s="4" t="str">
        <f>[1]Sheet1!$B9</f>
        <v>BANSODE NAMRATA SUHAS SANGEETA</v>
      </c>
      <c r="C10" s="7">
        <f>[2]PM!$E10</f>
        <v>75</v>
      </c>
      <c r="D10" s="7">
        <f>[3]FA!$E10</f>
        <v>75</v>
      </c>
      <c r="E10" s="7">
        <f>[4]BS!$E10</f>
        <v>75</v>
      </c>
      <c r="F10" s="7">
        <f>[5]OM!$E10</f>
        <v>75</v>
      </c>
      <c r="G10" s="7">
        <f>[6]ME!$E10</f>
        <v>75</v>
      </c>
      <c r="H10" s="7">
        <f>[7]EMC!$E10</f>
        <v>75</v>
      </c>
      <c r="I10" s="7">
        <f>[8]NSS!$E10</f>
        <v>75</v>
      </c>
      <c r="J10" s="7">
        <f>[9]OB!$E10</f>
        <v>75</v>
      </c>
      <c r="K10" s="7">
        <f t="shared" si="0"/>
        <v>600</v>
      </c>
      <c r="L10" s="11">
        <f t="shared" si="1"/>
        <v>75</v>
      </c>
      <c r="M10" s="7" t="str">
        <f>VLOOKUP(A10,'[10]Subject Marks'!$A$3:$BM$135,65,0)</f>
        <v>Successful</v>
      </c>
      <c r="N10" s="2" t="str">
        <f t="shared" si="2"/>
        <v>A+</v>
      </c>
    </row>
    <row r="11" spans="1:14" ht="60" x14ac:dyDescent="0.25">
      <c r="A11" s="16" t="str">
        <f>[1]Sheet1!$A10</f>
        <v>MMS18-20/9</v>
      </c>
      <c r="B11" s="4" t="str">
        <f>[1]Sheet1!$B10</f>
        <v>BHAJANI DHANASHREE MANOHAR KAVITA</v>
      </c>
      <c r="C11" s="7">
        <f>[2]PM!$E11</f>
        <v>67</v>
      </c>
      <c r="D11" s="7">
        <f>[3]FA!$E11</f>
        <v>67</v>
      </c>
      <c r="E11" s="7">
        <f>[4]BS!$E11</f>
        <v>67</v>
      </c>
      <c r="F11" s="7">
        <f>[5]OM!$E11</f>
        <v>67</v>
      </c>
      <c r="G11" s="7">
        <f>[6]ME!$E11</f>
        <v>67</v>
      </c>
      <c r="H11" s="7">
        <f>[7]EMC!$E11</f>
        <v>67</v>
      </c>
      <c r="I11" s="7">
        <f>[8]NSS!$E11</f>
        <v>67</v>
      </c>
      <c r="J11" s="7">
        <f>[9]OB!$E11</f>
        <v>67</v>
      </c>
      <c r="K11" s="7">
        <f t="shared" si="0"/>
        <v>536</v>
      </c>
      <c r="L11" s="11">
        <f t="shared" si="1"/>
        <v>67</v>
      </c>
      <c r="M11" s="7" t="str">
        <f>VLOOKUP(A11,'[10]Subject Marks'!$A$3:$BM$135,65,0)</f>
        <v>Successful</v>
      </c>
      <c r="N11" s="2" t="str">
        <f t="shared" si="2"/>
        <v>B+</v>
      </c>
    </row>
    <row r="12" spans="1:14" ht="45" x14ac:dyDescent="0.25">
      <c r="A12" s="16" t="str">
        <f>[1]Sheet1!$A11</f>
        <v>MMS18-20/10</v>
      </c>
      <c r="B12" s="4" t="str">
        <f>[1]Sheet1!$B11</f>
        <v>BHANGALE BHUPENDRA RAMESH JYOTI</v>
      </c>
      <c r="C12" s="7">
        <f>[2]PM!$E12</f>
        <v>69</v>
      </c>
      <c r="D12" s="7">
        <f>[3]FA!$E12</f>
        <v>69</v>
      </c>
      <c r="E12" s="7">
        <f>[4]BS!$E12</f>
        <v>69</v>
      </c>
      <c r="F12" s="7">
        <f>[5]OM!$E12</f>
        <v>69</v>
      </c>
      <c r="G12" s="7">
        <f>[6]ME!$E12</f>
        <v>69</v>
      </c>
      <c r="H12" s="7">
        <f>[7]EMC!$E12</f>
        <v>69</v>
      </c>
      <c r="I12" s="7">
        <f>[8]NSS!$E12</f>
        <v>69</v>
      </c>
      <c r="J12" s="7">
        <f>[9]OB!$E12</f>
        <v>69</v>
      </c>
      <c r="K12" s="7">
        <f t="shared" si="0"/>
        <v>552</v>
      </c>
      <c r="L12" s="11">
        <f t="shared" si="1"/>
        <v>69</v>
      </c>
      <c r="M12" s="7" t="str">
        <f>VLOOKUP(A12,'[10]Subject Marks'!$A$3:$BM$135,65,0)</f>
        <v>Successful</v>
      </c>
      <c r="N12" s="2" t="str">
        <f t="shared" si="2"/>
        <v>B+</v>
      </c>
    </row>
    <row r="13" spans="1:14" ht="45" x14ac:dyDescent="0.25">
      <c r="A13" s="16" t="str">
        <f>[1]Sheet1!$A12</f>
        <v>MMS18-20/11</v>
      </c>
      <c r="B13" s="4" t="str">
        <f>[1]Sheet1!$B12</f>
        <v>BHATKAR ANAGHA ANIL AKSHATA</v>
      </c>
      <c r="C13" s="7">
        <f>[2]PM!$E13</f>
        <v>65</v>
      </c>
      <c r="D13" s="7">
        <f>[3]FA!$E13</f>
        <v>65</v>
      </c>
      <c r="E13" s="7">
        <f>[4]BS!$E13</f>
        <v>65</v>
      </c>
      <c r="F13" s="7">
        <f>[5]OM!$E13</f>
        <v>65</v>
      </c>
      <c r="G13" s="7">
        <f>[6]ME!$E13</f>
        <v>65</v>
      </c>
      <c r="H13" s="7">
        <f>[7]EMC!$E13</f>
        <v>65</v>
      </c>
      <c r="I13" s="7">
        <f>[8]NSS!$E13</f>
        <v>65</v>
      </c>
      <c r="J13" s="7">
        <f>[9]OB!$E13</f>
        <v>65</v>
      </c>
      <c r="K13" s="7">
        <f t="shared" si="0"/>
        <v>520</v>
      </c>
      <c r="L13" s="11">
        <f t="shared" si="1"/>
        <v>65</v>
      </c>
      <c r="M13" s="7" t="str">
        <f>VLOOKUP(A13,'[10]Subject Marks'!$A$3:$BM$135,65,0)</f>
        <v>Successful</v>
      </c>
      <c r="N13" s="2" t="str">
        <f t="shared" si="2"/>
        <v>B+</v>
      </c>
    </row>
    <row r="14" spans="1:14" ht="30" x14ac:dyDescent="0.25">
      <c r="A14" s="16" t="str">
        <f>[1]Sheet1!$A13</f>
        <v>MMS18-20/12</v>
      </c>
      <c r="B14" s="4" t="str">
        <f>[1]Sheet1!$B13</f>
        <v>BHOIR PRANAV SURESH SWETA</v>
      </c>
      <c r="C14" s="7">
        <f>[2]PM!$E14</f>
        <v>70</v>
      </c>
      <c r="D14" s="7">
        <f>[3]FA!$E14</f>
        <v>70</v>
      </c>
      <c r="E14" s="7">
        <f>[4]BS!$E14</f>
        <v>70</v>
      </c>
      <c r="F14" s="7">
        <f>[5]OM!$E14</f>
        <v>70</v>
      </c>
      <c r="G14" s="7">
        <f>[6]ME!$E14</f>
        <v>70</v>
      </c>
      <c r="H14" s="7">
        <f>[7]EMC!$E14</f>
        <v>70</v>
      </c>
      <c r="I14" s="7">
        <f>[8]NSS!$E14</f>
        <v>70</v>
      </c>
      <c r="J14" s="7">
        <f>[9]OB!$E14</f>
        <v>70</v>
      </c>
      <c r="K14" s="7">
        <f t="shared" si="0"/>
        <v>560</v>
      </c>
      <c r="L14" s="11">
        <f t="shared" si="1"/>
        <v>70</v>
      </c>
      <c r="M14" s="7" t="str">
        <f>VLOOKUP(A14,'[10]Subject Marks'!$A$3:$BM$135,65,0)</f>
        <v>Successful</v>
      </c>
      <c r="N14" s="2" t="str">
        <f t="shared" si="2"/>
        <v>A</v>
      </c>
    </row>
    <row r="15" spans="1:14" ht="45" x14ac:dyDescent="0.25">
      <c r="A15" s="16" t="str">
        <f>[1]Sheet1!$A14</f>
        <v>MMS18-20/13</v>
      </c>
      <c r="B15" s="4" t="str">
        <f>[1]Sheet1!$B14</f>
        <v>BHOIR VINAYAK CHINTAMAN SHALINI</v>
      </c>
      <c r="C15" s="7">
        <f>[2]PM!$E15</f>
        <v>60</v>
      </c>
      <c r="D15" s="7">
        <f>[3]FA!$E15</f>
        <v>60</v>
      </c>
      <c r="E15" s="7">
        <f>[4]BS!$E15</f>
        <v>60</v>
      </c>
      <c r="F15" s="7">
        <f>[5]OM!$E15</f>
        <v>60</v>
      </c>
      <c r="G15" s="7">
        <f>[6]ME!$E15</f>
        <v>60</v>
      </c>
      <c r="H15" s="7">
        <f>[7]EMC!$E15</f>
        <v>60</v>
      </c>
      <c r="I15" s="7">
        <f>[8]NSS!$E15</f>
        <v>60</v>
      </c>
      <c r="J15" s="7">
        <f>[9]OB!$E15</f>
        <v>60</v>
      </c>
      <c r="K15" s="7">
        <f t="shared" si="0"/>
        <v>480</v>
      </c>
      <c r="L15" s="11">
        <f t="shared" si="1"/>
        <v>60</v>
      </c>
      <c r="M15" s="7" t="str">
        <f>VLOOKUP(A15,'[10]Subject Marks'!$A$3:$BM$135,65,0)</f>
        <v>Successful</v>
      </c>
      <c r="N15" s="2" t="str">
        <f t="shared" si="2"/>
        <v>B</v>
      </c>
    </row>
    <row r="16" spans="1:14" ht="45" x14ac:dyDescent="0.25">
      <c r="A16" s="16" t="str">
        <f>[1]Sheet1!$A15</f>
        <v>MMS18-20/14</v>
      </c>
      <c r="B16" s="4" t="str">
        <f>[1]Sheet1!$B15</f>
        <v>BHOSALE MAYUR PRATAPRAO USHA</v>
      </c>
      <c r="C16" s="7">
        <f>[2]PM!$E16</f>
        <v>74</v>
      </c>
      <c r="D16" s="7">
        <f>[3]FA!$E16</f>
        <v>74</v>
      </c>
      <c r="E16" s="7">
        <f>[4]BS!$E16</f>
        <v>74</v>
      </c>
      <c r="F16" s="7">
        <f>[5]OM!$E16</f>
        <v>74</v>
      </c>
      <c r="G16" s="7">
        <f>[6]ME!$E16</f>
        <v>74</v>
      </c>
      <c r="H16" s="7">
        <f>[7]EMC!$E16</f>
        <v>74</v>
      </c>
      <c r="I16" s="7">
        <f>[8]NSS!$E16</f>
        <v>74</v>
      </c>
      <c r="J16" s="7">
        <f>[9]OB!$E16</f>
        <v>74</v>
      </c>
      <c r="K16" s="7">
        <f t="shared" si="0"/>
        <v>592</v>
      </c>
      <c r="L16" s="11">
        <f t="shared" si="1"/>
        <v>74</v>
      </c>
      <c r="M16" s="7" t="str">
        <f>VLOOKUP(A16,'[10]Subject Marks'!$A$3:$BM$135,65,0)</f>
        <v>Successful</v>
      </c>
      <c r="N16" s="2" t="str">
        <f t="shared" si="2"/>
        <v>A</v>
      </c>
    </row>
    <row r="17" spans="1:14" ht="30" x14ac:dyDescent="0.25">
      <c r="A17" s="16" t="str">
        <f>[1]Sheet1!$A16</f>
        <v>MMS18-20/15</v>
      </c>
      <c r="B17" s="4" t="str">
        <f>[1]Sheet1!$B16</f>
        <v>BIDVI ABOLI AJENDRA NEHA</v>
      </c>
      <c r="C17" s="7">
        <f>[2]PM!$E17</f>
        <v>76</v>
      </c>
      <c r="D17" s="7">
        <f>[3]FA!$E17</f>
        <v>76</v>
      </c>
      <c r="E17" s="7">
        <f>[4]BS!$E17</f>
        <v>76</v>
      </c>
      <c r="F17" s="7">
        <f>[5]OM!$E17</f>
        <v>76</v>
      </c>
      <c r="G17" s="7">
        <f>[6]ME!$E17</f>
        <v>76</v>
      </c>
      <c r="H17" s="7">
        <f>[7]EMC!$E17</f>
        <v>76</v>
      </c>
      <c r="I17" s="7">
        <f>[8]NSS!$E17</f>
        <v>76</v>
      </c>
      <c r="J17" s="7">
        <f>[9]OB!$E17</f>
        <v>76</v>
      </c>
      <c r="K17" s="7">
        <f t="shared" si="0"/>
        <v>608</v>
      </c>
      <c r="L17" s="11">
        <f t="shared" si="1"/>
        <v>76</v>
      </c>
      <c r="M17" s="7" t="str">
        <f>VLOOKUP(A17,'[10]Subject Marks'!$A$3:$BM$135,65,0)</f>
        <v>Successful</v>
      </c>
      <c r="N17" s="2" t="str">
        <f t="shared" si="2"/>
        <v>A+</v>
      </c>
    </row>
    <row r="18" spans="1:14" ht="30" x14ac:dyDescent="0.25">
      <c r="A18" s="16" t="str">
        <f>[1]Sheet1!$A17</f>
        <v>MMS18-20/16</v>
      </c>
      <c r="B18" s="4" t="str">
        <f>[1]Sheet1!$B17</f>
        <v>BORKAR DIPESH SHYAM SANGITA</v>
      </c>
      <c r="C18" s="7">
        <f>[2]PM!$E18</f>
        <v>69</v>
      </c>
      <c r="D18" s="7">
        <f>[3]FA!$E18</f>
        <v>69</v>
      </c>
      <c r="E18" s="7">
        <f>[4]BS!$E18</f>
        <v>69</v>
      </c>
      <c r="F18" s="7">
        <f>[5]OM!$E18</f>
        <v>69</v>
      </c>
      <c r="G18" s="7">
        <f>[6]ME!$E18</f>
        <v>69</v>
      </c>
      <c r="H18" s="7">
        <f>[7]EMC!$E18</f>
        <v>69</v>
      </c>
      <c r="I18" s="7">
        <f>[8]NSS!$E18</f>
        <v>69</v>
      </c>
      <c r="J18" s="7">
        <f>[9]OB!$E18</f>
        <v>69</v>
      </c>
      <c r="K18" s="7">
        <f t="shared" si="0"/>
        <v>552</v>
      </c>
      <c r="L18" s="11">
        <f t="shared" si="1"/>
        <v>69</v>
      </c>
      <c r="M18" s="7" t="str">
        <f>VLOOKUP(A18,'[10]Subject Marks'!$A$3:$BM$135,65,0)</f>
        <v>Successful</v>
      </c>
      <c r="N18" s="2" t="str">
        <f t="shared" si="2"/>
        <v>B+</v>
      </c>
    </row>
    <row r="19" spans="1:14" ht="60" x14ac:dyDescent="0.25">
      <c r="A19" s="16" t="str">
        <f>[1]Sheet1!$A18</f>
        <v>MMS18-20/17</v>
      </c>
      <c r="B19" s="4" t="str">
        <f>[1]Sheet1!$B18</f>
        <v>CHANDORKAR PRAJAL MADHUKAR VANITA</v>
      </c>
      <c r="C19" s="7">
        <f>[2]PM!$E19</f>
        <v>71</v>
      </c>
      <c r="D19" s="7">
        <f>[3]FA!$E19</f>
        <v>71</v>
      </c>
      <c r="E19" s="7">
        <f>[4]BS!$E19</f>
        <v>71</v>
      </c>
      <c r="F19" s="7">
        <f>[5]OM!$E19</f>
        <v>71</v>
      </c>
      <c r="G19" s="7">
        <f>[6]ME!$E19</f>
        <v>71</v>
      </c>
      <c r="H19" s="7">
        <f>[7]EMC!$E19</f>
        <v>71</v>
      </c>
      <c r="I19" s="7">
        <f>[8]NSS!$E19</f>
        <v>71</v>
      </c>
      <c r="J19" s="7">
        <f>[9]OB!$E19</f>
        <v>71</v>
      </c>
      <c r="K19" s="7">
        <f t="shared" si="0"/>
        <v>568</v>
      </c>
      <c r="L19" s="11">
        <f t="shared" si="1"/>
        <v>71</v>
      </c>
      <c r="M19" s="7" t="str">
        <f>VLOOKUP(A19,'[10]Subject Marks'!$A$3:$BM$135,65,0)</f>
        <v>Successful</v>
      </c>
      <c r="N19" s="2" t="str">
        <f t="shared" si="2"/>
        <v>A</v>
      </c>
    </row>
    <row r="20" spans="1:14" ht="45" x14ac:dyDescent="0.25">
      <c r="A20" s="16" t="str">
        <f>[1]Sheet1!$A19</f>
        <v>MMS18-20/18</v>
      </c>
      <c r="B20" s="4" t="str">
        <f>[1]Sheet1!$B19</f>
        <v>CHAUDHARI TRUPAL JEEVAN SMITA</v>
      </c>
      <c r="C20" s="7">
        <f>[2]PM!$E20</f>
        <v>71</v>
      </c>
      <c r="D20" s="7">
        <f>[3]FA!$E20</f>
        <v>71</v>
      </c>
      <c r="E20" s="7">
        <f>[4]BS!$E20</f>
        <v>71</v>
      </c>
      <c r="F20" s="7">
        <f>[5]OM!$E20</f>
        <v>71</v>
      </c>
      <c r="G20" s="7">
        <f>[6]ME!$E20</f>
        <v>71</v>
      </c>
      <c r="H20" s="7">
        <f>[7]EMC!$E20</f>
        <v>71</v>
      </c>
      <c r="I20" s="7">
        <f>[8]NSS!$E20</f>
        <v>71</v>
      </c>
      <c r="J20" s="7">
        <f>[9]OB!$E20</f>
        <v>71</v>
      </c>
      <c r="K20" s="7">
        <f t="shared" si="0"/>
        <v>568</v>
      </c>
      <c r="L20" s="11">
        <f t="shared" si="1"/>
        <v>71</v>
      </c>
      <c r="M20" s="7" t="str">
        <f>VLOOKUP(A20,'[10]Subject Marks'!$A$3:$BM$135,65,0)</f>
        <v>Successful</v>
      </c>
      <c r="N20" s="2" t="str">
        <f t="shared" si="2"/>
        <v>A</v>
      </c>
    </row>
    <row r="21" spans="1:14" ht="30" x14ac:dyDescent="0.25">
      <c r="A21" s="16" t="str">
        <f>[1]Sheet1!$A20</f>
        <v>MMS18-20/19</v>
      </c>
      <c r="B21" s="4" t="str">
        <f>[1]Sheet1!$B20</f>
        <v>CHAVAN SURAJ SURESH SUREKHA</v>
      </c>
      <c r="C21" s="7">
        <f>[2]PM!$E21</f>
        <v>75</v>
      </c>
      <c r="D21" s="7">
        <f>[3]FA!$E21</f>
        <v>75</v>
      </c>
      <c r="E21" s="7">
        <f>[4]BS!$E21</f>
        <v>75</v>
      </c>
      <c r="F21" s="7">
        <f>[5]OM!$E21</f>
        <v>75</v>
      </c>
      <c r="G21" s="7">
        <f>[6]ME!$E21</f>
        <v>75</v>
      </c>
      <c r="H21" s="7">
        <f>[7]EMC!$E21</f>
        <v>75</v>
      </c>
      <c r="I21" s="7">
        <f>[8]NSS!$E21</f>
        <v>75</v>
      </c>
      <c r="J21" s="7">
        <f>[9]OB!$E21</f>
        <v>75</v>
      </c>
      <c r="K21" s="7">
        <f t="shared" si="0"/>
        <v>600</v>
      </c>
      <c r="L21" s="11">
        <f t="shared" si="1"/>
        <v>75</v>
      </c>
      <c r="M21" s="7" t="str">
        <f>VLOOKUP(A21,'[10]Subject Marks'!$A$3:$BM$135,65,0)</f>
        <v>Successful</v>
      </c>
      <c r="N21" s="2" t="str">
        <f t="shared" si="2"/>
        <v>A+</v>
      </c>
    </row>
    <row r="22" spans="1:14" ht="45" x14ac:dyDescent="0.25">
      <c r="A22" s="16" t="str">
        <f>[1]Sheet1!$A21</f>
        <v>MMS18-20/20</v>
      </c>
      <c r="B22" s="4" t="str">
        <f>[1]Sheet1!$B21</f>
        <v>CHAWHAN SAMTA VIJAY SUNITA</v>
      </c>
      <c r="C22" s="7">
        <f>[2]PM!$E22</f>
        <v>67</v>
      </c>
      <c r="D22" s="7">
        <f>[3]FA!$E22</f>
        <v>67</v>
      </c>
      <c r="E22" s="7">
        <f>[4]BS!$E22</f>
        <v>67</v>
      </c>
      <c r="F22" s="7">
        <f>[5]OM!$E22</f>
        <v>67</v>
      </c>
      <c r="G22" s="7">
        <f>[6]ME!$E22</f>
        <v>67</v>
      </c>
      <c r="H22" s="7">
        <f>[7]EMC!$E22</f>
        <v>67</v>
      </c>
      <c r="I22" s="7">
        <f>[8]NSS!$E22</f>
        <v>67</v>
      </c>
      <c r="J22" s="7">
        <f>[9]OB!$E22</f>
        <v>67</v>
      </c>
      <c r="K22" s="7">
        <f t="shared" si="0"/>
        <v>536</v>
      </c>
      <c r="L22" s="11">
        <f t="shared" si="1"/>
        <v>67</v>
      </c>
      <c r="M22" s="7" t="str">
        <f>VLOOKUP(A22,'[10]Subject Marks'!$A$3:$BM$135,65,0)</f>
        <v>Successful</v>
      </c>
      <c r="N22" s="2" t="str">
        <f t="shared" si="2"/>
        <v>B+</v>
      </c>
    </row>
    <row r="23" spans="1:14" ht="45" x14ac:dyDescent="0.25">
      <c r="A23" s="16" t="str">
        <f>[1]Sheet1!$A22</f>
        <v>MMS18-20/21</v>
      </c>
      <c r="B23" s="4" t="str">
        <f>[1]Sheet1!$B22</f>
        <v>DESAI SAURABH HARESH HARSHADA</v>
      </c>
      <c r="C23" s="7">
        <f>[2]PM!$E23</f>
        <v>69</v>
      </c>
      <c r="D23" s="7">
        <f>[3]FA!$E23</f>
        <v>69</v>
      </c>
      <c r="E23" s="7">
        <f>[4]BS!$E23</f>
        <v>69</v>
      </c>
      <c r="F23" s="7">
        <f>[5]OM!$E23</f>
        <v>69</v>
      </c>
      <c r="G23" s="7">
        <f>[6]ME!$E23</f>
        <v>69</v>
      </c>
      <c r="H23" s="7">
        <f>[7]EMC!$E23</f>
        <v>69</v>
      </c>
      <c r="I23" s="7">
        <f>[8]NSS!$E23</f>
        <v>69</v>
      </c>
      <c r="J23" s="7">
        <f>[9]OB!$E23</f>
        <v>69</v>
      </c>
      <c r="K23" s="7">
        <f t="shared" si="0"/>
        <v>552</v>
      </c>
      <c r="L23" s="11">
        <f t="shared" si="1"/>
        <v>69</v>
      </c>
      <c r="M23" s="7" t="str">
        <f>VLOOKUP(A23,'[10]Subject Marks'!$A$3:$BM$135,65,0)</f>
        <v>Successful</v>
      </c>
      <c r="N23" s="2" t="str">
        <f t="shared" si="2"/>
        <v>B+</v>
      </c>
    </row>
    <row r="24" spans="1:14" ht="30" x14ac:dyDescent="0.25">
      <c r="A24" s="16" t="str">
        <f>[1]Sheet1!$A23</f>
        <v>MMS18-20/22</v>
      </c>
      <c r="B24" s="4" t="str">
        <f>[1]Sheet1!$B23</f>
        <v>*** (NOT AVAILABLE) ***</v>
      </c>
      <c r="C24" s="7">
        <f>[2]PM!$E24</f>
        <v>0</v>
      </c>
      <c r="D24" s="7">
        <f>[3]FA!$E24</f>
        <v>0</v>
      </c>
      <c r="E24" s="7">
        <f>[4]BS!$E24</f>
        <v>0</v>
      </c>
      <c r="F24" s="7">
        <f>[5]OM!$E24</f>
        <v>0</v>
      </c>
      <c r="G24" s="7">
        <f>[6]ME!$E24</f>
        <v>0</v>
      </c>
      <c r="H24" s="7">
        <f>[7]EMC!$E24</f>
        <v>0</v>
      </c>
      <c r="I24" s="7">
        <f>[8]NSS!$E24</f>
        <v>0</v>
      </c>
      <c r="J24" s="7">
        <f>[9]OB!$E24</f>
        <v>0</v>
      </c>
      <c r="K24" s="7">
        <f t="shared" si="0"/>
        <v>0</v>
      </c>
      <c r="L24" s="11">
        <f t="shared" si="1"/>
        <v>0</v>
      </c>
      <c r="M24" s="7" t="str">
        <f>VLOOKUP(A24,'[10]Subject Marks'!$A$3:$BM$135,65,0)</f>
        <v>Unsuccessful</v>
      </c>
      <c r="N24" s="2" t="str">
        <f t="shared" si="2"/>
        <v>F</v>
      </c>
    </row>
    <row r="25" spans="1:14" ht="60" x14ac:dyDescent="0.25">
      <c r="A25" s="16" t="str">
        <f>[1]Sheet1!$A24</f>
        <v>MMS18-20/23</v>
      </c>
      <c r="B25" s="4" t="str">
        <f>[1]Sheet1!$B24</f>
        <v xml:space="preserve">PICHAD DESHMUKH GIRIJA HEMANT MOHINI </v>
      </c>
      <c r="C25" s="7">
        <f>[2]PM!$E25</f>
        <v>70</v>
      </c>
      <c r="D25" s="7">
        <f>[3]FA!$E25</f>
        <v>70</v>
      </c>
      <c r="E25" s="7">
        <f>[4]BS!$E25</f>
        <v>70</v>
      </c>
      <c r="F25" s="7">
        <f>[5]OM!$E25</f>
        <v>70</v>
      </c>
      <c r="G25" s="7">
        <f>[6]ME!$E25</f>
        <v>70</v>
      </c>
      <c r="H25" s="7">
        <f>[7]EMC!$E25</f>
        <v>70</v>
      </c>
      <c r="I25" s="7">
        <f>[8]NSS!$E25</f>
        <v>70</v>
      </c>
      <c r="J25" s="7">
        <f>[9]OB!$E25</f>
        <v>70</v>
      </c>
      <c r="K25" s="7">
        <f t="shared" si="0"/>
        <v>560</v>
      </c>
      <c r="L25" s="11">
        <f t="shared" si="1"/>
        <v>70</v>
      </c>
      <c r="M25" s="7" t="str">
        <f>VLOOKUP(A25,'[10]Subject Marks'!$A$3:$BM$135,65,0)</f>
        <v>Successful</v>
      </c>
      <c r="N25" s="2" t="str">
        <f t="shared" si="2"/>
        <v>A</v>
      </c>
    </row>
    <row r="26" spans="1:14" ht="60" x14ac:dyDescent="0.25">
      <c r="A26" s="16" t="str">
        <f>[1]Sheet1!$A25</f>
        <v>MMS18-20/24</v>
      </c>
      <c r="B26" s="4" t="str">
        <f>[1]Sheet1!$B25</f>
        <v>DHUMAL SAURABH RAMESH RAJASHREE</v>
      </c>
      <c r="C26" s="7">
        <f>[2]PM!$E26</f>
        <v>60</v>
      </c>
      <c r="D26" s="7">
        <f>[3]FA!$E26</f>
        <v>60</v>
      </c>
      <c r="E26" s="7">
        <f>[4]BS!$E26</f>
        <v>60</v>
      </c>
      <c r="F26" s="7">
        <f>[5]OM!$E26</f>
        <v>60</v>
      </c>
      <c r="G26" s="7">
        <f>[6]ME!$E26</f>
        <v>60</v>
      </c>
      <c r="H26" s="7">
        <f>[7]EMC!$E26</f>
        <v>60</v>
      </c>
      <c r="I26" s="7">
        <f>[8]NSS!$E26</f>
        <v>60</v>
      </c>
      <c r="J26" s="7">
        <f>[9]OB!$E26</f>
        <v>60</v>
      </c>
      <c r="K26" s="7">
        <f t="shared" si="0"/>
        <v>480</v>
      </c>
      <c r="L26" s="11">
        <f t="shared" si="1"/>
        <v>60</v>
      </c>
      <c r="M26" s="7" t="str">
        <f>VLOOKUP(A26,'[10]Subject Marks'!$A$3:$BM$135,65,0)</f>
        <v>Successful</v>
      </c>
      <c r="N26" s="2" t="str">
        <f t="shared" si="2"/>
        <v>B</v>
      </c>
    </row>
    <row r="27" spans="1:14" ht="30" x14ac:dyDescent="0.25">
      <c r="A27" s="16" t="str">
        <f>[1]Sheet1!$A26</f>
        <v>MMS18-20/25</v>
      </c>
      <c r="B27" s="4" t="str">
        <f>[1]Sheet1!$B26</f>
        <v>DSOUZA FLOSSIE JOACHIM RITA</v>
      </c>
      <c r="C27" s="7">
        <f>[2]PM!$E27</f>
        <v>74</v>
      </c>
      <c r="D27" s="7">
        <f>[3]FA!$E27</f>
        <v>74</v>
      </c>
      <c r="E27" s="7">
        <f>[4]BS!$E27</f>
        <v>74</v>
      </c>
      <c r="F27" s="7">
        <f>[5]OM!$E27</f>
        <v>74</v>
      </c>
      <c r="G27" s="7">
        <f>[6]ME!$E27</f>
        <v>74</v>
      </c>
      <c r="H27" s="7">
        <f>[7]EMC!$E27</f>
        <v>74</v>
      </c>
      <c r="I27" s="7">
        <f>[8]NSS!$E27</f>
        <v>74</v>
      </c>
      <c r="J27" s="7">
        <f>[9]OB!$E27</f>
        <v>74</v>
      </c>
      <c r="K27" s="7">
        <f t="shared" si="0"/>
        <v>592</v>
      </c>
      <c r="L27" s="11">
        <f t="shared" si="1"/>
        <v>74</v>
      </c>
      <c r="M27" s="7" t="str">
        <f>VLOOKUP(A27,'[10]Subject Marks'!$A$3:$BM$135,65,0)</f>
        <v>Successful</v>
      </c>
      <c r="N27" s="2" t="str">
        <f t="shared" si="2"/>
        <v>A</v>
      </c>
    </row>
    <row r="28" spans="1:14" ht="60" x14ac:dyDescent="0.25">
      <c r="A28" s="16" t="str">
        <f>[1]Sheet1!$A27</f>
        <v>MMS18-20/26</v>
      </c>
      <c r="B28" s="4" t="str">
        <f>[1]Sheet1!$B27</f>
        <v>DYWARSHETTY NEELIMA VENUGOPAL INDUMATI</v>
      </c>
      <c r="C28" s="7">
        <f>[2]PM!$E28</f>
        <v>76</v>
      </c>
      <c r="D28" s="7">
        <f>[3]FA!$E28</f>
        <v>76</v>
      </c>
      <c r="E28" s="7">
        <f>[4]BS!$E28</f>
        <v>76</v>
      </c>
      <c r="F28" s="7">
        <f>[5]OM!$E28</f>
        <v>76</v>
      </c>
      <c r="G28" s="7">
        <f>[6]ME!$E28</f>
        <v>76</v>
      </c>
      <c r="H28" s="7">
        <f>[7]EMC!$E28</f>
        <v>76</v>
      </c>
      <c r="I28" s="7">
        <f>[8]NSS!$E28</f>
        <v>76</v>
      </c>
      <c r="J28" s="7">
        <f>[9]OB!$E28</f>
        <v>76</v>
      </c>
      <c r="K28" s="7">
        <f t="shared" si="0"/>
        <v>608</v>
      </c>
      <c r="L28" s="11">
        <f t="shared" si="1"/>
        <v>76</v>
      </c>
      <c r="M28" s="7" t="str">
        <f>VLOOKUP(A28,'[10]Subject Marks'!$A$3:$BM$135,65,0)</f>
        <v>Successful</v>
      </c>
      <c r="N28" s="2" t="str">
        <f t="shared" si="2"/>
        <v>A+</v>
      </c>
    </row>
    <row r="29" spans="1:14" ht="30" x14ac:dyDescent="0.25">
      <c r="A29" s="16" t="str">
        <f>[1]Sheet1!$A28</f>
        <v>MMS18-20/27</v>
      </c>
      <c r="B29" s="4" t="str">
        <f>[1]Sheet1!$B28</f>
        <v>ERANDE TRUPTI UTTAM SUNITA</v>
      </c>
      <c r="C29" s="7">
        <f>[2]PM!$E29</f>
        <v>69</v>
      </c>
      <c r="D29" s="7">
        <f>[3]FA!$E29</f>
        <v>69</v>
      </c>
      <c r="E29" s="7">
        <f>[4]BS!$E29</f>
        <v>69</v>
      </c>
      <c r="F29" s="7">
        <f>[5]OM!$E29</f>
        <v>69</v>
      </c>
      <c r="G29" s="7">
        <f>[6]ME!$E29</f>
        <v>69</v>
      </c>
      <c r="H29" s="7">
        <f>[7]EMC!$E29</f>
        <v>69</v>
      </c>
      <c r="I29" s="7">
        <f>[8]NSS!$E29</f>
        <v>69</v>
      </c>
      <c r="J29" s="7">
        <f>[9]OB!$E29</f>
        <v>69</v>
      </c>
      <c r="K29" s="7">
        <f t="shared" si="0"/>
        <v>552</v>
      </c>
      <c r="L29" s="11">
        <f t="shared" si="1"/>
        <v>69</v>
      </c>
      <c r="M29" s="7" t="str">
        <f>VLOOKUP(A29,'[10]Subject Marks'!$A$3:$BM$135,65,0)</f>
        <v>Successful</v>
      </c>
      <c r="N29" s="2" t="str">
        <f t="shared" si="2"/>
        <v>B+</v>
      </c>
    </row>
    <row r="30" spans="1:14" ht="60" x14ac:dyDescent="0.25">
      <c r="A30" s="16" t="str">
        <f>[1]Sheet1!$A29</f>
        <v>MMS18-20/28</v>
      </c>
      <c r="B30" s="4" t="str">
        <f>[1]Sheet1!$B29</f>
        <v>GAMBHIRRAO MANISH HARISHCHANDRA RANJANA</v>
      </c>
      <c r="C30" s="7">
        <f>[2]PM!$E30</f>
        <v>71</v>
      </c>
      <c r="D30" s="7">
        <f>[3]FA!$E30</f>
        <v>71</v>
      </c>
      <c r="E30" s="7">
        <f>[4]BS!$E30</f>
        <v>71</v>
      </c>
      <c r="F30" s="7">
        <f>[5]OM!$E30</f>
        <v>71</v>
      </c>
      <c r="G30" s="7">
        <f>[6]ME!$E30</f>
        <v>71</v>
      </c>
      <c r="H30" s="7">
        <f>[7]EMC!$E30</f>
        <v>71</v>
      </c>
      <c r="I30" s="7">
        <f>[8]NSS!$E30</f>
        <v>71</v>
      </c>
      <c r="J30" s="7">
        <f>[9]OB!$E30</f>
        <v>71</v>
      </c>
      <c r="K30" s="7">
        <f t="shared" si="0"/>
        <v>568</v>
      </c>
      <c r="L30" s="11">
        <f t="shared" si="1"/>
        <v>71</v>
      </c>
      <c r="M30" s="7" t="str">
        <f>VLOOKUP(A30,'[10]Subject Marks'!$A$3:$BM$135,65,0)</f>
        <v>Successful</v>
      </c>
      <c r="N30" s="2" t="str">
        <f t="shared" si="2"/>
        <v>A</v>
      </c>
    </row>
    <row r="31" spans="1:14" ht="30" x14ac:dyDescent="0.25">
      <c r="A31" s="16" t="str">
        <f>[1]Sheet1!$A30</f>
        <v>MMS18-20/29</v>
      </c>
      <c r="B31" s="4" t="str">
        <f>[1]Sheet1!$B30</f>
        <v>GANGANI ANKIT SURESH TEJAL</v>
      </c>
      <c r="C31" s="7">
        <f>[2]PM!$E31</f>
        <v>71</v>
      </c>
      <c r="D31" s="7">
        <f>[3]FA!$E31</f>
        <v>71</v>
      </c>
      <c r="E31" s="7">
        <f>[4]BS!$E31</f>
        <v>71</v>
      </c>
      <c r="F31" s="7">
        <f>[5]OM!$E31</f>
        <v>71</v>
      </c>
      <c r="G31" s="7">
        <f>[6]ME!$E31</f>
        <v>71</v>
      </c>
      <c r="H31" s="7">
        <f>[7]EMC!$E31</f>
        <v>71</v>
      </c>
      <c r="I31" s="7">
        <f>[8]NSS!$E31</f>
        <v>71</v>
      </c>
      <c r="J31" s="7">
        <f>[9]OB!$E31</f>
        <v>71</v>
      </c>
      <c r="K31" s="7">
        <f t="shared" si="0"/>
        <v>568</v>
      </c>
      <c r="L31" s="11">
        <f t="shared" si="1"/>
        <v>71</v>
      </c>
      <c r="M31" s="7" t="str">
        <f>VLOOKUP(A31,'[10]Subject Marks'!$A$3:$BM$135,65,0)</f>
        <v>Successful</v>
      </c>
      <c r="N31" s="2" t="str">
        <f t="shared" si="2"/>
        <v>A</v>
      </c>
    </row>
    <row r="32" spans="1:14" ht="45" x14ac:dyDescent="0.25">
      <c r="A32" s="16" t="str">
        <f>[1]Sheet1!$A31</f>
        <v>MMS18-20/30</v>
      </c>
      <c r="B32" s="4" t="str">
        <f>[1]Sheet1!$B31</f>
        <v>GANGURDE SAKSHI SUDHIR ASHA</v>
      </c>
      <c r="C32" s="7">
        <f>[2]PM!$E32</f>
        <v>75</v>
      </c>
      <c r="D32" s="7">
        <f>[3]FA!$E32</f>
        <v>75</v>
      </c>
      <c r="E32" s="7">
        <f>[4]BS!$E32</f>
        <v>75</v>
      </c>
      <c r="F32" s="7">
        <f>[5]OM!$E32</f>
        <v>75</v>
      </c>
      <c r="G32" s="7">
        <f>[6]ME!$E32</f>
        <v>75</v>
      </c>
      <c r="H32" s="7">
        <f>[7]EMC!$E32</f>
        <v>75</v>
      </c>
      <c r="I32" s="7">
        <f>[8]NSS!$E32</f>
        <v>75</v>
      </c>
      <c r="J32" s="7">
        <f>[9]OB!$E32</f>
        <v>75</v>
      </c>
      <c r="K32" s="7">
        <f t="shared" si="0"/>
        <v>600</v>
      </c>
      <c r="L32" s="11">
        <f t="shared" si="1"/>
        <v>75</v>
      </c>
      <c r="M32" s="7" t="str">
        <f>VLOOKUP(A32,'[10]Subject Marks'!$A$3:$BM$135,65,0)</f>
        <v>Successful</v>
      </c>
      <c r="N32" s="2" t="str">
        <f t="shared" si="2"/>
        <v>A+</v>
      </c>
    </row>
    <row r="33" spans="1:14" ht="45" x14ac:dyDescent="0.25">
      <c r="A33" s="16" t="str">
        <f>[1]Sheet1!$A32</f>
        <v>MMS18-20/31</v>
      </c>
      <c r="B33" s="4" t="str">
        <f>[1]Sheet1!$B32</f>
        <v>GHUMARE SANKET RAMESH JAYSHREE</v>
      </c>
      <c r="C33" s="7">
        <f>[2]PM!$E33</f>
        <v>67</v>
      </c>
      <c r="D33" s="7">
        <f>[3]FA!$E33</f>
        <v>67</v>
      </c>
      <c r="E33" s="7">
        <f>[4]BS!$E33</f>
        <v>67</v>
      </c>
      <c r="F33" s="7">
        <f>[5]OM!$E33</f>
        <v>67</v>
      </c>
      <c r="G33" s="7">
        <f>[6]ME!$E33</f>
        <v>67</v>
      </c>
      <c r="H33" s="7">
        <f>[7]EMC!$E33</f>
        <v>67</v>
      </c>
      <c r="I33" s="7">
        <f>[8]NSS!$E33</f>
        <v>67</v>
      </c>
      <c r="J33" s="7">
        <f>[9]OB!$E33</f>
        <v>67</v>
      </c>
      <c r="K33" s="7">
        <f t="shared" si="0"/>
        <v>536</v>
      </c>
      <c r="L33" s="11">
        <f t="shared" si="1"/>
        <v>67</v>
      </c>
      <c r="M33" s="7" t="str">
        <f>VLOOKUP(A33,'[10]Subject Marks'!$A$3:$BM$135,65,0)</f>
        <v>Successful</v>
      </c>
      <c r="N33" s="2" t="str">
        <f t="shared" si="2"/>
        <v>B+</v>
      </c>
    </row>
    <row r="34" spans="1:14" ht="45" x14ac:dyDescent="0.25">
      <c r="A34" s="16" t="str">
        <f>[1]Sheet1!$A33</f>
        <v>MMS18-20/32</v>
      </c>
      <c r="B34" s="4" t="str">
        <f>[1]Sheet1!$B33</f>
        <v>GUPTA NITIN RAJESH CHANDRAKALA</v>
      </c>
      <c r="C34" s="7">
        <f>[2]PM!$E34</f>
        <v>69</v>
      </c>
      <c r="D34" s="7">
        <f>[3]FA!$E34</f>
        <v>69</v>
      </c>
      <c r="E34" s="7">
        <f>[4]BS!$E34</f>
        <v>69</v>
      </c>
      <c r="F34" s="7">
        <f>[5]OM!$E34</f>
        <v>69</v>
      </c>
      <c r="G34" s="7">
        <f>[6]ME!$E34</f>
        <v>69</v>
      </c>
      <c r="H34" s="7">
        <f>[7]EMC!$E34</f>
        <v>69</v>
      </c>
      <c r="I34" s="7">
        <f>[8]NSS!$E34</f>
        <v>69</v>
      </c>
      <c r="J34" s="7">
        <f>[9]OB!$E34</f>
        <v>69</v>
      </c>
      <c r="K34" s="7">
        <f t="shared" si="0"/>
        <v>552</v>
      </c>
      <c r="L34" s="11">
        <f t="shared" si="1"/>
        <v>69</v>
      </c>
      <c r="M34" s="7" t="str">
        <f>VLOOKUP(A34,'[10]Subject Marks'!$A$3:$BM$135,65,0)</f>
        <v>Successful</v>
      </c>
      <c r="N34" s="2" t="str">
        <f t="shared" si="2"/>
        <v>B+</v>
      </c>
    </row>
    <row r="35" spans="1:14" ht="45" x14ac:dyDescent="0.25">
      <c r="A35" s="16" t="str">
        <f>[1]Sheet1!$A34</f>
        <v>MMS18-20/33</v>
      </c>
      <c r="B35" s="4" t="str">
        <f>[1]Sheet1!$B34</f>
        <v>HANDE RAHUL RANGARAO NALINI</v>
      </c>
      <c r="C35" s="7">
        <f>[2]PM!$E35</f>
        <v>65</v>
      </c>
      <c r="D35" s="7">
        <f>[3]FA!$E35</f>
        <v>65</v>
      </c>
      <c r="E35" s="7">
        <f>[4]BS!$E35</f>
        <v>65</v>
      </c>
      <c r="F35" s="7">
        <f>[5]OM!$E35</f>
        <v>65</v>
      </c>
      <c r="G35" s="7">
        <f>[6]ME!$E35</f>
        <v>65</v>
      </c>
      <c r="H35" s="7">
        <f>[7]EMC!$E35</f>
        <v>65</v>
      </c>
      <c r="I35" s="7">
        <f>[8]NSS!$E35</f>
        <v>65</v>
      </c>
      <c r="J35" s="7">
        <f>[9]OB!$E35</f>
        <v>65</v>
      </c>
      <c r="K35" s="7">
        <f t="shared" si="0"/>
        <v>520</v>
      </c>
      <c r="L35" s="11">
        <f t="shared" si="1"/>
        <v>65</v>
      </c>
      <c r="M35" s="7" t="str">
        <f>VLOOKUP(A35,'[10]Subject Marks'!$A$3:$BM$135,65,0)</f>
        <v>Successful</v>
      </c>
      <c r="N35" s="2" t="str">
        <f t="shared" ref="N35:N66" si="3">IF(L35&lt;=50,"F",IF(L35&lt;=54.99,"P",IF(L35&lt;=59.99,"C",IF(L35&lt;=64.99,"B",IF(L35&lt;=69.99,"B+",IF(L35&lt;=74.99,"A",IF(L35&lt;=79.99,"A+","O")))))))</f>
        <v>B+</v>
      </c>
    </row>
    <row r="36" spans="1:14" ht="60" x14ac:dyDescent="0.25">
      <c r="A36" s="16" t="str">
        <f>[1]Sheet1!$A35</f>
        <v>MMS18-20/34</v>
      </c>
      <c r="B36" s="4" t="str">
        <f>[1]Sheet1!$B35</f>
        <v>HARMALKAR PRATHAMESH SUBHASH SUBHASHINI</v>
      </c>
      <c r="C36" s="7">
        <f>[2]PM!$E36</f>
        <v>70</v>
      </c>
      <c r="D36" s="7">
        <f>[3]FA!$E36</f>
        <v>70</v>
      </c>
      <c r="E36" s="7">
        <f>[4]BS!$E36</f>
        <v>70</v>
      </c>
      <c r="F36" s="7">
        <f>[5]OM!$E36</f>
        <v>70</v>
      </c>
      <c r="G36" s="7">
        <f>[6]ME!$E36</f>
        <v>70</v>
      </c>
      <c r="H36" s="7">
        <f>[7]EMC!$E36</f>
        <v>70</v>
      </c>
      <c r="I36" s="7">
        <f>[8]NSS!$E36</f>
        <v>70</v>
      </c>
      <c r="J36" s="7">
        <f>[9]OB!$E36</f>
        <v>70</v>
      </c>
      <c r="K36" s="7">
        <f t="shared" si="0"/>
        <v>560</v>
      </c>
      <c r="L36" s="11">
        <f t="shared" si="1"/>
        <v>70</v>
      </c>
      <c r="M36" s="7" t="str">
        <f>VLOOKUP(A36,'[10]Subject Marks'!$A$3:$BM$135,65,0)</f>
        <v>Successful</v>
      </c>
      <c r="N36" s="2" t="str">
        <f t="shared" si="3"/>
        <v>A</v>
      </c>
    </row>
    <row r="37" spans="1:14" ht="30" x14ac:dyDescent="0.25">
      <c r="A37" s="16" t="str">
        <f>[1]Sheet1!$A36</f>
        <v>MMS18-20/35</v>
      </c>
      <c r="B37" s="4" t="str">
        <f>[1]Sheet1!$B36</f>
        <v>KADAM AVIRAJ MOHAN MOHINI</v>
      </c>
      <c r="C37" s="7">
        <f>[2]PM!$E37</f>
        <v>60</v>
      </c>
      <c r="D37" s="7">
        <f>[3]FA!$E37</f>
        <v>60</v>
      </c>
      <c r="E37" s="7">
        <f>[4]BS!$E37</f>
        <v>60</v>
      </c>
      <c r="F37" s="7">
        <f>[5]OM!$E37</f>
        <v>60</v>
      </c>
      <c r="G37" s="7">
        <f>[6]ME!$E37</f>
        <v>60</v>
      </c>
      <c r="H37" s="7">
        <f>[7]EMC!$E37</f>
        <v>60</v>
      </c>
      <c r="I37" s="7">
        <f>[8]NSS!$E37</f>
        <v>60</v>
      </c>
      <c r="J37" s="7">
        <f>[9]OB!$E37</f>
        <v>60</v>
      </c>
      <c r="K37" s="7">
        <f t="shared" si="0"/>
        <v>480</v>
      </c>
      <c r="L37" s="11">
        <f t="shared" si="1"/>
        <v>60</v>
      </c>
      <c r="M37" s="7" t="str">
        <f>VLOOKUP(A37,'[10]Subject Marks'!$A$3:$BM$135,65,0)</f>
        <v>Successful</v>
      </c>
      <c r="N37" s="2" t="str">
        <f t="shared" si="3"/>
        <v>B</v>
      </c>
    </row>
    <row r="38" spans="1:14" ht="30" x14ac:dyDescent="0.25">
      <c r="A38" s="16" t="str">
        <f>[1]Sheet1!$A37</f>
        <v>MMS18-20/36</v>
      </c>
      <c r="B38" s="4" t="str">
        <f>[1]Sheet1!$B37</f>
        <v>JADHAV ANKUR SHIVAJI ANAGHA</v>
      </c>
      <c r="C38" s="7">
        <f>[2]PM!$E38</f>
        <v>74</v>
      </c>
      <c r="D38" s="7">
        <f>[3]FA!$E38</f>
        <v>74</v>
      </c>
      <c r="E38" s="7">
        <f>[4]BS!$E38</f>
        <v>74</v>
      </c>
      <c r="F38" s="7">
        <f>[5]OM!$E38</f>
        <v>74</v>
      </c>
      <c r="G38" s="7">
        <f>[6]ME!$E38</f>
        <v>74</v>
      </c>
      <c r="H38" s="7">
        <f>[7]EMC!$E38</f>
        <v>74</v>
      </c>
      <c r="I38" s="7">
        <f>[8]NSS!$E38</f>
        <v>74</v>
      </c>
      <c r="J38" s="7">
        <f>[9]OB!$E38</f>
        <v>74</v>
      </c>
      <c r="K38" s="7">
        <f t="shared" si="0"/>
        <v>592</v>
      </c>
      <c r="L38" s="11">
        <f t="shared" si="1"/>
        <v>74</v>
      </c>
      <c r="M38" s="7" t="str">
        <f>VLOOKUP(A38,'[10]Subject Marks'!$A$3:$BM$135,65,0)</f>
        <v>Successful</v>
      </c>
      <c r="N38" s="2" t="str">
        <f t="shared" si="3"/>
        <v>A</v>
      </c>
    </row>
    <row r="39" spans="1:14" ht="30" x14ac:dyDescent="0.25">
      <c r="A39" s="16" t="str">
        <f>[1]Sheet1!$A38</f>
        <v>MMS18-20/37</v>
      </c>
      <c r="B39" s="4" t="str">
        <f>[1]Sheet1!$B38</f>
        <v>KADAM AKSHAY RAMESH REEMA</v>
      </c>
      <c r="C39" s="7">
        <f>[2]PM!$E39</f>
        <v>76</v>
      </c>
      <c r="D39" s="7">
        <f>[3]FA!$E39</f>
        <v>76</v>
      </c>
      <c r="E39" s="7">
        <f>[4]BS!$E39</f>
        <v>76</v>
      </c>
      <c r="F39" s="7">
        <f>[5]OM!$E39</f>
        <v>76</v>
      </c>
      <c r="G39" s="7">
        <f>[6]ME!$E39</f>
        <v>76</v>
      </c>
      <c r="H39" s="7">
        <f>[7]EMC!$E39</f>
        <v>76</v>
      </c>
      <c r="I39" s="7">
        <f>[8]NSS!$E39</f>
        <v>76</v>
      </c>
      <c r="J39" s="7">
        <f>[9]OB!$E39</f>
        <v>76</v>
      </c>
      <c r="K39" s="7">
        <f t="shared" si="0"/>
        <v>608</v>
      </c>
      <c r="L39" s="11">
        <f t="shared" si="1"/>
        <v>76</v>
      </c>
      <c r="M39" s="7" t="str">
        <f>VLOOKUP(A39,'[10]Subject Marks'!$A$3:$BM$135,65,0)</f>
        <v>Successful</v>
      </c>
      <c r="N39" s="2" t="str">
        <f t="shared" si="3"/>
        <v>A+</v>
      </c>
    </row>
    <row r="40" spans="1:14" ht="45" x14ac:dyDescent="0.25">
      <c r="A40" s="16" t="str">
        <f>[1]Sheet1!$A39</f>
        <v>MMS18-20/38</v>
      </c>
      <c r="B40" s="4" t="str">
        <f>[1]Sheet1!$B39</f>
        <v>KADAM SHANTANU DILEEP ANITA</v>
      </c>
      <c r="C40" s="7">
        <f>[2]PM!$E40</f>
        <v>69</v>
      </c>
      <c r="D40" s="7">
        <f>[3]FA!$E40</f>
        <v>69</v>
      </c>
      <c r="E40" s="7">
        <f>[4]BS!$E40</f>
        <v>69</v>
      </c>
      <c r="F40" s="7">
        <f>[5]OM!$E40</f>
        <v>69</v>
      </c>
      <c r="G40" s="7">
        <f>[6]ME!$E40</f>
        <v>69</v>
      </c>
      <c r="H40" s="7">
        <f>[7]EMC!$E40</f>
        <v>69</v>
      </c>
      <c r="I40" s="7">
        <f>[8]NSS!$E40</f>
        <v>69</v>
      </c>
      <c r="J40" s="7">
        <f>[9]OB!$E40</f>
        <v>69</v>
      </c>
      <c r="K40" s="7">
        <f t="shared" si="0"/>
        <v>552</v>
      </c>
      <c r="L40" s="11">
        <f t="shared" si="1"/>
        <v>69</v>
      </c>
      <c r="M40" s="7" t="str">
        <f>VLOOKUP(A40,'[10]Subject Marks'!$A$3:$BM$135,65,0)</f>
        <v>Successful</v>
      </c>
      <c r="N40" s="2" t="str">
        <f t="shared" si="3"/>
        <v>B+</v>
      </c>
    </row>
    <row r="41" spans="1:14" ht="45" x14ac:dyDescent="0.25">
      <c r="A41" s="16" t="str">
        <f>[1]Sheet1!$A40</f>
        <v>MMS18-20/39</v>
      </c>
      <c r="B41" s="4" t="str">
        <f>[1]Sheet1!$B40</f>
        <v>KAMBLE NIKHIL KESHAVRAO SUSHILA</v>
      </c>
      <c r="C41" s="7">
        <f>[2]PM!$E41</f>
        <v>71</v>
      </c>
      <c r="D41" s="7">
        <f>[3]FA!$E41</f>
        <v>71</v>
      </c>
      <c r="E41" s="7">
        <f>[4]BS!$E41</f>
        <v>71</v>
      </c>
      <c r="F41" s="7">
        <f>[5]OM!$E41</f>
        <v>71</v>
      </c>
      <c r="G41" s="7">
        <f>[6]ME!$E41</f>
        <v>71</v>
      </c>
      <c r="H41" s="7">
        <f>[7]EMC!$E41</f>
        <v>71</v>
      </c>
      <c r="I41" s="7">
        <f>[8]NSS!$E41</f>
        <v>71</v>
      </c>
      <c r="J41" s="7">
        <f>[9]OB!$E41</f>
        <v>71</v>
      </c>
      <c r="K41" s="7">
        <f t="shared" si="0"/>
        <v>568</v>
      </c>
      <c r="L41" s="11">
        <f t="shared" si="1"/>
        <v>71</v>
      </c>
      <c r="M41" s="7" t="str">
        <f>VLOOKUP(A41,'[10]Subject Marks'!$A$3:$BM$135,65,0)</f>
        <v>Successful</v>
      </c>
      <c r="N41" s="2" t="str">
        <f t="shared" si="3"/>
        <v>A</v>
      </c>
    </row>
    <row r="42" spans="1:14" ht="60" x14ac:dyDescent="0.25">
      <c r="A42" s="16" t="str">
        <f>[1]Sheet1!$A41</f>
        <v>MMS18-20/40</v>
      </c>
      <c r="B42" s="4" t="str">
        <f>[1]Sheet1!$B41</f>
        <v>KAMBLE SIDDHESH RAMESH SUHASINI</v>
      </c>
      <c r="C42" s="7">
        <f>[2]PM!$E42</f>
        <v>71</v>
      </c>
      <c r="D42" s="7">
        <f>[3]FA!$E42</f>
        <v>71</v>
      </c>
      <c r="E42" s="7">
        <f>[4]BS!$E42</f>
        <v>71</v>
      </c>
      <c r="F42" s="7">
        <f>[5]OM!$E42</f>
        <v>71</v>
      </c>
      <c r="G42" s="7">
        <f>[6]ME!$E42</f>
        <v>71</v>
      </c>
      <c r="H42" s="7">
        <f>[7]EMC!$E42</f>
        <v>71</v>
      </c>
      <c r="I42" s="7">
        <f>[8]NSS!$E42</f>
        <v>71</v>
      </c>
      <c r="J42" s="7">
        <f>[9]OB!$E42</f>
        <v>71</v>
      </c>
      <c r="K42" s="7">
        <f t="shared" si="0"/>
        <v>568</v>
      </c>
      <c r="L42" s="11">
        <f t="shared" si="1"/>
        <v>71</v>
      </c>
      <c r="M42" s="7" t="str">
        <f>VLOOKUP(A42,'[10]Subject Marks'!$A$3:$BM$135,65,0)</f>
        <v>Successful</v>
      </c>
      <c r="N42" s="2" t="str">
        <f t="shared" si="3"/>
        <v>A</v>
      </c>
    </row>
    <row r="43" spans="1:14" ht="45" x14ac:dyDescent="0.25">
      <c r="A43" s="16" t="str">
        <f>[1]Sheet1!$A42</f>
        <v>MMS18-20/41</v>
      </c>
      <c r="B43" s="4" t="str">
        <f>[1]Sheet1!$B42</f>
        <v>KATARE MAYANK PRAMOD PRANITA</v>
      </c>
      <c r="C43" s="7">
        <f>[2]PM!$E43</f>
        <v>75</v>
      </c>
      <c r="D43" s="7">
        <f>[3]FA!$E43</f>
        <v>75</v>
      </c>
      <c r="E43" s="7">
        <f>[4]BS!$E43</f>
        <v>75</v>
      </c>
      <c r="F43" s="7">
        <f>[5]OM!$E43</f>
        <v>75</v>
      </c>
      <c r="G43" s="7">
        <f>[6]ME!$E43</f>
        <v>75</v>
      </c>
      <c r="H43" s="7">
        <f>[7]EMC!$E43</f>
        <v>75</v>
      </c>
      <c r="I43" s="7">
        <f>[8]NSS!$E43</f>
        <v>75</v>
      </c>
      <c r="J43" s="7">
        <f>[9]OB!$E43</f>
        <v>75</v>
      </c>
      <c r="K43" s="7">
        <f t="shared" si="0"/>
        <v>600</v>
      </c>
      <c r="L43" s="11">
        <f t="shared" si="1"/>
        <v>75</v>
      </c>
      <c r="M43" s="7" t="str">
        <f>VLOOKUP(A43,'[10]Subject Marks'!$A$3:$BM$135,65,0)</f>
        <v>Successful</v>
      </c>
      <c r="N43" s="2" t="str">
        <f t="shared" si="3"/>
        <v>A+</v>
      </c>
    </row>
    <row r="44" spans="1:14" ht="30" x14ac:dyDescent="0.25">
      <c r="A44" s="16" t="str">
        <f>[1]Sheet1!$A43</f>
        <v>MMS18-20/42</v>
      </c>
      <c r="B44" s="4" t="str">
        <f>[1]Sheet1!$B43</f>
        <v>KHAN SAIF ALI NIZAM BILKIS</v>
      </c>
      <c r="C44" s="7">
        <f>[2]PM!$E44</f>
        <v>67</v>
      </c>
      <c r="D44" s="7">
        <f>[3]FA!$E44</f>
        <v>67</v>
      </c>
      <c r="E44" s="7">
        <f>[4]BS!$E44</f>
        <v>67</v>
      </c>
      <c r="F44" s="7">
        <f>[5]OM!$E44</f>
        <v>67</v>
      </c>
      <c r="G44" s="7">
        <f>[6]ME!$E44</f>
        <v>67</v>
      </c>
      <c r="H44" s="7">
        <f>[7]EMC!$E44</f>
        <v>67</v>
      </c>
      <c r="I44" s="7">
        <f>[8]NSS!$E44</f>
        <v>67</v>
      </c>
      <c r="J44" s="7">
        <f>[9]OB!$E44</f>
        <v>67</v>
      </c>
      <c r="K44" s="7">
        <f t="shared" si="0"/>
        <v>536</v>
      </c>
      <c r="L44" s="11">
        <f t="shared" si="1"/>
        <v>67</v>
      </c>
      <c r="M44" s="7" t="str">
        <f>VLOOKUP(A44,'[10]Subject Marks'!$A$3:$BM$135,65,0)</f>
        <v>Successful</v>
      </c>
      <c r="N44" s="2" t="str">
        <f t="shared" si="3"/>
        <v>B+</v>
      </c>
    </row>
    <row r="45" spans="1:14" ht="30" x14ac:dyDescent="0.25">
      <c r="A45" s="16" t="str">
        <f>[1]Sheet1!$A44</f>
        <v>MMS18-20/43</v>
      </c>
      <c r="B45" s="4" t="str">
        <f>[1]Sheet1!$B44</f>
        <v>*** (NOT AVAILABLE) ***</v>
      </c>
      <c r="C45" s="7">
        <f>[2]PM!$E45</f>
        <v>0</v>
      </c>
      <c r="D45" s="7">
        <f>[3]FA!$E45</f>
        <v>0</v>
      </c>
      <c r="E45" s="7">
        <f>[4]BS!$E45</f>
        <v>0</v>
      </c>
      <c r="F45" s="7">
        <f>[5]OM!$E45</f>
        <v>0</v>
      </c>
      <c r="G45" s="7">
        <f>[6]ME!$E45</f>
        <v>0</v>
      </c>
      <c r="H45" s="7">
        <f>[7]EMC!$E45</f>
        <v>0</v>
      </c>
      <c r="I45" s="7">
        <f>[8]NSS!$E45</f>
        <v>0</v>
      </c>
      <c r="J45" s="7">
        <f>[9]OB!$E45</f>
        <v>0</v>
      </c>
      <c r="K45" s="7">
        <f t="shared" si="0"/>
        <v>0</v>
      </c>
      <c r="L45" s="11">
        <f t="shared" si="1"/>
        <v>0</v>
      </c>
      <c r="M45" s="7" t="str">
        <f>VLOOKUP(A45,'[10]Subject Marks'!$A$3:$BM$135,65,0)</f>
        <v>Unsuccessful</v>
      </c>
      <c r="N45" s="2" t="str">
        <f t="shared" si="3"/>
        <v>F</v>
      </c>
    </row>
    <row r="46" spans="1:14" ht="30" x14ac:dyDescent="0.25">
      <c r="A46" s="16" t="str">
        <f>[1]Sheet1!$A45</f>
        <v>MMS18-20/44</v>
      </c>
      <c r="B46" s="4" t="str">
        <f>[1]Sheet1!$B45</f>
        <v>KOLGE VARDA DEEPAK AARTI</v>
      </c>
      <c r="C46" s="7">
        <f>[2]PM!$E46</f>
        <v>65</v>
      </c>
      <c r="D46" s="7">
        <f>[3]FA!$E46</f>
        <v>65</v>
      </c>
      <c r="E46" s="7">
        <f>[4]BS!$E46</f>
        <v>65</v>
      </c>
      <c r="F46" s="7">
        <f>[5]OM!$E46</f>
        <v>65</v>
      </c>
      <c r="G46" s="7">
        <f>[6]ME!$E46</f>
        <v>65</v>
      </c>
      <c r="H46" s="7">
        <f>[7]EMC!$E46</f>
        <v>65</v>
      </c>
      <c r="I46" s="7">
        <f>[8]NSS!$E46</f>
        <v>65</v>
      </c>
      <c r="J46" s="7">
        <f>[9]OB!$E46</f>
        <v>65</v>
      </c>
      <c r="K46" s="7">
        <f t="shared" si="0"/>
        <v>520</v>
      </c>
      <c r="L46" s="11">
        <f t="shared" si="1"/>
        <v>65</v>
      </c>
      <c r="M46" s="7" t="str">
        <f>VLOOKUP(A46,'[10]Subject Marks'!$A$3:$BM$135,65,0)</f>
        <v>Successful</v>
      </c>
      <c r="N46" s="2" t="str">
        <f t="shared" si="3"/>
        <v>B+</v>
      </c>
    </row>
    <row r="47" spans="1:14" ht="45" x14ac:dyDescent="0.25">
      <c r="A47" s="16" t="str">
        <f>[1]Sheet1!$A46</f>
        <v>MMS18-20/45</v>
      </c>
      <c r="B47" s="4" t="str">
        <f>[1]Sheet1!$B46</f>
        <v>KOLI PRATIK PRABHAKAR NALINI</v>
      </c>
      <c r="C47" s="7">
        <f>[2]PM!$E47</f>
        <v>70</v>
      </c>
      <c r="D47" s="7">
        <f>[3]FA!$E47</f>
        <v>70</v>
      </c>
      <c r="E47" s="7">
        <f>[4]BS!$E47</f>
        <v>70</v>
      </c>
      <c r="F47" s="7">
        <f>[5]OM!$E47</f>
        <v>70</v>
      </c>
      <c r="G47" s="7">
        <f>[6]ME!$E47</f>
        <v>70</v>
      </c>
      <c r="H47" s="7">
        <f>[7]EMC!$E47</f>
        <v>70</v>
      </c>
      <c r="I47" s="7">
        <f>[8]NSS!$E47</f>
        <v>70</v>
      </c>
      <c r="J47" s="7">
        <f>[9]OB!$E47</f>
        <v>70</v>
      </c>
      <c r="K47" s="7">
        <f t="shared" si="0"/>
        <v>560</v>
      </c>
      <c r="L47" s="11">
        <f t="shared" si="1"/>
        <v>70</v>
      </c>
      <c r="M47" s="7" t="str">
        <f>VLOOKUP(A47,'[10]Subject Marks'!$A$3:$BM$135,65,0)</f>
        <v>Successful</v>
      </c>
      <c r="N47" s="2" t="str">
        <f t="shared" si="3"/>
        <v>A</v>
      </c>
    </row>
    <row r="48" spans="1:14" ht="45" x14ac:dyDescent="0.25">
      <c r="A48" s="16" t="str">
        <f>[1]Sheet1!$A47</f>
        <v>MMS18-20/46</v>
      </c>
      <c r="B48" s="4" t="str">
        <f>[1]Sheet1!$B47</f>
        <v>KONDEKAR VAIBHAV VIJAY VAISHALI</v>
      </c>
      <c r="C48" s="7">
        <f>[2]PM!$E48</f>
        <v>60</v>
      </c>
      <c r="D48" s="7">
        <f>[3]FA!$E48</f>
        <v>60</v>
      </c>
      <c r="E48" s="7">
        <f>[4]BS!$E48</f>
        <v>60</v>
      </c>
      <c r="F48" s="7">
        <f>[5]OM!$E48</f>
        <v>60</v>
      </c>
      <c r="G48" s="7">
        <f>[6]ME!$E48</f>
        <v>60</v>
      </c>
      <c r="H48" s="7">
        <f>[7]EMC!$E48</f>
        <v>60</v>
      </c>
      <c r="I48" s="7">
        <f>[8]NSS!$E48</f>
        <v>60</v>
      </c>
      <c r="J48" s="7">
        <f>[9]OB!$E48</f>
        <v>60</v>
      </c>
      <c r="K48" s="7">
        <f t="shared" si="0"/>
        <v>480</v>
      </c>
      <c r="L48" s="11">
        <f t="shared" si="1"/>
        <v>60</v>
      </c>
      <c r="M48" s="7" t="str">
        <f>VLOOKUP(A48,'[10]Subject Marks'!$A$3:$BM$135,65,0)</f>
        <v>Successful</v>
      </c>
      <c r="N48" s="2" t="str">
        <f t="shared" si="3"/>
        <v>B</v>
      </c>
    </row>
    <row r="49" spans="1:14" ht="45" x14ac:dyDescent="0.25">
      <c r="A49" s="16" t="str">
        <f>[1]Sheet1!$A48</f>
        <v>MMS18-20/47</v>
      </c>
      <c r="B49" s="4" t="str">
        <f>[1]Sheet1!$B48</f>
        <v>KORE PRASHEEL PRASHANT SHEELA</v>
      </c>
      <c r="C49" s="7">
        <f>[2]PM!$E49</f>
        <v>74</v>
      </c>
      <c r="D49" s="7">
        <f>[3]FA!$E49</f>
        <v>74</v>
      </c>
      <c r="E49" s="7">
        <f>[4]BS!$E49</f>
        <v>74</v>
      </c>
      <c r="F49" s="7">
        <f>[5]OM!$E49</f>
        <v>74</v>
      </c>
      <c r="G49" s="7">
        <f>[6]ME!$E49</f>
        <v>74</v>
      </c>
      <c r="H49" s="7">
        <f>[7]EMC!$E49</f>
        <v>74</v>
      </c>
      <c r="I49" s="7">
        <f>[8]NSS!$E49</f>
        <v>74</v>
      </c>
      <c r="J49" s="7">
        <f>[9]OB!$E49</f>
        <v>74</v>
      </c>
      <c r="K49" s="7">
        <f t="shared" si="0"/>
        <v>592</v>
      </c>
      <c r="L49" s="11">
        <f t="shared" si="1"/>
        <v>74</v>
      </c>
      <c r="M49" s="7" t="str">
        <f>VLOOKUP(A49,'[10]Subject Marks'!$A$3:$BM$135,65,0)</f>
        <v>Successful</v>
      </c>
      <c r="N49" s="2" t="str">
        <f t="shared" si="3"/>
        <v>A</v>
      </c>
    </row>
    <row r="50" spans="1:14" ht="45" x14ac:dyDescent="0.25">
      <c r="A50" s="16" t="str">
        <f>[1]Sheet1!$A49</f>
        <v>MMS18-20/48</v>
      </c>
      <c r="B50" s="4" t="str">
        <f>[1]Sheet1!$B49</f>
        <v>LATE VISHAL BALASAHEB PRAMILA</v>
      </c>
      <c r="C50" s="7">
        <f>[2]PM!$E50</f>
        <v>76</v>
      </c>
      <c r="D50" s="7">
        <f>[3]FA!$E50</f>
        <v>76</v>
      </c>
      <c r="E50" s="7">
        <f>[4]BS!$E50</f>
        <v>76</v>
      </c>
      <c r="F50" s="7">
        <f>[5]OM!$E50</f>
        <v>76</v>
      </c>
      <c r="G50" s="7">
        <f>[6]ME!$E50</f>
        <v>76</v>
      </c>
      <c r="H50" s="7">
        <f>[7]EMC!$E50</f>
        <v>76</v>
      </c>
      <c r="I50" s="7">
        <f>[8]NSS!$E50</f>
        <v>76</v>
      </c>
      <c r="J50" s="7">
        <f>[9]OB!$E50</f>
        <v>76</v>
      </c>
      <c r="K50" s="7">
        <f t="shared" si="0"/>
        <v>608</v>
      </c>
      <c r="L50" s="11">
        <f t="shared" si="1"/>
        <v>76</v>
      </c>
      <c r="M50" s="7" t="str">
        <f>VLOOKUP(A50,'[10]Subject Marks'!$A$3:$BM$135,65,0)</f>
        <v>Successful</v>
      </c>
      <c r="N50" s="2" t="str">
        <f t="shared" si="3"/>
        <v>A+</v>
      </c>
    </row>
    <row r="51" spans="1:14" ht="30" x14ac:dyDescent="0.25">
      <c r="A51" s="16" t="str">
        <f>[1]Sheet1!$A50</f>
        <v>MMS18-20/49</v>
      </c>
      <c r="B51" s="4" t="str">
        <f>[1]Sheet1!$B50</f>
        <v xml:space="preserve">LOKE TEJAL JITENDRA GEETA </v>
      </c>
      <c r="C51" s="7">
        <f>[2]PM!$E51</f>
        <v>69</v>
      </c>
      <c r="D51" s="7">
        <f>[3]FA!$E51</f>
        <v>69</v>
      </c>
      <c r="E51" s="7">
        <f>[4]BS!$E51</f>
        <v>69</v>
      </c>
      <c r="F51" s="7">
        <f>[5]OM!$E51</f>
        <v>69</v>
      </c>
      <c r="G51" s="7">
        <f>[6]ME!$E51</f>
        <v>69</v>
      </c>
      <c r="H51" s="7">
        <f>[7]EMC!$E51</f>
        <v>69</v>
      </c>
      <c r="I51" s="7">
        <f>[8]NSS!$E51</f>
        <v>69</v>
      </c>
      <c r="J51" s="7">
        <f>[9]OB!$E51</f>
        <v>69</v>
      </c>
      <c r="K51" s="7">
        <f t="shared" si="0"/>
        <v>552</v>
      </c>
      <c r="L51" s="11">
        <f t="shared" si="1"/>
        <v>69</v>
      </c>
      <c r="M51" s="7" t="str">
        <f>VLOOKUP(A51,'[10]Subject Marks'!$A$3:$BM$135,65,0)</f>
        <v>Successful</v>
      </c>
      <c r="N51" s="2" t="str">
        <f t="shared" si="3"/>
        <v>B+</v>
      </c>
    </row>
    <row r="52" spans="1:14" ht="45" x14ac:dyDescent="0.25">
      <c r="A52" s="16" t="str">
        <f>[1]Sheet1!$A51</f>
        <v>MMS18-20/50</v>
      </c>
      <c r="B52" s="4" t="str">
        <f>[1]Sheet1!$B51</f>
        <v>MANDAVKAR CHAITRALI SANJAY SUCHITA</v>
      </c>
      <c r="C52" s="7">
        <f>[2]PM!$E52</f>
        <v>71</v>
      </c>
      <c r="D52" s="7">
        <f>[3]FA!$E52</f>
        <v>71</v>
      </c>
      <c r="E52" s="7">
        <f>[4]BS!$E52</f>
        <v>71</v>
      </c>
      <c r="F52" s="7">
        <f>[5]OM!$E52</f>
        <v>71</v>
      </c>
      <c r="G52" s="7">
        <f>[6]ME!$E52</f>
        <v>71</v>
      </c>
      <c r="H52" s="7">
        <f>[7]EMC!$E52</f>
        <v>71</v>
      </c>
      <c r="I52" s="7">
        <f>[8]NSS!$E52</f>
        <v>71</v>
      </c>
      <c r="J52" s="7">
        <f>[9]OB!$E52</f>
        <v>71</v>
      </c>
      <c r="K52" s="7">
        <f t="shared" si="0"/>
        <v>568</v>
      </c>
      <c r="L52" s="11">
        <f t="shared" si="1"/>
        <v>71</v>
      </c>
      <c r="M52" s="7" t="str">
        <f>VLOOKUP(A52,'[10]Subject Marks'!$A$3:$BM$135,65,0)</f>
        <v>Successful</v>
      </c>
      <c r="N52" s="2" t="str">
        <f t="shared" si="3"/>
        <v>A</v>
      </c>
    </row>
    <row r="53" spans="1:14" ht="60" x14ac:dyDescent="0.25">
      <c r="A53" s="16" t="str">
        <f>[1]Sheet1!$A52</f>
        <v>MMS18-20/51</v>
      </c>
      <c r="B53" s="4" t="str">
        <f>[1]Sheet1!$B52</f>
        <v>MARCHANDE SHWETA SHANTARAM SHEETAL</v>
      </c>
      <c r="C53" s="7">
        <f>[2]PM!$E53</f>
        <v>71</v>
      </c>
      <c r="D53" s="7">
        <f>[3]FA!$E53</f>
        <v>71</v>
      </c>
      <c r="E53" s="7">
        <f>[4]BS!$E53</f>
        <v>71</v>
      </c>
      <c r="F53" s="7">
        <f>[5]OM!$E53</f>
        <v>71</v>
      </c>
      <c r="G53" s="7">
        <f>[6]ME!$E53</f>
        <v>71</v>
      </c>
      <c r="H53" s="7">
        <f>[7]EMC!$E53</f>
        <v>71</v>
      </c>
      <c r="I53" s="7">
        <f>[8]NSS!$E53</f>
        <v>71</v>
      </c>
      <c r="J53" s="7">
        <f>[9]OB!$E53</f>
        <v>71</v>
      </c>
      <c r="K53" s="7">
        <f t="shared" si="0"/>
        <v>568</v>
      </c>
      <c r="L53" s="11">
        <f t="shared" si="1"/>
        <v>71</v>
      </c>
      <c r="M53" s="7" t="str">
        <f>VLOOKUP(A53,'[10]Subject Marks'!$A$3:$BM$135,65,0)</f>
        <v>Successful</v>
      </c>
      <c r="N53" s="2" t="str">
        <f t="shared" si="3"/>
        <v>A</v>
      </c>
    </row>
    <row r="54" spans="1:14" ht="45" x14ac:dyDescent="0.25">
      <c r="A54" s="16" t="str">
        <f>[1]Sheet1!$A53</f>
        <v>MMS18-20/52</v>
      </c>
      <c r="B54" s="4" t="str">
        <f>[1]Sheet1!$B53</f>
        <v>MHATRE VARAD GURUNATH SUSHMA</v>
      </c>
      <c r="C54" s="7">
        <f>[2]PM!$E54</f>
        <v>75</v>
      </c>
      <c r="D54" s="7">
        <f>[3]FA!$E54</f>
        <v>75</v>
      </c>
      <c r="E54" s="7">
        <f>[4]BS!$E54</f>
        <v>75</v>
      </c>
      <c r="F54" s="7">
        <f>[5]OM!$E54</f>
        <v>75</v>
      </c>
      <c r="G54" s="7">
        <f>[6]ME!$E54</f>
        <v>75</v>
      </c>
      <c r="H54" s="7">
        <f>[7]EMC!$E54</f>
        <v>75</v>
      </c>
      <c r="I54" s="7">
        <f>[8]NSS!$E54</f>
        <v>75</v>
      </c>
      <c r="J54" s="7">
        <f>[9]OB!$E54</f>
        <v>75</v>
      </c>
      <c r="K54" s="7">
        <f t="shared" si="0"/>
        <v>600</v>
      </c>
      <c r="L54" s="11">
        <f t="shared" si="1"/>
        <v>75</v>
      </c>
      <c r="M54" s="7" t="str">
        <f>VLOOKUP(A54,'[10]Subject Marks'!$A$3:$BM$135,65,0)</f>
        <v>Successful</v>
      </c>
      <c r="N54" s="2" t="str">
        <f t="shared" si="3"/>
        <v>A+</v>
      </c>
    </row>
    <row r="55" spans="1:14" ht="45" x14ac:dyDescent="0.25">
      <c r="A55" s="16" t="str">
        <f>[1]Sheet1!$A54</f>
        <v>MMS18-20/53</v>
      </c>
      <c r="B55" s="4" t="str">
        <f>[1]Sheet1!$B54</f>
        <v>MISHRA RASHMI SHIVKANT PRATIBHA</v>
      </c>
      <c r="C55" s="7">
        <f>[2]PM!$E55</f>
        <v>67</v>
      </c>
      <c r="D55" s="7">
        <f>[3]FA!$E55</f>
        <v>67</v>
      </c>
      <c r="E55" s="7">
        <f>[4]BS!$E55</f>
        <v>67</v>
      </c>
      <c r="F55" s="7">
        <f>[5]OM!$E55</f>
        <v>67</v>
      </c>
      <c r="G55" s="7">
        <f>[6]ME!$E55</f>
        <v>67</v>
      </c>
      <c r="H55" s="7">
        <f>[7]EMC!$E55</f>
        <v>67</v>
      </c>
      <c r="I55" s="7">
        <f>[8]NSS!$E55</f>
        <v>67</v>
      </c>
      <c r="J55" s="7">
        <f>[9]OB!$E55</f>
        <v>67</v>
      </c>
      <c r="K55" s="7">
        <f t="shared" si="0"/>
        <v>536</v>
      </c>
      <c r="L55" s="11">
        <f t="shared" si="1"/>
        <v>67</v>
      </c>
      <c r="M55" s="7" t="str">
        <f>VLOOKUP(A55,'[10]Subject Marks'!$A$3:$BM$135,65,0)</f>
        <v>Successful</v>
      </c>
      <c r="N55" s="2" t="str">
        <f t="shared" si="3"/>
        <v>B+</v>
      </c>
    </row>
    <row r="56" spans="1:14" ht="45" x14ac:dyDescent="0.25">
      <c r="A56" s="16" t="str">
        <f>[1]Sheet1!$A55</f>
        <v>MMS18-20/54</v>
      </c>
      <c r="B56" s="4" t="str">
        <f>[1]Sheet1!$B55</f>
        <v>NAIR ANAGHA ANANDKUMAR BHANUMATHI</v>
      </c>
      <c r="C56" s="7">
        <f>[2]PM!$E56</f>
        <v>69</v>
      </c>
      <c r="D56" s="7">
        <f>[3]FA!$E56</f>
        <v>69</v>
      </c>
      <c r="E56" s="7">
        <f>[4]BS!$E56</f>
        <v>69</v>
      </c>
      <c r="F56" s="7">
        <f>[5]OM!$E56</f>
        <v>69</v>
      </c>
      <c r="G56" s="7">
        <f>[6]ME!$E56</f>
        <v>69</v>
      </c>
      <c r="H56" s="7">
        <f>[7]EMC!$E56</f>
        <v>69</v>
      </c>
      <c r="I56" s="7">
        <f>[8]NSS!$E56</f>
        <v>69</v>
      </c>
      <c r="J56" s="7">
        <f>[9]OB!$E56</f>
        <v>69</v>
      </c>
      <c r="K56" s="7">
        <f t="shared" si="0"/>
        <v>552</v>
      </c>
      <c r="L56" s="11">
        <f t="shared" si="1"/>
        <v>69</v>
      </c>
      <c r="M56" s="7" t="str">
        <f>VLOOKUP(A56,'[10]Subject Marks'!$A$3:$BM$135,65,0)</f>
        <v>Successful</v>
      </c>
      <c r="N56" s="2" t="str">
        <f t="shared" si="3"/>
        <v>B+</v>
      </c>
    </row>
    <row r="57" spans="1:14" ht="30" x14ac:dyDescent="0.25">
      <c r="A57" s="16" t="str">
        <f>[1]Sheet1!$A56</f>
        <v>MMS18-20/55</v>
      </c>
      <c r="B57" s="4" t="str">
        <f>[1]Sheet1!$B56</f>
        <v xml:space="preserve">PANCHAL ANIKET AVINASH AARTI </v>
      </c>
      <c r="C57" s="7">
        <f>[2]PM!$E57</f>
        <v>65</v>
      </c>
      <c r="D57" s="7">
        <f>[3]FA!$E57</f>
        <v>65</v>
      </c>
      <c r="E57" s="7">
        <f>[4]BS!$E57</f>
        <v>65</v>
      </c>
      <c r="F57" s="7">
        <f>[5]OM!$E57</f>
        <v>65</v>
      </c>
      <c r="G57" s="7">
        <f>[6]ME!$E57</f>
        <v>65</v>
      </c>
      <c r="H57" s="7">
        <f>[7]EMC!$E57</f>
        <v>65</v>
      </c>
      <c r="I57" s="7">
        <f>[8]NSS!$E57</f>
        <v>65</v>
      </c>
      <c r="J57" s="7">
        <f>[9]OB!$E57</f>
        <v>65</v>
      </c>
      <c r="K57" s="7">
        <f t="shared" si="0"/>
        <v>520</v>
      </c>
      <c r="L57" s="11">
        <f t="shared" si="1"/>
        <v>65</v>
      </c>
      <c r="M57" s="7" t="str">
        <f>VLOOKUP(A57,'[10]Subject Marks'!$A$3:$BM$135,65,0)</f>
        <v>Successful</v>
      </c>
      <c r="N57" s="2" t="str">
        <f t="shared" si="3"/>
        <v>B+</v>
      </c>
    </row>
    <row r="58" spans="1:14" ht="45" x14ac:dyDescent="0.25">
      <c r="A58" s="16" t="str">
        <f>[1]Sheet1!$A57</f>
        <v>MMS18-20/56</v>
      </c>
      <c r="B58" s="4" t="str">
        <f>[1]Sheet1!$B57</f>
        <v>SHAIKH SAMEER MOHAMMADHUSSAIN FATIMA</v>
      </c>
      <c r="C58" s="7">
        <f>[2]PM!$E58</f>
        <v>70</v>
      </c>
      <c r="D58" s="7">
        <f>[3]FA!$E58</f>
        <v>70</v>
      </c>
      <c r="E58" s="7">
        <f>[4]BS!$E58</f>
        <v>70</v>
      </c>
      <c r="F58" s="7">
        <f>[5]OM!$E58</f>
        <v>70</v>
      </c>
      <c r="G58" s="7">
        <f>[6]ME!$E58</f>
        <v>70</v>
      </c>
      <c r="H58" s="7">
        <f>[7]EMC!$E58</f>
        <v>70</v>
      </c>
      <c r="I58" s="7">
        <f>[8]NSS!$E58</f>
        <v>70</v>
      </c>
      <c r="J58" s="7">
        <f>[9]OB!$E58</f>
        <v>70</v>
      </c>
      <c r="K58" s="7">
        <f t="shared" si="0"/>
        <v>560</v>
      </c>
      <c r="L58" s="11">
        <f t="shared" si="1"/>
        <v>70</v>
      </c>
      <c r="M58" s="7" t="str">
        <f>VLOOKUP(A58,'[10]Subject Marks'!$A$3:$BM$135,65,0)</f>
        <v>Successful</v>
      </c>
      <c r="N58" s="2" t="str">
        <f t="shared" si="3"/>
        <v>A</v>
      </c>
    </row>
    <row r="59" spans="1:14" ht="45" x14ac:dyDescent="0.25">
      <c r="A59" s="16" t="str">
        <f>[1]Sheet1!$A58</f>
        <v>MMS18-20/57</v>
      </c>
      <c r="B59" s="4" t="str">
        <f>[1]Sheet1!$B58</f>
        <v>SHAMBHARKAR PALLAVI JAGDISH MINAKSHI</v>
      </c>
      <c r="C59" s="7">
        <f>[2]PM!$E59</f>
        <v>60</v>
      </c>
      <c r="D59" s="7">
        <f>[3]FA!$E59</f>
        <v>60</v>
      </c>
      <c r="E59" s="7">
        <f>[4]BS!$E59</f>
        <v>60</v>
      </c>
      <c r="F59" s="7">
        <f>[5]OM!$E59</f>
        <v>60</v>
      </c>
      <c r="G59" s="7">
        <f>[6]ME!$E59</f>
        <v>60</v>
      </c>
      <c r="H59" s="7">
        <f>[7]EMC!$E59</f>
        <v>60</v>
      </c>
      <c r="I59" s="7">
        <f>[8]NSS!$E59</f>
        <v>60</v>
      </c>
      <c r="J59" s="7">
        <f>[9]OB!$E59</f>
        <v>60</v>
      </c>
      <c r="K59" s="7">
        <f t="shared" si="0"/>
        <v>480</v>
      </c>
      <c r="L59" s="11">
        <f t="shared" si="1"/>
        <v>60</v>
      </c>
      <c r="M59" s="7" t="str">
        <f>VLOOKUP(A59,'[10]Subject Marks'!$A$3:$BM$135,65,0)</f>
        <v>Successful</v>
      </c>
      <c r="N59" s="2" t="str">
        <f t="shared" si="3"/>
        <v>B</v>
      </c>
    </row>
    <row r="60" spans="1:14" ht="45" x14ac:dyDescent="0.25">
      <c r="A60" s="16" t="str">
        <f>[1]Sheet1!$A59</f>
        <v>MMS18-20/58</v>
      </c>
      <c r="B60" s="4" t="str">
        <f>[1]Sheet1!$B59</f>
        <v>SINGH ASHWIN BHAGWANPRASAD SADHANA</v>
      </c>
      <c r="C60" s="7">
        <f>[2]PM!$E60</f>
        <v>74</v>
      </c>
      <c r="D60" s="7">
        <f>[3]FA!$E60</f>
        <v>74</v>
      </c>
      <c r="E60" s="7">
        <f>[4]BS!$E60</f>
        <v>74</v>
      </c>
      <c r="F60" s="7">
        <f>[5]OM!$E60</f>
        <v>74</v>
      </c>
      <c r="G60" s="7">
        <f>[6]ME!$E60</f>
        <v>74</v>
      </c>
      <c r="H60" s="7">
        <f>[7]EMC!$E60</f>
        <v>74</v>
      </c>
      <c r="I60" s="7">
        <f>[8]NSS!$E60</f>
        <v>74</v>
      </c>
      <c r="J60" s="7">
        <f>[9]OB!$E60</f>
        <v>74</v>
      </c>
      <c r="K60" s="7">
        <f t="shared" si="0"/>
        <v>592</v>
      </c>
      <c r="L60" s="11">
        <f t="shared" si="1"/>
        <v>74</v>
      </c>
      <c r="M60" s="7" t="str">
        <f>VLOOKUP(A60,'[10]Subject Marks'!$A$3:$BM$135,65,0)</f>
        <v>Successful</v>
      </c>
      <c r="N60" s="2" t="str">
        <f t="shared" si="3"/>
        <v>A</v>
      </c>
    </row>
    <row r="61" spans="1:14" ht="45" x14ac:dyDescent="0.25">
      <c r="A61" s="16" t="str">
        <f>[1]Sheet1!$A60</f>
        <v>MMS18-20/59</v>
      </c>
      <c r="B61" s="4" t="str">
        <f>[1]Sheet1!$B60</f>
        <v>WANKHADE NIKHIL MADHUKAR JYOTI</v>
      </c>
      <c r="C61" s="7">
        <f>[2]PM!$E61</f>
        <v>76</v>
      </c>
      <c r="D61" s="7">
        <f>[3]FA!$E61</f>
        <v>76</v>
      </c>
      <c r="E61" s="7">
        <f>[4]BS!$E61</f>
        <v>76</v>
      </c>
      <c r="F61" s="7">
        <f>[5]OM!$E61</f>
        <v>76</v>
      </c>
      <c r="G61" s="7">
        <f>[6]ME!$E61</f>
        <v>76</v>
      </c>
      <c r="H61" s="7">
        <f>[7]EMC!$E61</f>
        <v>76</v>
      </c>
      <c r="I61" s="7">
        <f>[8]NSS!$E61</f>
        <v>76</v>
      </c>
      <c r="J61" s="7">
        <f>[9]OB!$E61</f>
        <v>76</v>
      </c>
      <c r="K61" s="7">
        <f t="shared" si="0"/>
        <v>608</v>
      </c>
      <c r="L61" s="11">
        <f t="shared" si="1"/>
        <v>76</v>
      </c>
      <c r="M61" s="7" t="str">
        <f>VLOOKUP(A61,'[10]Subject Marks'!$A$3:$BM$135,65,0)</f>
        <v>Successful</v>
      </c>
      <c r="N61" s="2" t="str">
        <f t="shared" si="3"/>
        <v>A+</v>
      </c>
    </row>
    <row r="62" spans="1:14" ht="45" x14ac:dyDescent="0.25">
      <c r="A62" s="16" t="str">
        <f>[1]Sheet1!$A61</f>
        <v>MMS18-20/60</v>
      </c>
      <c r="B62" s="4" t="str">
        <f>[1]Sheet1!$B61</f>
        <v>WORLIKAR SIDDHANT PANKAJ VIDYA</v>
      </c>
      <c r="C62" s="7">
        <f>[2]PM!$E62</f>
        <v>69</v>
      </c>
      <c r="D62" s="7">
        <f>[3]FA!$E62</f>
        <v>69</v>
      </c>
      <c r="E62" s="7">
        <f>[4]BS!$E62</f>
        <v>69</v>
      </c>
      <c r="F62" s="7">
        <f>[5]OM!$E62</f>
        <v>69</v>
      </c>
      <c r="G62" s="7">
        <f>[6]ME!$E62</f>
        <v>69</v>
      </c>
      <c r="H62" s="7">
        <f>[7]EMC!$E62</f>
        <v>69</v>
      </c>
      <c r="I62" s="7">
        <f>[8]NSS!$E62</f>
        <v>69</v>
      </c>
      <c r="J62" s="7">
        <f>[9]OB!$E62</f>
        <v>69</v>
      </c>
      <c r="K62" s="7">
        <f t="shared" si="0"/>
        <v>552</v>
      </c>
      <c r="L62" s="11">
        <f t="shared" si="1"/>
        <v>69</v>
      </c>
      <c r="M62" s="7" t="str">
        <f>VLOOKUP(A62,'[10]Subject Marks'!$A$3:$BM$135,65,0)</f>
        <v>Successful</v>
      </c>
      <c r="N62" s="2" t="str">
        <f t="shared" si="3"/>
        <v>B+</v>
      </c>
    </row>
    <row r="63" spans="1:14" ht="30" x14ac:dyDescent="0.25">
      <c r="A63" s="16" t="str">
        <f>[1]Sheet1!$A62</f>
        <v>MMS18-20/61</v>
      </c>
      <c r="B63" s="4" t="str">
        <f>[1]Sheet1!$B62</f>
        <v>AGATE AKASH PRAKASH KIRAN</v>
      </c>
      <c r="C63" s="7">
        <f>[2]PM!$E63</f>
        <v>71</v>
      </c>
      <c r="D63" s="7">
        <f>[3]FA!$E63</f>
        <v>71</v>
      </c>
      <c r="E63" s="7">
        <f>[4]BS!$E63</f>
        <v>71</v>
      </c>
      <c r="F63" s="7">
        <f>[5]OM!$E63</f>
        <v>71</v>
      </c>
      <c r="G63" s="7">
        <f>[6]ME!$E63</f>
        <v>71</v>
      </c>
      <c r="H63" s="7">
        <f>[7]EMC!$E63</f>
        <v>71</v>
      </c>
      <c r="I63" s="7">
        <f>[8]NSS!$E63</f>
        <v>71</v>
      </c>
      <c r="J63" s="7">
        <f>[9]OB!$E63</f>
        <v>71</v>
      </c>
      <c r="K63" s="7">
        <f t="shared" si="0"/>
        <v>568</v>
      </c>
      <c r="L63" s="11">
        <f t="shared" si="1"/>
        <v>71</v>
      </c>
      <c r="M63" s="7" t="str">
        <f>VLOOKUP(A63,'[10]Subject Marks'!$A$3:$BM$135,65,0)</f>
        <v>Successful</v>
      </c>
      <c r="N63" s="2" t="str">
        <f t="shared" si="3"/>
        <v>A</v>
      </c>
    </row>
    <row r="64" spans="1:14" ht="45" x14ac:dyDescent="0.25">
      <c r="A64" s="16" t="str">
        <f>[1]Sheet1!$A63</f>
        <v>MMS18-20/62</v>
      </c>
      <c r="B64" s="4" t="str">
        <f>[1]Sheet1!$B63</f>
        <v>AVHAD VISHAKHA MILIND RAKHI</v>
      </c>
      <c r="C64" s="7">
        <f>[2]PM!$E64</f>
        <v>71</v>
      </c>
      <c r="D64" s="7">
        <f>[3]FA!$E64</f>
        <v>71</v>
      </c>
      <c r="E64" s="7">
        <f>[4]BS!$E64</f>
        <v>71</v>
      </c>
      <c r="F64" s="7">
        <f>[5]OM!$E64</f>
        <v>71</v>
      </c>
      <c r="G64" s="7">
        <f>[6]ME!$E64</f>
        <v>71</v>
      </c>
      <c r="H64" s="7">
        <f>[7]EMC!$E64</f>
        <v>71</v>
      </c>
      <c r="I64" s="7">
        <f>[8]NSS!$E64</f>
        <v>71</v>
      </c>
      <c r="J64" s="7">
        <f>[9]OB!$E64</f>
        <v>71</v>
      </c>
      <c r="K64" s="7">
        <f t="shared" si="0"/>
        <v>568</v>
      </c>
      <c r="L64" s="11">
        <f t="shared" si="1"/>
        <v>71</v>
      </c>
      <c r="M64" s="7" t="str">
        <f>VLOOKUP(A64,'[10]Subject Marks'!$A$3:$BM$135,65,0)</f>
        <v>Successful</v>
      </c>
      <c r="N64" s="2" t="str">
        <f t="shared" si="3"/>
        <v>A</v>
      </c>
    </row>
    <row r="65" spans="1:14" ht="30" x14ac:dyDescent="0.25">
      <c r="A65" s="16" t="str">
        <f>[1]Sheet1!$A64</f>
        <v>MMS18-20/63</v>
      </c>
      <c r="B65" s="4" t="str">
        <f>[1]Sheet1!$B64</f>
        <v>CHILE VARAD KISHOR NEHA</v>
      </c>
      <c r="C65" s="7">
        <f>[2]PM!$E65</f>
        <v>75</v>
      </c>
      <c r="D65" s="7">
        <f>[3]FA!$E65</f>
        <v>75</v>
      </c>
      <c r="E65" s="7">
        <f>[4]BS!$E65</f>
        <v>75</v>
      </c>
      <c r="F65" s="7">
        <f>[5]OM!$E65</f>
        <v>75</v>
      </c>
      <c r="G65" s="7">
        <f>[6]ME!$E65</f>
        <v>75</v>
      </c>
      <c r="H65" s="7">
        <f>[7]EMC!$E65</f>
        <v>75</v>
      </c>
      <c r="I65" s="7">
        <f>[8]NSS!$E65</f>
        <v>75</v>
      </c>
      <c r="J65" s="7">
        <f>[9]OB!$E65</f>
        <v>75</v>
      </c>
      <c r="K65" s="7">
        <f t="shared" si="0"/>
        <v>600</v>
      </c>
      <c r="L65" s="11">
        <f t="shared" si="1"/>
        <v>75</v>
      </c>
      <c r="M65" s="7" t="str">
        <f>VLOOKUP(A65,'[10]Subject Marks'!$A$3:$BM$135,65,0)</f>
        <v>Successful</v>
      </c>
      <c r="N65" s="2" t="str">
        <f t="shared" si="3"/>
        <v>A+</v>
      </c>
    </row>
    <row r="66" spans="1:14" ht="45" x14ac:dyDescent="0.25">
      <c r="A66" s="16" t="str">
        <f>[1]Sheet1!$A65</f>
        <v>MMS18-20/64</v>
      </c>
      <c r="B66" s="4" t="str">
        <f>[1]Sheet1!$B65</f>
        <v>DALVI AKASH SHANKAR NIRMALA</v>
      </c>
      <c r="C66" s="7">
        <f>[2]PM!$E66</f>
        <v>67</v>
      </c>
      <c r="D66" s="7">
        <f>[3]FA!$E66</f>
        <v>67</v>
      </c>
      <c r="E66" s="7">
        <f>[4]BS!$E66</f>
        <v>67</v>
      </c>
      <c r="F66" s="7">
        <f>[5]OM!$E66</f>
        <v>67</v>
      </c>
      <c r="G66" s="7">
        <f>[6]ME!$E66</f>
        <v>67</v>
      </c>
      <c r="H66" s="7">
        <f>[7]EMC!$E66</f>
        <v>67</v>
      </c>
      <c r="I66" s="7">
        <f>[8]NSS!$E66</f>
        <v>67</v>
      </c>
      <c r="J66" s="7">
        <f>[9]OB!$E66</f>
        <v>67</v>
      </c>
      <c r="K66" s="7">
        <f t="shared" si="0"/>
        <v>536</v>
      </c>
      <c r="L66" s="11">
        <f t="shared" si="1"/>
        <v>67</v>
      </c>
      <c r="M66" s="7" t="str">
        <f>VLOOKUP(A66,'[10]Subject Marks'!$A$3:$BM$135,65,0)</f>
        <v>Successful</v>
      </c>
      <c r="N66" s="2" t="str">
        <f t="shared" si="3"/>
        <v>B+</v>
      </c>
    </row>
    <row r="67" spans="1:14" ht="30" x14ac:dyDescent="0.25">
      <c r="A67" s="16" t="str">
        <f>[1]Sheet1!$A66</f>
        <v>MMS18-20/65</v>
      </c>
      <c r="B67" s="4" t="str">
        <f>[1]Sheet1!$B66</f>
        <v>DALVI RUTUJA JAGDISH SUPRIYA</v>
      </c>
      <c r="C67" s="7">
        <f>[2]PM!$E67</f>
        <v>69</v>
      </c>
      <c r="D67" s="7">
        <f>[3]FA!$E67</f>
        <v>69</v>
      </c>
      <c r="E67" s="7">
        <f>[4]BS!$E67</f>
        <v>69</v>
      </c>
      <c r="F67" s="7">
        <f>[5]OM!$E67</f>
        <v>69</v>
      </c>
      <c r="G67" s="7">
        <f>[6]ME!$E67</f>
        <v>69</v>
      </c>
      <c r="H67" s="7">
        <f>[7]EMC!$E67</f>
        <v>69</v>
      </c>
      <c r="I67" s="7">
        <f>[8]NSS!$E67</f>
        <v>69</v>
      </c>
      <c r="J67" s="7">
        <f>[9]OB!$E67</f>
        <v>69</v>
      </c>
      <c r="K67" s="7">
        <f t="shared" si="0"/>
        <v>552</v>
      </c>
      <c r="L67" s="11">
        <f t="shared" si="1"/>
        <v>69</v>
      </c>
      <c r="M67" s="7" t="str">
        <f>VLOOKUP(A67,'[10]Subject Marks'!$A$3:$BM$135,65,0)</f>
        <v>Successful</v>
      </c>
      <c r="N67" s="2" t="str">
        <f t="shared" ref="N67:N98" si="4">IF(L67&lt;=50,"F",IF(L67&lt;=54.99,"P",IF(L67&lt;=59.99,"C",IF(L67&lt;=64.99,"B",IF(L67&lt;=69.99,"B+",IF(L67&lt;=74.99,"A",IF(L67&lt;=79.99,"A+","O")))))))</f>
        <v>B+</v>
      </c>
    </row>
    <row r="68" spans="1:14" ht="30" x14ac:dyDescent="0.25">
      <c r="A68" s="16" t="str">
        <f>[1]Sheet1!$A67</f>
        <v>MMS18-20/66</v>
      </c>
      <c r="B68" s="4" t="str">
        <f>[1]Sheet1!$B67</f>
        <v xml:space="preserve">GANDHI BHAVIK AJAY HARSHA </v>
      </c>
      <c r="C68" s="7">
        <f>[2]PM!$E68</f>
        <v>65</v>
      </c>
      <c r="D68" s="7">
        <f>[3]FA!$E68</f>
        <v>65</v>
      </c>
      <c r="E68" s="7">
        <f>[4]BS!$E68</f>
        <v>65</v>
      </c>
      <c r="F68" s="7">
        <f>[5]OM!$E68</f>
        <v>65</v>
      </c>
      <c r="G68" s="7">
        <f>[6]ME!$E68</f>
        <v>65</v>
      </c>
      <c r="H68" s="7">
        <f>[7]EMC!$E68</f>
        <v>65</v>
      </c>
      <c r="I68" s="7">
        <f>[8]NSS!$E68</f>
        <v>65</v>
      </c>
      <c r="J68" s="7">
        <f>[9]OB!$E68</f>
        <v>65</v>
      </c>
      <c r="K68" s="7">
        <f t="shared" ref="K68:K122" si="5">SUM(C68:J68)</f>
        <v>520</v>
      </c>
      <c r="L68" s="11">
        <f t="shared" ref="L68:L131" si="6">IF(M68="Unsuccessful",0,((K68/800)*100))</f>
        <v>65</v>
      </c>
      <c r="M68" s="7" t="str">
        <f>VLOOKUP(A68,'[10]Subject Marks'!$A$3:$BM$135,65,0)</f>
        <v>Successful</v>
      </c>
      <c r="N68" s="2" t="str">
        <f t="shared" si="4"/>
        <v>B+</v>
      </c>
    </row>
    <row r="69" spans="1:14" ht="45" x14ac:dyDescent="0.25">
      <c r="A69" s="16" t="str">
        <f>[1]Sheet1!$A68</f>
        <v>MMS18-20/67</v>
      </c>
      <c r="B69" s="4" t="str">
        <f>[1]Sheet1!$B68</f>
        <v>GUNDU MEGHNA GUNASHALI SUJATHA</v>
      </c>
      <c r="C69" s="7">
        <f>[2]PM!$E69</f>
        <v>70</v>
      </c>
      <c r="D69" s="7">
        <f>[3]FA!$E69</f>
        <v>70</v>
      </c>
      <c r="E69" s="7">
        <f>[4]BS!$E69</f>
        <v>70</v>
      </c>
      <c r="F69" s="7">
        <f>[5]OM!$E69</f>
        <v>70</v>
      </c>
      <c r="G69" s="7">
        <f>[6]ME!$E69</f>
        <v>70</v>
      </c>
      <c r="H69" s="7">
        <f>[7]EMC!$E69</f>
        <v>70</v>
      </c>
      <c r="I69" s="7">
        <f>[8]NSS!$E69</f>
        <v>70</v>
      </c>
      <c r="J69" s="7">
        <f>[9]OB!$E69</f>
        <v>70</v>
      </c>
      <c r="K69" s="7">
        <f t="shared" si="5"/>
        <v>560</v>
      </c>
      <c r="L69" s="11">
        <f t="shared" si="6"/>
        <v>70</v>
      </c>
      <c r="M69" s="7" t="str">
        <f>VLOOKUP(A69,'[10]Subject Marks'!$A$3:$BM$135,65,0)</f>
        <v>Successful</v>
      </c>
      <c r="N69" s="2" t="str">
        <f t="shared" si="4"/>
        <v>A</v>
      </c>
    </row>
    <row r="70" spans="1:14" ht="45" x14ac:dyDescent="0.25">
      <c r="A70" s="16" t="str">
        <f>[1]Sheet1!$A69</f>
        <v>MMS18-20/68</v>
      </c>
      <c r="B70" s="4" t="str">
        <f>[1]Sheet1!$B69</f>
        <v>GUPTA AAYUSH NEELKAMAL MANSHA</v>
      </c>
      <c r="C70" s="7">
        <f>[2]PM!$E70</f>
        <v>60</v>
      </c>
      <c r="D70" s="7">
        <f>[3]FA!$E70</f>
        <v>60</v>
      </c>
      <c r="E70" s="7">
        <f>[4]BS!$E70</f>
        <v>60</v>
      </c>
      <c r="F70" s="7">
        <f>[5]OM!$E70</f>
        <v>60</v>
      </c>
      <c r="G70" s="7">
        <f>[6]ME!$E70</f>
        <v>60</v>
      </c>
      <c r="H70" s="7">
        <f>[7]EMC!$E70</f>
        <v>60</v>
      </c>
      <c r="I70" s="7">
        <f>[8]NSS!$E70</f>
        <v>60</v>
      </c>
      <c r="J70" s="7">
        <f>[9]OB!$E70</f>
        <v>60</v>
      </c>
      <c r="K70" s="7">
        <f t="shared" si="5"/>
        <v>480</v>
      </c>
      <c r="L70" s="11">
        <f t="shared" si="6"/>
        <v>60</v>
      </c>
      <c r="M70" s="7" t="str">
        <f>VLOOKUP(A70,'[10]Subject Marks'!$A$3:$BM$135,65,0)</f>
        <v>Successful</v>
      </c>
      <c r="N70" s="2" t="str">
        <f t="shared" si="4"/>
        <v>B</v>
      </c>
    </row>
    <row r="71" spans="1:14" ht="45" x14ac:dyDescent="0.25">
      <c r="A71" s="16" t="str">
        <f>[1]Sheet1!$A70</f>
        <v>MMS18-20/69</v>
      </c>
      <c r="B71" s="4" t="str">
        <f>[1]Sheet1!$B70</f>
        <v>GUPTA PRAMOD OMPRAKASH RAMAVATI</v>
      </c>
      <c r="C71" s="7">
        <f>[2]PM!$E71</f>
        <v>74</v>
      </c>
      <c r="D71" s="7">
        <f>[3]FA!$E71</f>
        <v>74</v>
      </c>
      <c r="E71" s="7">
        <f>[4]BS!$E71</f>
        <v>74</v>
      </c>
      <c r="F71" s="7">
        <f>[5]OM!$E71</f>
        <v>74</v>
      </c>
      <c r="G71" s="7">
        <f>[6]ME!$E71</f>
        <v>74</v>
      </c>
      <c r="H71" s="7">
        <f>[7]EMC!$E71</f>
        <v>74</v>
      </c>
      <c r="I71" s="7">
        <f>[8]NSS!$E71</f>
        <v>74</v>
      </c>
      <c r="J71" s="7">
        <f>[9]OB!$E71</f>
        <v>74</v>
      </c>
      <c r="K71" s="7">
        <f t="shared" si="5"/>
        <v>592</v>
      </c>
      <c r="L71" s="11">
        <f t="shared" si="6"/>
        <v>74</v>
      </c>
      <c r="M71" s="7" t="str">
        <f>VLOOKUP(A71,'[10]Subject Marks'!$A$3:$BM$135,65,0)</f>
        <v>Successful</v>
      </c>
      <c r="N71" s="2" t="str">
        <f t="shared" si="4"/>
        <v>A</v>
      </c>
    </row>
    <row r="72" spans="1:14" ht="30" x14ac:dyDescent="0.25">
      <c r="A72" s="16" t="str">
        <f>[1]Sheet1!$A71</f>
        <v>MMS18-20/70</v>
      </c>
      <c r="B72" s="4" t="str">
        <f>[1]Sheet1!$B71</f>
        <v>JADHAV SHWETA NARESH LATA</v>
      </c>
      <c r="C72" s="7">
        <f>[2]PM!$E72</f>
        <v>76</v>
      </c>
      <c r="D72" s="7">
        <f>[3]FA!$E72</f>
        <v>76</v>
      </c>
      <c r="E72" s="7">
        <f>[4]BS!$E72</f>
        <v>76</v>
      </c>
      <c r="F72" s="7">
        <f>[5]OM!$E72</f>
        <v>76</v>
      </c>
      <c r="G72" s="7">
        <f>[6]ME!$E72</f>
        <v>76</v>
      </c>
      <c r="H72" s="7">
        <f>[7]EMC!$E72</f>
        <v>76</v>
      </c>
      <c r="I72" s="7">
        <f>[8]NSS!$E72</f>
        <v>76</v>
      </c>
      <c r="J72" s="7">
        <f>[9]OB!$E72</f>
        <v>76</v>
      </c>
      <c r="K72" s="7">
        <f t="shared" si="5"/>
        <v>608</v>
      </c>
      <c r="L72" s="11">
        <f t="shared" si="6"/>
        <v>76</v>
      </c>
      <c r="M72" s="7" t="str">
        <f>VLOOKUP(A72,'[10]Subject Marks'!$A$3:$BM$135,65,0)</f>
        <v>Successful</v>
      </c>
      <c r="N72" s="2" t="str">
        <f t="shared" si="4"/>
        <v>A+</v>
      </c>
    </row>
    <row r="73" spans="1:14" ht="45" x14ac:dyDescent="0.25">
      <c r="A73" s="16" t="str">
        <f>[1]Sheet1!$A72</f>
        <v>MMS18-20/71</v>
      </c>
      <c r="B73" s="4" t="str">
        <f>[1]Sheet1!$B72</f>
        <v>INGLE ATHARAVA SHASHIKANT SAILEE</v>
      </c>
      <c r="C73" s="7">
        <f>[2]PM!$E73</f>
        <v>69</v>
      </c>
      <c r="D73" s="7">
        <f>[3]FA!$E73</f>
        <v>69</v>
      </c>
      <c r="E73" s="7">
        <f>[4]BS!$E73</f>
        <v>69</v>
      </c>
      <c r="F73" s="7">
        <f>[5]OM!$E73</f>
        <v>69</v>
      </c>
      <c r="G73" s="7">
        <f>[6]ME!$E73</f>
        <v>69</v>
      </c>
      <c r="H73" s="7">
        <f>[7]EMC!$E73</f>
        <v>69</v>
      </c>
      <c r="I73" s="7">
        <f>[8]NSS!$E73</f>
        <v>69</v>
      </c>
      <c r="J73" s="7">
        <f>[9]OB!$E73</f>
        <v>69</v>
      </c>
      <c r="K73" s="7">
        <f t="shared" si="5"/>
        <v>552</v>
      </c>
      <c r="L73" s="11">
        <f t="shared" si="6"/>
        <v>69</v>
      </c>
      <c r="M73" s="7" t="str">
        <f>VLOOKUP(A73,'[10]Subject Marks'!$A$3:$BM$135,65,0)</f>
        <v>Successful</v>
      </c>
      <c r="N73" s="2" t="str">
        <f t="shared" si="4"/>
        <v>B+</v>
      </c>
    </row>
    <row r="74" spans="1:14" ht="45" x14ac:dyDescent="0.25">
      <c r="A74" s="16" t="str">
        <f>[1]Sheet1!$A73</f>
        <v>MMS18-20/72</v>
      </c>
      <c r="B74" s="4" t="str">
        <f>[1]Sheet1!$B73</f>
        <v>KEMPU VIDYA LAXMAN SHANTAMMA</v>
      </c>
      <c r="C74" s="7">
        <f>[2]PM!$E74</f>
        <v>71</v>
      </c>
      <c r="D74" s="7">
        <f>[3]FA!$E74</f>
        <v>71</v>
      </c>
      <c r="E74" s="7">
        <f>[4]BS!$E74</f>
        <v>71</v>
      </c>
      <c r="F74" s="7">
        <f>[5]OM!$E74</f>
        <v>71</v>
      </c>
      <c r="G74" s="7">
        <f>[6]ME!$E74</f>
        <v>71</v>
      </c>
      <c r="H74" s="7">
        <f>[7]EMC!$E74</f>
        <v>71</v>
      </c>
      <c r="I74" s="7">
        <f>[8]NSS!$E74</f>
        <v>71</v>
      </c>
      <c r="J74" s="7">
        <f>[9]OB!$E74</f>
        <v>71</v>
      </c>
      <c r="K74" s="7">
        <f t="shared" si="5"/>
        <v>568</v>
      </c>
      <c r="L74" s="11">
        <f t="shared" si="6"/>
        <v>71</v>
      </c>
      <c r="M74" s="7" t="str">
        <f>VLOOKUP(A74,'[10]Subject Marks'!$A$3:$BM$135,65,0)</f>
        <v>Successful</v>
      </c>
      <c r="N74" s="2" t="str">
        <f t="shared" si="4"/>
        <v>A</v>
      </c>
    </row>
    <row r="75" spans="1:14" ht="60" x14ac:dyDescent="0.25">
      <c r="A75" s="16" t="str">
        <f>[1]Sheet1!$A74</f>
        <v>MMS18-20/73</v>
      </c>
      <c r="B75" s="4" t="str">
        <f>[1]Sheet1!$B74</f>
        <v>KHADE VRUSHALEE SUKHADEV RAJASHREE</v>
      </c>
      <c r="C75" s="7">
        <f>[2]PM!$E75</f>
        <v>71</v>
      </c>
      <c r="D75" s="7">
        <f>[3]FA!$E75</f>
        <v>71</v>
      </c>
      <c r="E75" s="7">
        <f>[4]BS!$E75</f>
        <v>71</v>
      </c>
      <c r="F75" s="7">
        <f>[5]OM!$E75</f>
        <v>71</v>
      </c>
      <c r="G75" s="7">
        <f>[6]ME!$E75</f>
        <v>71</v>
      </c>
      <c r="H75" s="7">
        <f>[7]EMC!$E75</f>
        <v>71</v>
      </c>
      <c r="I75" s="7">
        <f>[8]NSS!$E75</f>
        <v>71</v>
      </c>
      <c r="J75" s="7">
        <f>[9]OB!$E75</f>
        <v>71</v>
      </c>
      <c r="K75" s="7">
        <f t="shared" si="5"/>
        <v>568</v>
      </c>
      <c r="L75" s="11">
        <f t="shared" si="6"/>
        <v>71</v>
      </c>
      <c r="M75" s="7" t="str">
        <f>VLOOKUP(A75,'[10]Subject Marks'!$A$3:$BM$135,65,0)</f>
        <v>Successful</v>
      </c>
      <c r="N75" s="2" t="str">
        <f t="shared" si="4"/>
        <v>A</v>
      </c>
    </row>
    <row r="76" spans="1:14" ht="45" x14ac:dyDescent="0.25">
      <c r="A76" s="16" t="str">
        <f>[1]Sheet1!$A75</f>
        <v>MMS18-20/74</v>
      </c>
      <c r="B76" s="4" t="str">
        <f>[1]Sheet1!$B75</f>
        <v>KUSHWAHA PRAMOD RAMSAKHA ASHA</v>
      </c>
      <c r="C76" s="7">
        <f>[2]PM!$E76</f>
        <v>75</v>
      </c>
      <c r="D76" s="7">
        <f>[3]FA!$E76</f>
        <v>75</v>
      </c>
      <c r="E76" s="7">
        <f>[4]BS!$E76</f>
        <v>75</v>
      </c>
      <c r="F76" s="7">
        <f>[5]OM!$E76</f>
        <v>75</v>
      </c>
      <c r="G76" s="7">
        <f>[6]ME!$E76</f>
        <v>75</v>
      </c>
      <c r="H76" s="7">
        <f>[7]EMC!$E76</f>
        <v>75</v>
      </c>
      <c r="I76" s="7">
        <f>[8]NSS!$E76</f>
        <v>75</v>
      </c>
      <c r="J76" s="7">
        <f>[9]OB!$E76</f>
        <v>75</v>
      </c>
      <c r="K76" s="7">
        <f t="shared" si="5"/>
        <v>600</v>
      </c>
      <c r="L76" s="11">
        <f t="shared" si="6"/>
        <v>75</v>
      </c>
      <c r="M76" s="7" t="str">
        <f>VLOOKUP(A76,'[10]Subject Marks'!$A$3:$BM$135,65,0)</f>
        <v>Successful</v>
      </c>
      <c r="N76" s="2" t="str">
        <f t="shared" si="4"/>
        <v>A+</v>
      </c>
    </row>
    <row r="77" spans="1:14" ht="45" x14ac:dyDescent="0.25">
      <c r="A77" s="16" t="str">
        <f>[1]Sheet1!$A76</f>
        <v>MMS18-20/75</v>
      </c>
      <c r="B77" s="4" t="str">
        <f>[1]Sheet1!$B76</f>
        <v>MAURYA NEHA JAYSHANKAR GEETA</v>
      </c>
      <c r="C77" s="7">
        <f>[2]PM!$E77</f>
        <v>67</v>
      </c>
      <c r="D77" s="7">
        <f>[3]FA!$E77</f>
        <v>67</v>
      </c>
      <c r="E77" s="7">
        <f>[4]BS!$E77</f>
        <v>67</v>
      </c>
      <c r="F77" s="7">
        <f>[5]OM!$E77</f>
        <v>67</v>
      </c>
      <c r="G77" s="7">
        <f>[6]ME!$E77</f>
        <v>67</v>
      </c>
      <c r="H77" s="7">
        <f>[7]EMC!$E77</f>
        <v>67</v>
      </c>
      <c r="I77" s="7">
        <f>[8]NSS!$E77</f>
        <v>67</v>
      </c>
      <c r="J77" s="7">
        <f>[9]OB!$E77</f>
        <v>67</v>
      </c>
      <c r="K77" s="7">
        <f t="shared" si="5"/>
        <v>536</v>
      </c>
      <c r="L77" s="11">
        <f t="shared" si="6"/>
        <v>67</v>
      </c>
      <c r="M77" s="7" t="str">
        <f>VLOOKUP(A77,'[10]Subject Marks'!$A$3:$BM$135,65,0)</f>
        <v>Successful</v>
      </c>
      <c r="N77" s="2" t="str">
        <f t="shared" si="4"/>
        <v>B+</v>
      </c>
    </row>
    <row r="78" spans="1:14" ht="60" x14ac:dyDescent="0.25">
      <c r="A78" s="16" t="str">
        <f>[1]Sheet1!$A77</f>
        <v>MMS18-20/76</v>
      </c>
      <c r="B78" s="4" t="str">
        <f>[1]Sheet1!$B77</f>
        <v>PANCHAL SWAPNIL SATYAWAN MANASI</v>
      </c>
      <c r="C78" s="7">
        <f>[2]PM!$E78</f>
        <v>69</v>
      </c>
      <c r="D78" s="7">
        <f>[3]FA!$E78</f>
        <v>69</v>
      </c>
      <c r="E78" s="7">
        <f>[4]BS!$E78</f>
        <v>69</v>
      </c>
      <c r="F78" s="7">
        <f>[5]OM!$E78</f>
        <v>69</v>
      </c>
      <c r="G78" s="7">
        <f>[6]ME!$E78</f>
        <v>69</v>
      </c>
      <c r="H78" s="7">
        <f>[7]EMC!$E78</f>
        <v>69</v>
      </c>
      <c r="I78" s="7">
        <f>[8]NSS!$E78</f>
        <v>69</v>
      </c>
      <c r="J78" s="7">
        <f>[9]OB!$E78</f>
        <v>69</v>
      </c>
      <c r="K78" s="7">
        <f t="shared" si="5"/>
        <v>552</v>
      </c>
      <c r="L78" s="11">
        <f t="shared" si="6"/>
        <v>69</v>
      </c>
      <c r="M78" s="7" t="str">
        <f>VLOOKUP(A78,'[10]Subject Marks'!$A$3:$BM$135,65,0)</f>
        <v>Successful</v>
      </c>
      <c r="N78" s="2" t="str">
        <f t="shared" si="4"/>
        <v>B+</v>
      </c>
    </row>
    <row r="79" spans="1:14" ht="45" x14ac:dyDescent="0.25">
      <c r="A79" s="16" t="str">
        <f>[1]Sheet1!$A78</f>
        <v>MMS18-20/77</v>
      </c>
      <c r="B79" s="4" t="str">
        <f>[1]Sheet1!$B78</f>
        <v>PANDYA VANESHA EDWIN SHASHMIRA</v>
      </c>
      <c r="C79" s="7">
        <f>[2]PM!$E79</f>
        <v>65</v>
      </c>
      <c r="D79" s="7">
        <f>[3]FA!$E79</f>
        <v>65</v>
      </c>
      <c r="E79" s="7">
        <f>[4]BS!$E79</f>
        <v>65</v>
      </c>
      <c r="F79" s="7">
        <f>[5]OM!$E79</f>
        <v>65</v>
      </c>
      <c r="G79" s="7">
        <f>[6]ME!$E79</f>
        <v>65</v>
      </c>
      <c r="H79" s="7">
        <f>[7]EMC!$E79</f>
        <v>65</v>
      </c>
      <c r="I79" s="7">
        <f>[8]NSS!$E79</f>
        <v>65</v>
      </c>
      <c r="J79" s="7">
        <f>[9]OB!$E79</f>
        <v>65</v>
      </c>
      <c r="K79" s="7">
        <f t="shared" si="5"/>
        <v>520</v>
      </c>
      <c r="L79" s="11">
        <f t="shared" si="6"/>
        <v>65</v>
      </c>
      <c r="M79" s="7" t="str">
        <f>VLOOKUP(A79,'[10]Subject Marks'!$A$3:$BM$135,65,0)</f>
        <v>Successful</v>
      </c>
      <c r="N79" s="2" t="str">
        <f t="shared" si="4"/>
        <v>B+</v>
      </c>
    </row>
    <row r="80" spans="1:14" ht="45" x14ac:dyDescent="0.25">
      <c r="A80" s="16" t="str">
        <f>[1]Sheet1!$A79</f>
        <v>MMS18-20/78</v>
      </c>
      <c r="B80" s="4" t="str">
        <f>[1]Sheet1!$B79</f>
        <v xml:space="preserve">PATEKAR RUPESH GANESH MANJULA </v>
      </c>
      <c r="C80" s="7">
        <f>[2]PM!$E80</f>
        <v>70</v>
      </c>
      <c r="D80" s="7">
        <f>[3]FA!$E80</f>
        <v>70</v>
      </c>
      <c r="E80" s="7">
        <f>[4]BS!$E80</f>
        <v>70</v>
      </c>
      <c r="F80" s="7">
        <f>[5]OM!$E80</f>
        <v>70</v>
      </c>
      <c r="G80" s="7">
        <f>[6]ME!$E80</f>
        <v>70</v>
      </c>
      <c r="H80" s="7">
        <f>[7]EMC!$E80</f>
        <v>70</v>
      </c>
      <c r="I80" s="7">
        <f>[8]NSS!$E80</f>
        <v>70</v>
      </c>
      <c r="J80" s="7">
        <f>[9]OB!$E80</f>
        <v>70</v>
      </c>
      <c r="K80" s="7">
        <f t="shared" si="5"/>
        <v>560</v>
      </c>
      <c r="L80" s="11">
        <f t="shared" si="6"/>
        <v>70</v>
      </c>
      <c r="M80" s="7" t="str">
        <f>VLOOKUP(A80,'[10]Subject Marks'!$A$3:$BM$135,65,0)</f>
        <v>Successful</v>
      </c>
      <c r="N80" s="2" t="str">
        <f t="shared" si="4"/>
        <v>A</v>
      </c>
    </row>
    <row r="81" spans="1:14" ht="45" x14ac:dyDescent="0.25">
      <c r="A81" s="16" t="str">
        <f>[1]Sheet1!$A80</f>
        <v>MMS18-20/79</v>
      </c>
      <c r="B81" s="4" t="str">
        <f>[1]Sheet1!$B80</f>
        <v>PATEL PRAGNESH KISHORBHAI DAMYANTIBEN</v>
      </c>
      <c r="C81" s="7">
        <f>[2]PM!$E81</f>
        <v>60</v>
      </c>
      <c r="D81" s="7">
        <f>[3]FA!$E81</f>
        <v>60</v>
      </c>
      <c r="E81" s="7">
        <f>[4]BS!$E81</f>
        <v>60</v>
      </c>
      <c r="F81" s="7">
        <f>[5]OM!$E81</f>
        <v>60</v>
      </c>
      <c r="G81" s="7">
        <f>[6]ME!$E81</f>
        <v>60</v>
      </c>
      <c r="H81" s="7">
        <f>[7]EMC!$E81</f>
        <v>60</v>
      </c>
      <c r="I81" s="7">
        <f>[8]NSS!$E81</f>
        <v>60</v>
      </c>
      <c r="J81" s="7">
        <f>[9]OB!$E81</f>
        <v>60</v>
      </c>
      <c r="K81" s="7">
        <f t="shared" si="5"/>
        <v>480</v>
      </c>
      <c r="L81" s="11">
        <f t="shared" si="6"/>
        <v>60</v>
      </c>
      <c r="M81" s="7" t="str">
        <f>VLOOKUP(A81,'[10]Subject Marks'!$A$3:$BM$135,65,0)</f>
        <v>Successful</v>
      </c>
      <c r="N81" s="2" t="str">
        <f t="shared" si="4"/>
        <v>B</v>
      </c>
    </row>
    <row r="82" spans="1:14" ht="30" x14ac:dyDescent="0.25">
      <c r="A82" s="16" t="str">
        <f>[1]Sheet1!$A81</f>
        <v>MMS18-20/80</v>
      </c>
      <c r="B82" s="4" t="str">
        <f>[1]Sheet1!$B81</f>
        <v>PATIL CHAITALEE NARESH NAMITA</v>
      </c>
      <c r="C82" s="7">
        <f>[2]PM!$E82</f>
        <v>74</v>
      </c>
      <c r="D82" s="7">
        <f>[3]FA!$E82</f>
        <v>74</v>
      </c>
      <c r="E82" s="7">
        <f>[4]BS!$E82</f>
        <v>74</v>
      </c>
      <c r="F82" s="7">
        <f>[5]OM!$E82</f>
        <v>74</v>
      </c>
      <c r="G82" s="7">
        <f>[6]ME!$E82</f>
        <v>74</v>
      </c>
      <c r="H82" s="7">
        <f>[7]EMC!$E82</f>
        <v>74</v>
      </c>
      <c r="I82" s="7">
        <f>[8]NSS!$E82</f>
        <v>74</v>
      </c>
      <c r="J82" s="7">
        <f>[9]OB!$E82</f>
        <v>74</v>
      </c>
      <c r="K82" s="7">
        <f t="shared" si="5"/>
        <v>592</v>
      </c>
      <c r="L82" s="11">
        <f t="shared" si="6"/>
        <v>74</v>
      </c>
      <c r="M82" s="7" t="str">
        <f>VLOOKUP(A82,'[10]Subject Marks'!$A$3:$BM$135,65,0)</f>
        <v>Successful</v>
      </c>
      <c r="N82" s="2" t="str">
        <f t="shared" si="4"/>
        <v>A</v>
      </c>
    </row>
    <row r="83" spans="1:14" ht="45" x14ac:dyDescent="0.25">
      <c r="A83" s="16" t="str">
        <f>[1]Sheet1!$A82</f>
        <v>MMS18-20/81</v>
      </c>
      <c r="B83" s="4" t="str">
        <f>[1]Sheet1!$B82</f>
        <v>PEDNEKAR MADHUGANDHA DILIP DEEPALI</v>
      </c>
      <c r="C83" s="7">
        <f>[2]PM!$E83</f>
        <v>76</v>
      </c>
      <c r="D83" s="7">
        <f>[3]FA!$E83</f>
        <v>76</v>
      </c>
      <c r="E83" s="7">
        <f>[4]BS!$E83</f>
        <v>76</v>
      </c>
      <c r="F83" s="7">
        <f>[5]OM!$E83</f>
        <v>76</v>
      </c>
      <c r="G83" s="7">
        <f>[6]ME!$E83</f>
        <v>76</v>
      </c>
      <c r="H83" s="7">
        <f>[7]EMC!$E83</f>
        <v>76</v>
      </c>
      <c r="I83" s="7">
        <f>[8]NSS!$E83</f>
        <v>76</v>
      </c>
      <c r="J83" s="7">
        <f>[9]OB!$E83</f>
        <v>76</v>
      </c>
      <c r="K83" s="7">
        <f t="shared" si="5"/>
        <v>608</v>
      </c>
      <c r="L83" s="11">
        <f t="shared" si="6"/>
        <v>76</v>
      </c>
      <c r="M83" s="7" t="str">
        <f>VLOOKUP(A83,'[10]Subject Marks'!$A$3:$BM$135,65,0)</f>
        <v>Successful</v>
      </c>
      <c r="N83" s="2" t="str">
        <f t="shared" si="4"/>
        <v>A+</v>
      </c>
    </row>
    <row r="84" spans="1:14" ht="30" x14ac:dyDescent="0.25">
      <c r="A84" s="16" t="str">
        <f>[1]Sheet1!$A83</f>
        <v>MMS18-20/82</v>
      </c>
      <c r="B84" s="4" t="str">
        <f>[1]Sheet1!$B83</f>
        <v>PHANSE SAILEE VINOD LEELA</v>
      </c>
      <c r="C84" s="7">
        <f>[2]PM!$E84</f>
        <v>69</v>
      </c>
      <c r="D84" s="7">
        <f>[3]FA!$E84</f>
        <v>69</v>
      </c>
      <c r="E84" s="7">
        <f>[4]BS!$E84</f>
        <v>69</v>
      </c>
      <c r="F84" s="7">
        <f>[5]OM!$E84</f>
        <v>69</v>
      </c>
      <c r="G84" s="7">
        <f>[6]ME!$E84</f>
        <v>69</v>
      </c>
      <c r="H84" s="7">
        <f>[7]EMC!$E84</f>
        <v>69</v>
      </c>
      <c r="I84" s="7">
        <f>[8]NSS!$E84</f>
        <v>69</v>
      </c>
      <c r="J84" s="7">
        <f>[9]OB!$E84</f>
        <v>69</v>
      </c>
      <c r="K84" s="7">
        <f t="shared" si="5"/>
        <v>552</v>
      </c>
      <c r="L84" s="11">
        <f t="shared" si="6"/>
        <v>69</v>
      </c>
      <c r="M84" s="7" t="str">
        <f>VLOOKUP(A84,'[10]Subject Marks'!$A$3:$BM$135,65,0)</f>
        <v>Successful</v>
      </c>
      <c r="N84" s="2" t="str">
        <f t="shared" si="4"/>
        <v>B+</v>
      </c>
    </row>
    <row r="85" spans="1:14" ht="45" x14ac:dyDescent="0.25">
      <c r="A85" s="16" t="str">
        <f>[1]Sheet1!$A84</f>
        <v>MMS18-20/83</v>
      </c>
      <c r="B85" s="4" t="str">
        <f>[1]Sheet1!$B84</f>
        <v>PRASAD ROHAN RAJENDRA RAJKUMARI</v>
      </c>
      <c r="C85" s="7">
        <f>[2]PM!$E85</f>
        <v>71</v>
      </c>
      <c r="D85" s="7">
        <f>[3]FA!$E85</f>
        <v>71</v>
      </c>
      <c r="E85" s="7">
        <f>[4]BS!$E85</f>
        <v>71</v>
      </c>
      <c r="F85" s="7">
        <f>[5]OM!$E85</f>
        <v>71</v>
      </c>
      <c r="G85" s="7">
        <f>[6]ME!$E85</f>
        <v>71</v>
      </c>
      <c r="H85" s="7">
        <f>[7]EMC!$E85</f>
        <v>71</v>
      </c>
      <c r="I85" s="7">
        <f>[8]NSS!$E85</f>
        <v>71</v>
      </c>
      <c r="J85" s="7">
        <f>[9]OB!$E85</f>
        <v>71</v>
      </c>
      <c r="K85" s="7">
        <f t="shared" si="5"/>
        <v>568</v>
      </c>
      <c r="L85" s="11">
        <f t="shared" si="6"/>
        <v>71</v>
      </c>
      <c r="M85" s="7" t="str">
        <f>VLOOKUP(A85,'[10]Subject Marks'!$A$3:$BM$135,65,0)</f>
        <v>Successful</v>
      </c>
      <c r="N85" s="2" t="str">
        <f t="shared" si="4"/>
        <v>A</v>
      </c>
    </row>
    <row r="86" spans="1:14" ht="45" x14ac:dyDescent="0.25">
      <c r="A86" s="16" t="str">
        <f>[1]Sheet1!$A85</f>
        <v>MMS18-20/84</v>
      </c>
      <c r="B86" s="4" t="str">
        <f>[1]Sheet1!$B85</f>
        <v>RAI JAYESH RAVINDRANATH DIVYA</v>
      </c>
      <c r="C86" s="7">
        <f>[2]PM!$E86</f>
        <v>71</v>
      </c>
      <c r="D86" s="7">
        <f>[3]FA!$E86</f>
        <v>71</v>
      </c>
      <c r="E86" s="7">
        <f>[4]BS!$E86</f>
        <v>71</v>
      </c>
      <c r="F86" s="7">
        <f>[5]OM!$E86</f>
        <v>71</v>
      </c>
      <c r="G86" s="7">
        <f>[6]ME!$E86</f>
        <v>71</v>
      </c>
      <c r="H86" s="7">
        <f>[7]EMC!$E86</f>
        <v>71</v>
      </c>
      <c r="I86" s="7">
        <f>[8]NSS!$E86</f>
        <v>71</v>
      </c>
      <c r="J86" s="7">
        <f>[9]OB!$E86</f>
        <v>71</v>
      </c>
      <c r="K86" s="7">
        <f t="shared" si="5"/>
        <v>568</v>
      </c>
      <c r="L86" s="11">
        <f t="shared" si="6"/>
        <v>71</v>
      </c>
      <c r="M86" s="7" t="str">
        <f>VLOOKUP(A86,'[10]Subject Marks'!$A$3:$BM$135,65,0)</f>
        <v>Successful</v>
      </c>
      <c r="N86" s="2" t="str">
        <f t="shared" si="4"/>
        <v>A</v>
      </c>
    </row>
    <row r="87" spans="1:14" ht="30" x14ac:dyDescent="0.25">
      <c r="A87" s="16" t="str">
        <f>[1]Sheet1!$A86</f>
        <v>MMS18-20/85</v>
      </c>
      <c r="B87" s="4" t="str">
        <f>[1]Sheet1!$B86</f>
        <v>RANE ASHWINI SANTOSH SAVITA</v>
      </c>
      <c r="C87" s="7">
        <f>[2]PM!$E87</f>
        <v>75</v>
      </c>
      <c r="D87" s="7">
        <f>[3]FA!$E87</f>
        <v>75</v>
      </c>
      <c r="E87" s="7">
        <f>[4]BS!$E87</f>
        <v>75</v>
      </c>
      <c r="F87" s="7">
        <f>[5]OM!$E87</f>
        <v>75</v>
      </c>
      <c r="G87" s="7">
        <f>[6]ME!$E87</f>
        <v>75</v>
      </c>
      <c r="H87" s="7">
        <f>[7]EMC!$E87</f>
        <v>75</v>
      </c>
      <c r="I87" s="7">
        <f>[8]NSS!$E87</f>
        <v>75</v>
      </c>
      <c r="J87" s="7">
        <f>[9]OB!$E87</f>
        <v>75</v>
      </c>
      <c r="K87" s="7">
        <f t="shared" si="5"/>
        <v>600</v>
      </c>
      <c r="L87" s="11">
        <f t="shared" si="6"/>
        <v>75</v>
      </c>
      <c r="M87" s="7" t="str">
        <f>VLOOKUP(A87,'[10]Subject Marks'!$A$3:$BM$135,65,0)</f>
        <v>Successful</v>
      </c>
      <c r="N87" s="2" t="str">
        <f t="shared" si="4"/>
        <v>A+</v>
      </c>
    </row>
    <row r="88" spans="1:14" ht="30" x14ac:dyDescent="0.25">
      <c r="A88" s="16" t="str">
        <f>[1]Sheet1!$A87</f>
        <v>MMS18-20/86</v>
      </c>
      <c r="B88" s="4" t="str">
        <f>[1]Sheet1!$B87</f>
        <v>RANE MAYURI SUHAS ARCHANA</v>
      </c>
      <c r="C88" s="7">
        <f>[2]PM!$E88</f>
        <v>67</v>
      </c>
      <c r="D88" s="7">
        <f>[3]FA!$E88</f>
        <v>67</v>
      </c>
      <c r="E88" s="7">
        <f>[4]BS!$E88</f>
        <v>67</v>
      </c>
      <c r="F88" s="7">
        <f>[5]OM!$E88</f>
        <v>67</v>
      </c>
      <c r="G88" s="7">
        <f>[6]ME!$E88</f>
        <v>67</v>
      </c>
      <c r="H88" s="7">
        <f>[7]EMC!$E88</f>
        <v>67</v>
      </c>
      <c r="I88" s="7">
        <f>[8]NSS!$E88</f>
        <v>67</v>
      </c>
      <c r="J88" s="7">
        <f>[9]OB!$E88</f>
        <v>67</v>
      </c>
      <c r="K88" s="7">
        <f t="shared" si="5"/>
        <v>536</v>
      </c>
      <c r="L88" s="11">
        <f t="shared" si="6"/>
        <v>67</v>
      </c>
      <c r="M88" s="7" t="str">
        <f>VLOOKUP(A88,'[10]Subject Marks'!$A$3:$BM$135,65,0)</f>
        <v>Successful</v>
      </c>
      <c r="N88" s="2" t="str">
        <f t="shared" si="4"/>
        <v>B+</v>
      </c>
    </row>
    <row r="89" spans="1:14" ht="30" x14ac:dyDescent="0.25">
      <c r="A89" s="16" t="str">
        <f>[1]Sheet1!$A88</f>
        <v>MMS18-20/87</v>
      </c>
      <c r="B89" s="4" t="str">
        <f>[1]Sheet1!$B88</f>
        <v>RAORANE SAINI SATISH SANCHITA</v>
      </c>
      <c r="C89" s="7">
        <f>[2]PM!$E89</f>
        <v>69</v>
      </c>
      <c r="D89" s="7">
        <f>[3]FA!$E89</f>
        <v>69</v>
      </c>
      <c r="E89" s="7">
        <f>[4]BS!$E89</f>
        <v>69</v>
      </c>
      <c r="F89" s="7">
        <f>[5]OM!$E89</f>
        <v>69</v>
      </c>
      <c r="G89" s="7">
        <f>[6]ME!$E89</f>
        <v>69</v>
      </c>
      <c r="H89" s="7">
        <f>[7]EMC!$E89</f>
        <v>69</v>
      </c>
      <c r="I89" s="7">
        <f>[8]NSS!$E89</f>
        <v>69</v>
      </c>
      <c r="J89" s="7">
        <f>[9]OB!$E89</f>
        <v>69</v>
      </c>
      <c r="K89" s="7">
        <f t="shared" si="5"/>
        <v>552</v>
      </c>
      <c r="L89" s="11">
        <f t="shared" si="6"/>
        <v>69</v>
      </c>
      <c r="M89" s="7" t="str">
        <f>VLOOKUP(A89,'[10]Subject Marks'!$A$3:$BM$135,65,0)</f>
        <v>Successful</v>
      </c>
      <c r="N89" s="2" t="str">
        <f t="shared" si="4"/>
        <v>B+</v>
      </c>
    </row>
    <row r="90" spans="1:14" ht="30" x14ac:dyDescent="0.25">
      <c r="A90" s="16" t="str">
        <f>[1]Sheet1!$A89</f>
        <v>MMS18-20/88</v>
      </c>
      <c r="B90" s="4" t="str">
        <f>[1]Sheet1!$B89</f>
        <v>RATHOD OMKAR PANDIT DEVIKA</v>
      </c>
      <c r="C90" s="7">
        <f>[2]PM!$E90</f>
        <v>65</v>
      </c>
      <c r="D90" s="7">
        <f>[3]FA!$E90</f>
        <v>65</v>
      </c>
      <c r="E90" s="7">
        <f>[4]BS!$E90</f>
        <v>65</v>
      </c>
      <c r="F90" s="7">
        <f>[5]OM!$E90</f>
        <v>65</v>
      </c>
      <c r="G90" s="7">
        <f>[6]ME!$E90</f>
        <v>65</v>
      </c>
      <c r="H90" s="7">
        <f>[7]EMC!$E90</f>
        <v>65</v>
      </c>
      <c r="I90" s="7">
        <f>[8]NSS!$E90</f>
        <v>65</v>
      </c>
      <c r="J90" s="7">
        <f>[9]OB!$E90</f>
        <v>65</v>
      </c>
      <c r="K90" s="7">
        <f t="shared" si="5"/>
        <v>520</v>
      </c>
      <c r="L90" s="11">
        <f t="shared" si="6"/>
        <v>65</v>
      </c>
      <c r="M90" s="7" t="str">
        <f>VLOOKUP(A90,'[10]Subject Marks'!$A$3:$BM$135,65,0)</f>
        <v>Successful</v>
      </c>
      <c r="N90" s="2" t="str">
        <f t="shared" si="4"/>
        <v>B+</v>
      </c>
    </row>
    <row r="91" spans="1:14" ht="60" x14ac:dyDescent="0.25">
      <c r="A91" s="16" t="str">
        <f>[1]Sheet1!$A90</f>
        <v>MMS18-20/89</v>
      </c>
      <c r="B91" s="4" t="str">
        <f>[1]Sheet1!$B90</f>
        <v>SANGLE SINDHANT NAVANATH PRATIBHA</v>
      </c>
      <c r="C91" s="7">
        <f>[2]PM!$E91</f>
        <v>70</v>
      </c>
      <c r="D91" s="7">
        <f>[3]FA!$E91</f>
        <v>70</v>
      </c>
      <c r="E91" s="7">
        <f>[4]BS!$E91</f>
        <v>70</v>
      </c>
      <c r="F91" s="7">
        <f>[5]OM!$E91</f>
        <v>70</v>
      </c>
      <c r="G91" s="7">
        <f>[6]ME!$E91</f>
        <v>70</v>
      </c>
      <c r="H91" s="7">
        <f>[7]EMC!$E91</f>
        <v>70</v>
      </c>
      <c r="I91" s="7">
        <f>[8]NSS!$E91</f>
        <v>70</v>
      </c>
      <c r="J91" s="7">
        <f>[9]OB!$E91</f>
        <v>70</v>
      </c>
      <c r="K91" s="7">
        <f t="shared" si="5"/>
        <v>560</v>
      </c>
      <c r="L91" s="11">
        <f t="shared" si="6"/>
        <v>70</v>
      </c>
      <c r="M91" s="7" t="str">
        <f>VLOOKUP(A91,'[10]Subject Marks'!$A$3:$BM$135,65,0)</f>
        <v>Successful</v>
      </c>
      <c r="N91" s="2" t="str">
        <f t="shared" si="4"/>
        <v>A</v>
      </c>
    </row>
    <row r="92" spans="1:14" ht="60" x14ac:dyDescent="0.25">
      <c r="A92" s="16" t="str">
        <f>[1]Sheet1!$A91</f>
        <v>MMS18-20/90</v>
      </c>
      <c r="B92" s="4" t="str">
        <f>[1]Sheet1!$B91</f>
        <v>SARMALKAR SANIKA SUNILDATTA MANISHA</v>
      </c>
      <c r="C92" s="7">
        <f>[2]PM!$E92</f>
        <v>60</v>
      </c>
      <c r="D92" s="7">
        <f>[3]FA!$E92</f>
        <v>60</v>
      </c>
      <c r="E92" s="7">
        <f>[4]BS!$E92</f>
        <v>60</v>
      </c>
      <c r="F92" s="7">
        <f>[5]OM!$E92</f>
        <v>60</v>
      </c>
      <c r="G92" s="7">
        <f>[6]ME!$E92</f>
        <v>60</v>
      </c>
      <c r="H92" s="7">
        <f>[7]EMC!$E92</f>
        <v>60</v>
      </c>
      <c r="I92" s="7">
        <f>[8]NSS!$E92</f>
        <v>60</v>
      </c>
      <c r="J92" s="7">
        <f>[9]OB!$E92</f>
        <v>60</v>
      </c>
      <c r="K92" s="7">
        <f t="shared" si="5"/>
        <v>480</v>
      </c>
      <c r="L92" s="11">
        <f t="shared" si="6"/>
        <v>60</v>
      </c>
      <c r="M92" s="7" t="str">
        <f>VLOOKUP(A92,'[10]Subject Marks'!$A$3:$BM$135,65,0)</f>
        <v>Successful</v>
      </c>
      <c r="N92" s="2" t="str">
        <f t="shared" si="4"/>
        <v>B</v>
      </c>
    </row>
    <row r="93" spans="1:14" ht="30" x14ac:dyDescent="0.25">
      <c r="A93" s="16" t="str">
        <f>[1]Sheet1!$A92</f>
        <v>MMS18-20/91</v>
      </c>
      <c r="B93" s="4" t="str">
        <f>[1]Sheet1!$B92</f>
        <v>SATAM NEHA ANIL ASMITA</v>
      </c>
      <c r="C93" s="7">
        <f>[2]PM!$E93</f>
        <v>74</v>
      </c>
      <c r="D93" s="7">
        <f>[3]FA!$E93</f>
        <v>74</v>
      </c>
      <c r="E93" s="7">
        <f>[4]BS!$E93</f>
        <v>74</v>
      </c>
      <c r="F93" s="7">
        <f>[5]OM!$E93</f>
        <v>74</v>
      </c>
      <c r="G93" s="7">
        <f>[6]ME!$E93</f>
        <v>74</v>
      </c>
      <c r="H93" s="7">
        <f>[7]EMC!$E93</f>
        <v>74</v>
      </c>
      <c r="I93" s="7">
        <f>[8]NSS!$E93</f>
        <v>74</v>
      </c>
      <c r="J93" s="7">
        <f>[9]OB!$E93</f>
        <v>74</v>
      </c>
      <c r="K93" s="7">
        <f t="shared" si="5"/>
        <v>592</v>
      </c>
      <c r="L93" s="11">
        <f t="shared" si="6"/>
        <v>74</v>
      </c>
      <c r="M93" s="7" t="str">
        <f>VLOOKUP(A93,'[10]Subject Marks'!$A$3:$BM$135,65,0)</f>
        <v>Successful</v>
      </c>
      <c r="N93" s="2" t="str">
        <f t="shared" si="4"/>
        <v>A</v>
      </c>
    </row>
    <row r="94" spans="1:14" ht="45" x14ac:dyDescent="0.25">
      <c r="A94" s="16" t="str">
        <f>[1]Sheet1!$A93</f>
        <v>MMS18-20/92</v>
      </c>
      <c r="B94" s="4" t="str">
        <f>[1]Sheet1!$B93</f>
        <v>SAWANT AVADHUT RAJAN SHRADDHA</v>
      </c>
      <c r="C94" s="7">
        <f>[2]PM!$E94</f>
        <v>76</v>
      </c>
      <c r="D94" s="7">
        <f>[3]FA!$E94</f>
        <v>76</v>
      </c>
      <c r="E94" s="7">
        <f>[4]BS!$E94</f>
        <v>76</v>
      </c>
      <c r="F94" s="7">
        <f>[5]OM!$E94</f>
        <v>76</v>
      </c>
      <c r="G94" s="7">
        <f>[6]ME!$E94</f>
        <v>76</v>
      </c>
      <c r="H94" s="7">
        <f>[7]EMC!$E94</f>
        <v>76</v>
      </c>
      <c r="I94" s="7">
        <f>[8]NSS!$E94</f>
        <v>76</v>
      </c>
      <c r="J94" s="7">
        <f>[9]OB!$E94</f>
        <v>76</v>
      </c>
      <c r="K94" s="7">
        <f t="shared" si="5"/>
        <v>608</v>
      </c>
      <c r="L94" s="11">
        <f t="shared" si="6"/>
        <v>76</v>
      </c>
      <c r="M94" s="7" t="str">
        <f>VLOOKUP(A94,'[10]Subject Marks'!$A$3:$BM$135,65,0)</f>
        <v>Successful</v>
      </c>
      <c r="N94" s="2" t="str">
        <f t="shared" si="4"/>
        <v>A+</v>
      </c>
    </row>
    <row r="95" spans="1:14" ht="45" x14ac:dyDescent="0.25">
      <c r="A95" s="16" t="str">
        <f>[1]Sheet1!$A94</f>
        <v>MMS18-20/93</v>
      </c>
      <c r="B95" s="4" t="str">
        <f>[1]Sheet1!$B94</f>
        <v>SHARMA PALAK PRAHLAD MRIDULA</v>
      </c>
      <c r="C95" s="7">
        <f>[2]PM!$E95</f>
        <v>69</v>
      </c>
      <c r="D95" s="7">
        <f>[3]FA!$E95</f>
        <v>69</v>
      </c>
      <c r="E95" s="7">
        <f>[4]BS!$E95</f>
        <v>69</v>
      </c>
      <c r="F95" s="7">
        <f>[5]OM!$E95</f>
        <v>69</v>
      </c>
      <c r="G95" s="7">
        <f>[6]ME!$E95</f>
        <v>69</v>
      </c>
      <c r="H95" s="7">
        <f>[7]EMC!$E95</f>
        <v>69</v>
      </c>
      <c r="I95" s="7">
        <f>[8]NSS!$E95</f>
        <v>69</v>
      </c>
      <c r="J95" s="7">
        <f>[9]OB!$E95</f>
        <v>69</v>
      </c>
      <c r="K95" s="7">
        <f t="shared" si="5"/>
        <v>552</v>
      </c>
      <c r="L95" s="11">
        <f t="shared" si="6"/>
        <v>69</v>
      </c>
      <c r="M95" s="7" t="str">
        <f>VLOOKUP(A95,'[10]Subject Marks'!$A$3:$BM$135,65,0)</f>
        <v>Successful</v>
      </c>
      <c r="N95" s="2" t="str">
        <f t="shared" si="4"/>
        <v>B+</v>
      </c>
    </row>
    <row r="96" spans="1:14" ht="45" x14ac:dyDescent="0.25">
      <c r="A96" s="16" t="str">
        <f>[1]Sheet1!$A95</f>
        <v>MMS18-20/94</v>
      </c>
      <c r="B96" s="4" t="str">
        <f>[1]Sheet1!$B95</f>
        <v>SHETTY SHIFALI PRASHANT ASHALATA</v>
      </c>
      <c r="C96" s="7">
        <f>[2]PM!$E96</f>
        <v>71</v>
      </c>
      <c r="D96" s="7">
        <f>[3]FA!$E96</f>
        <v>71</v>
      </c>
      <c r="E96" s="7">
        <f>[4]BS!$E96</f>
        <v>71</v>
      </c>
      <c r="F96" s="7">
        <f>[5]OM!$E96</f>
        <v>71</v>
      </c>
      <c r="G96" s="7">
        <f>[6]ME!$E96</f>
        <v>71</v>
      </c>
      <c r="H96" s="7">
        <f>[7]EMC!$E96</f>
        <v>71</v>
      </c>
      <c r="I96" s="7">
        <f>[8]NSS!$E96</f>
        <v>71</v>
      </c>
      <c r="J96" s="7">
        <f>[9]OB!$E96</f>
        <v>71</v>
      </c>
      <c r="K96" s="7">
        <f t="shared" si="5"/>
        <v>568</v>
      </c>
      <c r="L96" s="11">
        <f t="shared" si="6"/>
        <v>71</v>
      </c>
      <c r="M96" s="7" t="str">
        <f>VLOOKUP(A96,'[10]Subject Marks'!$A$3:$BM$135,65,0)</f>
        <v>Successful</v>
      </c>
      <c r="N96" s="2" t="str">
        <f t="shared" si="4"/>
        <v>A</v>
      </c>
    </row>
    <row r="97" spans="1:14" ht="45" x14ac:dyDescent="0.25">
      <c r="A97" s="16" t="str">
        <f>[1]Sheet1!$A96</f>
        <v>MMS18-20/95</v>
      </c>
      <c r="B97" s="4" t="str">
        <f>[1]Sheet1!$B96</f>
        <v>SHINDE AKSHAY SURENDRA SUPRIYA</v>
      </c>
      <c r="C97" s="7">
        <f>[2]PM!$E97</f>
        <v>71</v>
      </c>
      <c r="D97" s="7">
        <f>[3]FA!$E97</f>
        <v>71</v>
      </c>
      <c r="E97" s="7">
        <f>[4]BS!$E97</f>
        <v>71</v>
      </c>
      <c r="F97" s="7">
        <f>[5]OM!$E97</f>
        <v>71</v>
      </c>
      <c r="G97" s="7">
        <f>[6]ME!$E97</f>
        <v>71</v>
      </c>
      <c r="H97" s="7">
        <f>[7]EMC!$E97</f>
        <v>71</v>
      </c>
      <c r="I97" s="7">
        <f>[8]NSS!$E97</f>
        <v>71</v>
      </c>
      <c r="J97" s="7">
        <f>[9]OB!$E97</f>
        <v>71</v>
      </c>
      <c r="K97" s="7">
        <f t="shared" si="5"/>
        <v>568</v>
      </c>
      <c r="L97" s="11">
        <f t="shared" si="6"/>
        <v>71</v>
      </c>
      <c r="M97" s="7" t="str">
        <f>VLOOKUP(A97,'[10]Subject Marks'!$A$3:$BM$135,65,0)</f>
        <v>Successful</v>
      </c>
      <c r="N97" s="2" t="str">
        <f t="shared" si="4"/>
        <v>A</v>
      </c>
    </row>
    <row r="98" spans="1:14" ht="60" x14ac:dyDescent="0.25">
      <c r="A98" s="16" t="str">
        <f>[1]Sheet1!$A97</f>
        <v>MMS18-20/96</v>
      </c>
      <c r="B98" s="4" t="str">
        <f>[1]Sheet1!$B97</f>
        <v>SHINDE ASHUTOSH BHASKAR BHAVANA</v>
      </c>
      <c r="C98" s="7">
        <f>[2]PM!$E98</f>
        <v>75</v>
      </c>
      <c r="D98" s="7">
        <f>[3]FA!$E98</f>
        <v>75</v>
      </c>
      <c r="E98" s="7">
        <f>[4]BS!$E98</f>
        <v>75</v>
      </c>
      <c r="F98" s="7">
        <f>[5]OM!$E98</f>
        <v>75</v>
      </c>
      <c r="G98" s="7">
        <f>[6]ME!$E98</f>
        <v>75</v>
      </c>
      <c r="H98" s="7">
        <f>[7]EMC!$E98</f>
        <v>75</v>
      </c>
      <c r="I98" s="7">
        <f>[8]NSS!$E98</f>
        <v>75</v>
      </c>
      <c r="J98" s="7">
        <f>[9]OB!$E98</f>
        <v>75</v>
      </c>
      <c r="K98" s="7">
        <f t="shared" si="5"/>
        <v>600</v>
      </c>
      <c r="L98" s="11">
        <f t="shared" si="6"/>
        <v>75</v>
      </c>
      <c r="M98" s="7" t="str">
        <f>VLOOKUP(A98,'[10]Subject Marks'!$A$3:$BM$135,65,0)</f>
        <v>Successful</v>
      </c>
      <c r="N98" s="2" t="str">
        <f t="shared" si="4"/>
        <v>A+</v>
      </c>
    </row>
    <row r="99" spans="1:14" ht="45" x14ac:dyDescent="0.25">
      <c r="A99" s="16" t="str">
        <f>[1]Sheet1!$A98</f>
        <v>MMS18-20/97</v>
      </c>
      <c r="B99" s="4" t="str">
        <f>[1]Sheet1!$B98</f>
        <v>SHINDE NIKHIL KRISHNAT MANISHA</v>
      </c>
      <c r="C99" s="7">
        <f>[2]PM!$E99</f>
        <v>67</v>
      </c>
      <c r="D99" s="7">
        <f>[3]FA!$E99</f>
        <v>67</v>
      </c>
      <c r="E99" s="7">
        <f>[4]BS!$E99</f>
        <v>67</v>
      </c>
      <c r="F99" s="7">
        <f>[5]OM!$E99</f>
        <v>67</v>
      </c>
      <c r="G99" s="7">
        <f>[6]ME!$E99</f>
        <v>67</v>
      </c>
      <c r="H99" s="7">
        <f>[7]EMC!$E99</f>
        <v>67</v>
      </c>
      <c r="I99" s="7">
        <f>[8]NSS!$E99</f>
        <v>67</v>
      </c>
      <c r="J99" s="7">
        <f>[9]OB!$E99</f>
        <v>67</v>
      </c>
      <c r="K99" s="7">
        <f t="shared" si="5"/>
        <v>536</v>
      </c>
      <c r="L99" s="11">
        <f t="shared" si="6"/>
        <v>67</v>
      </c>
      <c r="M99" s="7" t="str">
        <f>VLOOKUP(A99,'[10]Subject Marks'!$A$3:$BM$135,65,0)</f>
        <v>Successful</v>
      </c>
      <c r="N99" s="2" t="str">
        <f t="shared" ref="N99:N122" si="7">IF(L99&lt;=50,"F",IF(L99&lt;=54.99,"P",IF(L99&lt;=59.99,"C",IF(L99&lt;=64.99,"B",IF(L99&lt;=69.99,"B+",IF(L99&lt;=74.99,"A",IF(L99&lt;=79.99,"A+","O")))))))</f>
        <v>B+</v>
      </c>
    </row>
    <row r="100" spans="1:14" ht="30" x14ac:dyDescent="0.25">
      <c r="A100" s="16" t="str">
        <f>[1]Sheet1!$A99</f>
        <v>MMS18-20/98</v>
      </c>
      <c r="B100" s="4" t="str">
        <f>[1]Sheet1!$B99</f>
        <v>SHINDE SAIRAJ VIKAS SHRADHA</v>
      </c>
      <c r="C100" s="7">
        <f>[2]PM!$E100</f>
        <v>69</v>
      </c>
      <c r="D100" s="7">
        <f>[3]FA!$E100</f>
        <v>69</v>
      </c>
      <c r="E100" s="7">
        <f>[4]BS!$E100</f>
        <v>69</v>
      </c>
      <c r="F100" s="7">
        <f>[5]OM!$E100</f>
        <v>69</v>
      </c>
      <c r="G100" s="7">
        <f>[6]ME!$E100</f>
        <v>69</v>
      </c>
      <c r="H100" s="7">
        <f>[7]EMC!$E100</f>
        <v>69</v>
      </c>
      <c r="I100" s="7">
        <f>[8]NSS!$E100</f>
        <v>69</v>
      </c>
      <c r="J100" s="7">
        <f>[9]OB!$E100</f>
        <v>69</v>
      </c>
      <c r="K100" s="7">
        <f t="shared" si="5"/>
        <v>552</v>
      </c>
      <c r="L100" s="11">
        <f t="shared" si="6"/>
        <v>69</v>
      </c>
      <c r="M100" s="7" t="str">
        <f>VLOOKUP(A100,'[10]Subject Marks'!$A$3:$BM$135,65,0)</f>
        <v>Successful</v>
      </c>
      <c r="N100" s="2" t="str">
        <f t="shared" si="7"/>
        <v>B+</v>
      </c>
    </row>
    <row r="101" spans="1:14" ht="45" x14ac:dyDescent="0.25">
      <c r="A101" s="16" t="str">
        <f>[1]Sheet1!$A100</f>
        <v>MMS18-20/99</v>
      </c>
      <c r="B101" s="4" t="str">
        <f>[1]Sheet1!$B100</f>
        <v>SHINDE SURAJ SHASHIKANT SHOBHA</v>
      </c>
      <c r="C101" s="7">
        <f>[2]PM!$E101</f>
        <v>65</v>
      </c>
      <c r="D101" s="7">
        <f>[3]FA!$E101</f>
        <v>65</v>
      </c>
      <c r="E101" s="7">
        <f>[4]BS!$E101</f>
        <v>65</v>
      </c>
      <c r="F101" s="7">
        <f>[5]OM!$E101</f>
        <v>65</v>
      </c>
      <c r="G101" s="7">
        <f>[6]ME!$E101</f>
        <v>65</v>
      </c>
      <c r="H101" s="7">
        <f>[7]EMC!$E101</f>
        <v>65</v>
      </c>
      <c r="I101" s="7">
        <f>[8]NSS!$E101</f>
        <v>65</v>
      </c>
      <c r="J101" s="7">
        <f>[9]OB!$E101</f>
        <v>65</v>
      </c>
      <c r="K101" s="7">
        <f t="shared" si="5"/>
        <v>520</v>
      </c>
      <c r="L101" s="11">
        <f t="shared" si="6"/>
        <v>65</v>
      </c>
      <c r="M101" s="7" t="str">
        <f>VLOOKUP(A101,'[10]Subject Marks'!$A$3:$BM$135,65,0)</f>
        <v>Successful</v>
      </c>
      <c r="N101" s="2" t="str">
        <f t="shared" si="7"/>
        <v>B+</v>
      </c>
    </row>
    <row r="102" spans="1:14" ht="60" x14ac:dyDescent="0.25">
      <c r="A102" s="16" t="str">
        <f>[1]Sheet1!$A101</f>
        <v>MMS18-20/100</v>
      </c>
      <c r="B102" s="4" t="str">
        <f>[1]Sheet1!$B101</f>
        <v>SHITYALKAR SHUBHAM DHONDIBA SHALAN</v>
      </c>
      <c r="C102" s="7">
        <f>[2]PM!$E102</f>
        <v>70</v>
      </c>
      <c r="D102" s="7">
        <f>[3]FA!$E102</f>
        <v>70</v>
      </c>
      <c r="E102" s="7">
        <f>[4]BS!$E102</f>
        <v>70</v>
      </c>
      <c r="F102" s="7">
        <f>[5]OM!$E102</f>
        <v>70</v>
      </c>
      <c r="G102" s="7">
        <f>[6]ME!$E102</f>
        <v>70</v>
      </c>
      <c r="H102" s="7">
        <f>[7]EMC!$E102</f>
        <v>70</v>
      </c>
      <c r="I102" s="7">
        <f>[8]NSS!$E102</f>
        <v>70</v>
      </c>
      <c r="J102" s="7">
        <f>[9]OB!$E102</f>
        <v>70</v>
      </c>
      <c r="K102" s="7">
        <f t="shared" si="5"/>
        <v>560</v>
      </c>
      <c r="L102" s="11">
        <f t="shared" si="6"/>
        <v>70</v>
      </c>
      <c r="M102" s="7" t="str">
        <f>VLOOKUP(A102,'[10]Subject Marks'!$A$3:$BM$135,65,0)</f>
        <v>Successful</v>
      </c>
      <c r="N102" s="2" t="str">
        <f t="shared" si="7"/>
        <v>A</v>
      </c>
    </row>
    <row r="103" spans="1:14" ht="60" x14ac:dyDescent="0.25">
      <c r="A103" s="16" t="str">
        <f>[1]Sheet1!$A102</f>
        <v>MMS18-20/101</v>
      </c>
      <c r="B103" s="4" t="str">
        <f>[1]Sheet1!$B102</f>
        <v>SHIVKAR PRIYANKA JANARDHAN REKHA</v>
      </c>
      <c r="C103" s="7">
        <f>[2]PM!$E103</f>
        <v>60</v>
      </c>
      <c r="D103" s="7">
        <f>[3]FA!$E103</f>
        <v>60</v>
      </c>
      <c r="E103" s="7">
        <f>[4]BS!$E103</f>
        <v>60</v>
      </c>
      <c r="F103" s="7">
        <f>[5]OM!$E103</f>
        <v>60</v>
      </c>
      <c r="G103" s="7">
        <f>[6]ME!$E103</f>
        <v>60</v>
      </c>
      <c r="H103" s="7">
        <f>[7]EMC!$E103</f>
        <v>60</v>
      </c>
      <c r="I103" s="7">
        <f>[8]NSS!$E103</f>
        <v>60</v>
      </c>
      <c r="J103" s="7">
        <f>[9]OB!$E103</f>
        <v>60</v>
      </c>
      <c r="K103" s="7">
        <f t="shared" si="5"/>
        <v>480</v>
      </c>
      <c r="L103" s="11">
        <f t="shared" si="6"/>
        <v>60</v>
      </c>
      <c r="M103" s="7" t="str">
        <f>VLOOKUP(A103,'[10]Subject Marks'!$A$3:$BM$135,65,0)</f>
        <v>Successful</v>
      </c>
      <c r="N103" s="2" t="str">
        <f t="shared" si="7"/>
        <v>B</v>
      </c>
    </row>
    <row r="104" spans="1:14" ht="45" x14ac:dyDescent="0.25">
      <c r="A104" s="16" t="str">
        <f>[1]Sheet1!$A103</f>
        <v>MMS18-20/102</v>
      </c>
      <c r="B104" s="4" t="str">
        <f>[1]Sheet1!$B103</f>
        <v>SHRIGADI ROHIT DHARMENDRA RUPA</v>
      </c>
      <c r="C104" s="7">
        <f>[2]PM!$E104</f>
        <v>74</v>
      </c>
      <c r="D104" s="7">
        <f>[3]FA!$E104</f>
        <v>74</v>
      </c>
      <c r="E104" s="7">
        <f>[4]BS!$E104</f>
        <v>74</v>
      </c>
      <c r="F104" s="7">
        <f>[5]OM!$E104</f>
        <v>74</v>
      </c>
      <c r="G104" s="7">
        <f>[6]ME!$E104</f>
        <v>74</v>
      </c>
      <c r="H104" s="7">
        <f>[7]EMC!$E104</f>
        <v>74</v>
      </c>
      <c r="I104" s="7">
        <f>[8]NSS!$E104</f>
        <v>74</v>
      </c>
      <c r="J104" s="7">
        <f>[9]OB!$E104</f>
        <v>74</v>
      </c>
      <c r="K104" s="7">
        <f t="shared" si="5"/>
        <v>592</v>
      </c>
      <c r="L104" s="11">
        <f t="shared" si="6"/>
        <v>74</v>
      </c>
      <c r="M104" s="7" t="str">
        <f>VLOOKUP(A104,'[10]Subject Marks'!$A$3:$BM$135,65,0)</f>
        <v>Successful</v>
      </c>
      <c r="N104" s="2" t="str">
        <f t="shared" si="7"/>
        <v>A</v>
      </c>
    </row>
    <row r="105" spans="1:14" ht="30" x14ac:dyDescent="0.25">
      <c r="A105" s="16" t="str">
        <f>[1]Sheet1!$A104</f>
        <v>MMS18-20/103</v>
      </c>
      <c r="B105" s="4" t="str">
        <f>[1]Sheet1!$B104</f>
        <v>SINGH PRATIK SANJAY MEENA</v>
      </c>
      <c r="C105" s="7">
        <f>[2]PM!$E105</f>
        <v>76</v>
      </c>
      <c r="D105" s="7">
        <f>[3]FA!$E105</f>
        <v>76</v>
      </c>
      <c r="E105" s="7">
        <f>[4]BS!$E105</f>
        <v>76</v>
      </c>
      <c r="F105" s="7">
        <f>[5]OM!$E105</f>
        <v>76</v>
      </c>
      <c r="G105" s="7">
        <f>[6]ME!$E105</f>
        <v>76</v>
      </c>
      <c r="H105" s="7">
        <f>[7]EMC!$E105</f>
        <v>76</v>
      </c>
      <c r="I105" s="7">
        <f>[8]NSS!$E105</f>
        <v>76</v>
      </c>
      <c r="J105" s="7">
        <f>[9]OB!$E105</f>
        <v>76</v>
      </c>
      <c r="K105" s="7">
        <f t="shared" si="5"/>
        <v>608</v>
      </c>
      <c r="L105" s="11">
        <f t="shared" si="6"/>
        <v>76</v>
      </c>
      <c r="M105" s="7" t="str">
        <f>VLOOKUP(A105,'[10]Subject Marks'!$A$3:$BM$135,65,0)</f>
        <v>Successful</v>
      </c>
      <c r="N105" s="2" t="str">
        <f t="shared" si="7"/>
        <v>A+</v>
      </c>
    </row>
    <row r="106" spans="1:14" ht="45" x14ac:dyDescent="0.25">
      <c r="A106" s="16" t="str">
        <f>[1]Sheet1!$A105</f>
        <v>MMS18-20/104</v>
      </c>
      <c r="B106" s="4" t="str">
        <f>[1]Sheet1!$B105</f>
        <v>SINGH VARSHA GURUPRASAD VEENA</v>
      </c>
      <c r="C106" s="7">
        <f>[2]PM!$E106</f>
        <v>69</v>
      </c>
      <c r="D106" s="7">
        <f>[3]FA!$E106</f>
        <v>69</v>
      </c>
      <c r="E106" s="7">
        <f>[4]BS!$E106</f>
        <v>69</v>
      </c>
      <c r="F106" s="7">
        <f>[5]OM!$E106</f>
        <v>69</v>
      </c>
      <c r="G106" s="7">
        <f>[6]ME!$E106</f>
        <v>69</v>
      </c>
      <c r="H106" s="7">
        <f>[7]EMC!$E106</f>
        <v>69</v>
      </c>
      <c r="I106" s="7">
        <f>[8]NSS!$E106</f>
        <v>69</v>
      </c>
      <c r="J106" s="7">
        <f>[9]OB!$E106</f>
        <v>69</v>
      </c>
      <c r="K106" s="7">
        <f t="shared" si="5"/>
        <v>552</v>
      </c>
      <c r="L106" s="11">
        <f t="shared" si="6"/>
        <v>69</v>
      </c>
      <c r="M106" s="7" t="str">
        <f>VLOOKUP(A106,'[10]Subject Marks'!$A$3:$BM$135,65,0)</f>
        <v>Successful</v>
      </c>
      <c r="N106" s="2" t="str">
        <f t="shared" si="7"/>
        <v>B+</v>
      </c>
    </row>
    <row r="107" spans="1:14" ht="60" x14ac:dyDescent="0.25">
      <c r="A107" s="16" t="str">
        <f>[1]Sheet1!$A106</f>
        <v>MMS18-20/105</v>
      </c>
      <c r="B107" s="4" t="str">
        <f>[1]Sheet1!$B106</f>
        <v>SOLANKI PRAKASH RAMESH SUREKHA</v>
      </c>
      <c r="C107" s="7">
        <f>[2]PM!$E107</f>
        <v>71</v>
      </c>
      <c r="D107" s="7">
        <f>[3]FA!$E107</f>
        <v>71</v>
      </c>
      <c r="E107" s="7">
        <f>[4]BS!$E107</f>
        <v>71</v>
      </c>
      <c r="F107" s="7">
        <f>[5]OM!$E107</f>
        <v>71</v>
      </c>
      <c r="G107" s="7">
        <f>[6]ME!$E107</f>
        <v>71</v>
      </c>
      <c r="H107" s="7">
        <f>[7]EMC!$E107</f>
        <v>71</v>
      </c>
      <c r="I107" s="7">
        <f>[8]NSS!$E107</f>
        <v>71</v>
      </c>
      <c r="J107" s="7">
        <f>[9]OB!$E107</f>
        <v>71</v>
      </c>
      <c r="K107" s="7">
        <f t="shared" si="5"/>
        <v>568</v>
      </c>
      <c r="L107" s="11">
        <f t="shared" si="6"/>
        <v>71</v>
      </c>
      <c r="M107" s="7" t="str">
        <f>VLOOKUP(A107,'[10]Subject Marks'!$A$3:$BM$135,65,0)</f>
        <v>Successful</v>
      </c>
      <c r="N107" s="2" t="str">
        <f t="shared" si="7"/>
        <v>A</v>
      </c>
    </row>
    <row r="108" spans="1:14" ht="45" x14ac:dyDescent="0.25">
      <c r="A108" s="16" t="str">
        <f>[1]Sheet1!$A107</f>
        <v>MMS18-20/106</v>
      </c>
      <c r="B108" s="4" t="str">
        <f>[1]Sheet1!$B107</f>
        <v>SURYAVANSHI MAYURI DILIP BHAGIRATHI</v>
      </c>
      <c r="C108" s="7">
        <f>[2]PM!$E108</f>
        <v>71</v>
      </c>
      <c r="D108" s="7">
        <f>[3]FA!$E108</f>
        <v>71</v>
      </c>
      <c r="E108" s="7">
        <f>[4]BS!$E108</f>
        <v>71</v>
      </c>
      <c r="F108" s="7">
        <f>[5]OM!$E108</f>
        <v>71</v>
      </c>
      <c r="G108" s="7">
        <f>[6]ME!$E108</f>
        <v>71</v>
      </c>
      <c r="H108" s="7">
        <f>[7]EMC!$E108</f>
        <v>71</v>
      </c>
      <c r="I108" s="7">
        <f>[8]NSS!$E108</f>
        <v>71</v>
      </c>
      <c r="J108" s="7">
        <f>[9]OB!$E108</f>
        <v>71</v>
      </c>
      <c r="K108" s="7">
        <f t="shared" si="5"/>
        <v>568</v>
      </c>
      <c r="L108" s="11">
        <f t="shared" si="6"/>
        <v>71</v>
      </c>
      <c r="M108" s="7" t="str">
        <f>VLOOKUP(A108,'[10]Subject Marks'!$A$3:$BM$135,65,0)</f>
        <v>Successful</v>
      </c>
      <c r="N108" s="2" t="str">
        <f t="shared" si="7"/>
        <v>A</v>
      </c>
    </row>
    <row r="109" spans="1:14" ht="30" x14ac:dyDescent="0.25">
      <c r="A109" s="16" t="str">
        <f>[1]Sheet1!$A108</f>
        <v>MMS18-20/107</v>
      </c>
      <c r="B109" s="4" t="str">
        <f>[1]Sheet1!$B108</f>
        <v>SWAMY VIOLET BENEDICT JULIET</v>
      </c>
      <c r="C109" s="7">
        <f>[2]PM!$E109</f>
        <v>75</v>
      </c>
      <c r="D109" s="7">
        <f>[3]FA!$E109</f>
        <v>75</v>
      </c>
      <c r="E109" s="7">
        <f>[4]BS!$E109</f>
        <v>75</v>
      </c>
      <c r="F109" s="7">
        <f>[5]OM!$E109</f>
        <v>75</v>
      </c>
      <c r="G109" s="7">
        <f>[6]ME!$E109</f>
        <v>75</v>
      </c>
      <c r="H109" s="7">
        <f>[7]EMC!$E109</f>
        <v>75</v>
      </c>
      <c r="I109" s="7">
        <f>[8]NSS!$E109</f>
        <v>75</v>
      </c>
      <c r="J109" s="7">
        <f>[9]OB!$E109</f>
        <v>75</v>
      </c>
      <c r="K109" s="7">
        <f t="shared" si="5"/>
        <v>600</v>
      </c>
      <c r="L109" s="11">
        <f t="shared" si="6"/>
        <v>75</v>
      </c>
      <c r="M109" s="7" t="str">
        <f>VLOOKUP(A109,'[10]Subject Marks'!$A$3:$BM$135,65,0)</f>
        <v>Successful</v>
      </c>
      <c r="N109" s="2" t="str">
        <f t="shared" si="7"/>
        <v>A+</v>
      </c>
    </row>
    <row r="110" spans="1:14" ht="45" x14ac:dyDescent="0.25">
      <c r="A110" s="16" t="str">
        <f>[1]Sheet1!$A109</f>
        <v>MMS18-20/108</v>
      </c>
      <c r="B110" s="4" t="str">
        <f>[1]Sheet1!$B109</f>
        <v xml:space="preserve">TAKKE SAIRAJ SURESH SHRUTIKA </v>
      </c>
      <c r="C110" s="7">
        <f>[2]PM!$E110</f>
        <v>67</v>
      </c>
      <c r="D110" s="7">
        <f>[3]FA!$E110</f>
        <v>67</v>
      </c>
      <c r="E110" s="7">
        <f>[4]BS!$E110</f>
        <v>67</v>
      </c>
      <c r="F110" s="7">
        <f>[5]OM!$E110</f>
        <v>67</v>
      </c>
      <c r="G110" s="7">
        <f>[6]ME!$E110</f>
        <v>67</v>
      </c>
      <c r="H110" s="7">
        <f>[7]EMC!$E110</f>
        <v>67</v>
      </c>
      <c r="I110" s="7">
        <f>[8]NSS!$E110</f>
        <v>67</v>
      </c>
      <c r="J110" s="7">
        <f>[9]OB!$E110</f>
        <v>67</v>
      </c>
      <c r="K110" s="7">
        <f t="shared" si="5"/>
        <v>536</v>
      </c>
      <c r="L110" s="11">
        <f t="shared" si="6"/>
        <v>67</v>
      </c>
      <c r="M110" s="7" t="str">
        <f>VLOOKUP(A110,'[10]Subject Marks'!$A$3:$BM$135,65,0)</f>
        <v>Successful</v>
      </c>
      <c r="N110" s="2" t="str">
        <f t="shared" si="7"/>
        <v>B+</v>
      </c>
    </row>
    <row r="111" spans="1:14" ht="45" x14ac:dyDescent="0.25">
      <c r="A111" s="16" t="str">
        <f>[1]Sheet1!$A110</f>
        <v>MMS18-20/109</v>
      </c>
      <c r="B111" s="4" t="str">
        <f>[1]Sheet1!$B110</f>
        <v>TALELE BHOOMA GHANASHYAM KALPANA</v>
      </c>
      <c r="C111" s="7">
        <f>[2]PM!$E111</f>
        <v>69</v>
      </c>
      <c r="D111" s="7">
        <f>[3]FA!$E111</f>
        <v>69</v>
      </c>
      <c r="E111" s="7">
        <f>[4]BS!$E111</f>
        <v>69</v>
      </c>
      <c r="F111" s="7">
        <f>[5]OM!$E111</f>
        <v>69</v>
      </c>
      <c r="G111" s="7">
        <f>[6]ME!$E111</f>
        <v>69</v>
      </c>
      <c r="H111" s="7">
        <f>[7]EMC!$E111</f>
        <v>69</v>
      </c>
      <c r="I111" s="7">
        <f>[8]NSS!$E111</f>
        <v>69</v>
      </c>
      <c r="J111" s="7">
        <f>[9]OB!$E111</f>
        <v>69</v>
      </c>
      <c r="K111" s="7">
        <f t="shared" si="5"/>
        <v>552</v>
      </c>
      <c r="L111" s="11">
        <f t="shared" si="6"/>
        <v>69</v>
      </c>
      <c r="M111" s="7" t="str">
        <f>VLOOKUP(A111,'[10]Subject Marks'!$A$3:$BM$135,65,0)</f>
        <v>Successful</v>
      </c>
      <c r="N111" s="2" t="str">
        <f t="shared" si="7"/>
        <v>B+</v>
      </c>
    </row>
    <row r="112" spans="1:14" ht="45" x14ac:dyDescent="0.25">
      <c r="A112" s="16" t="str">
        <f>[1]Sheet1!$A111</f>
        <v>MMS18-20/110</v>
      </c>
      <c r="B112" s="4" t="str">
        <f>[1]Sheet1!$B111</f>
        <v>THOOLKAR SAMEER ARVIND KIRAN</v>
      </c>
      <c r="C112" s="7">
        <f>[2]PM!$E112</f>
        <v>65</v>
      </c>
      <c r="D112" s="7">
        <f>[3]FA!$E112</f>
        <v>65</v>
      </c>
      <c r="E112" s="7">
        <f>[4]BS!$E112</f>
        <v>65</v>
      </c>
      <c r="F112" s="7">
        <f>[5]OM!$E112</f>
        <v>65</v>
      </c>
      <c r="G112" s="7">
        <f>[6]ME!$E112</f>
        <v>65</v>
      </c>
      <c r="H112" s="7">
        <f>[7]EMC!$E112</f>
        <v>65</v>
      </c>
      <c r="I112" s="7">
        <f>[8]NSS!$E112</f>
        <v>65</v>
      </c>
      <c r="J112" s="7">
        <f>[9]OB!$E112</f>
        <v>65</v>
      </c>
      <c r="K112" s="7">
        <f t="shared" si="5"/>
        <v>520</v>
      </c>
      <c r="L112" s="11">
        <f t="shared" si="6"/>
        <v>65</v>
      </c>
      <c r="M112" s="7" t="str">
        <f>VLOOKUP(A112,'[10]Subject Marks'!$A$3:$BM$135,65,0)</f>
        <v>Successful</v>
      </c>
      <c r="N112" s="2" t="str">
        <f t="shared" si="7"/>
        <v>B+</v>
      </c>
    </row>
    <row r="113" spans="1:14" ht="45" x14ac:dyDescent="0.25">
      <c r="A113" s="16" t="str">
        <f>[1]Sheet1!$A112</f>
        <v>MMS18-20/111</v>
      </c>
      <c r="B113" s="4" t="str">
        <f>[1]Sheet1!$B112</f>
        <v>TIWARI VIKAS CHINTAMANI SHAILA</v>
      </c>
      <c r="C113" s="7">
        <f>[2]PM!$E113</f>
        <v>70</v>
      </c>
      <c r="D113" s="7">
        <f>[3]FA!$E113</f>
        <v>70</v>
      </c>
      <c r="E113" s="7">
        <f>[4]BS!$E113</f>
        <v>70</v>
      </c>
      <c r="F113" s="7">
        <f>[5]OM!$E113</f>
        <v>70</v>
      </c>
      <c r="G113" s="7">
        <f>[6]ME!$E113</f>
        <v>70</v>
      </c>
      <c r="H113" s="7">
        <f>[7]EMC!$E113</f>
        <v>70</v>
      </c>
      <c r="I113" s="7">
        <f>[8]NSS!$E113</f>
        <v>70</v>
      </c>
      <c r="J113" s="7">
        <f>[9]OB!$E113</f>
        <v>70</v>
      </c>
      <c r="K113" s="7">
        <f t="shared" si="5"/>
        <v>560</v>
      </c>
      <c r="L113" s="11">
        <f t="shared" si="6"/>
        <v>70</v>
      </c>
      <c r="M113" s="7" t="str">
        <f>VLOOKUP(A113,'[10]Subject Marks'!$A$3:$BM$135,65,0)</f>
        <v>Successful</v>
      </c>
      <c r="N113" s="2" t="str">
        <f t="shared" si="7"/>
        <v>A</v>
      </c>
    </row>
    <row r="114" spans="1:14" ht="45" x14ac:dyDescent="0.25">
      <c r="A114" s="16" t="str">
        <f>[1]Sheet1!$A113</f>
        <v>MMS18-20/112</v>
      </c>
      <c r="B114" s="4" t="str">
        <f>[1]Sheet1!$B113</f>
        <v>TREHAN VILAKSHAN SUMAN NEENA</v>
      </c>
      <c r="C114" s="7">
        <f>[2]PM!$E114</f>
        <v>60</v>
      </c>
      <c r="D114" s="7">
        <f>[3]FA!$E114</f>
        <v>60</v>
      </c>
      <c r="E114" s="7">
        <f>[4]BS!$E114</f>
        <v>60</v>
      </c>
      <c r="F114" s="7">
        <f>[5]OM!$E114</f>
        <v>60</v>
      </c>
      <c r="G114" s="7">
        <f>[6]ME!$E114</f>
        <v>60</v>
      </c>
      <c r="H114" s="7">
        <f>[7]EMC!$E114</f>
        <v>60</v>
      </c>
      <c r="I114" s="7">
        <f>[8]NSS!$E114</f>
        <v>60</v>
      </c>
      <c r="J114" s="7">
        <f>[9]OB!$E114</f>
        <v>60</v>
      </c>
      <c r="K114" s="7">
        <f t="shared" si="5"/>
        <v>480</v>
      </c>
      <c r="L114" s="11">
        <f t="shared" si="6"/>
        <v>60</v>
      </c>
      <c r="M114" s="7" t="str">
        <f>VLOOKUP(A114,'[10]Subject Marks'!$A$3:$BM$135,65,0)</f>
        <v>Successful</v>
      </c>
      <c r="N114" s="2" t="str">
        <f t="shared" si="7"/>
        <v>B</v>
      </c>
    </row>
    <row r="115" spans="1:14" ht="45" x14ac:dyDescent="0.25">
      <c r="A115" s="16" t="str">
        <f>[1]Sheet1!$A114</f>
        <v>MMS18-20/113</v>
      </c>
      <c r="B115" s="4" t="str">
        <f>[1]Sheet1!$B114</f>
        <v>VHAVALE YOGESH VIJANAND ANITA</v>
      </c>
      <c r="C115" s="7">
        <f>[2]PM!$E115</f>
        <v>74</v>
      </c>
      <c r="D115" s="7">
        <f>[3]FA!$E115</f>
        <v>74</v>
      </c>
      <c r="E115" s="7">
        <f>[4]BS!$E115</f>
        <v>74</v>
      </c>
      <c r="F115" s="7">
        <f>[5]OM!$E115</f>
        <v>74</v>
      </c>
      <c r="G115" s="7">
        <f>[6]ME!$E115</f>
        <v>74</v>
      </c>
      <c r="H115" s="7">
        <f>[7]EMC!$E115</f>
        <v>74</v>
      </c>
      <c r="I115" s="7">
        <f>[8]NSS!$E115</f>
        <v>74</v>
      </c>
      <c r="J115" s="7">
        <f>[9]OB!$E115</f>
        <v>74</v>
      </c>
      <c r="K115" s="7">
        <f t="shared" si="5"/>
        <v>592</v>
      </c>
      <c r="L115" s="11">
        <f t="shared" si="6"/>
        <v>74</v>
      </c>
      <c r="M115" s="7" t="str">
        <f>VLOOKUP(A115,'[10]Subject Marks'!$A$3:$BM$135,65,0)</f>
        <v>Successful</v>
      </c>
      <c r="N115" s="2" t="str">
        <f t="shared" si="7"/>
        <v>A</v>
      </c>
    </row>
    <row r="116" spans="1:14" ht="60" x14ac:dyDescent="0.25">
      <c r="A116" s="16" t="str">
        <f>[1]Sheet1!$A115</f>
        <v>MMS18-20/114</v>
      </c>
      <c r="B116" s="4" t="str">
        <f>[1]Sheet1!$B115</f>
        <v>VICHARE SAMRUDHI SANJAY VAIBHAVI</v>
      </c>
      <c r="C116" s="7">
        <f>[2]PM!$E116</f>
        <v>76</v>
      </c>
      <c r="D116" s="7">
        <f>[3]FA!$E116</f>
        <v>76</v>
      </c>
      <c r="E116" s="7">
        <f>[4]BS!$E116</f>
        <v>76</v>
      </c>
      <c r="F116" s="7">
        <f>[5]OM!$E116</f>
        <v>76</v>
      </c>
      <c r="G116" s="7">
        <f>[6]ME!$E116</f>
        <v>76</v>
      </c>
      <c r="H116" s="7">
        <f>[7]EMC!$E116</f>
        <v>76</v>
      </c>
      <c r="I116" s="7">
        <f>[8]NSS!$E116</f>
        <v>76</v>
      </c>
      <c r="J116" s="7">
        <f>[9]OB!$E116</f>
        <v>76</v>
      </c>
      <c r="K116" s="7">
        <f t="shared" si="5"/>
        <v>608</v>
      </c>
      <c r="L116" s="11">
        <f t="shared" si="6"/>
        <v>76</v>
      </c>
      <c r="M116" s="7" t="str">
        <f>VLOOKUP(A116,'[10]Subject Marks'!$A$3:$BM$135,65,0)</f>
        <v>Successful</v>
      </c>
      <c r="N116" s="2" t="str">
        <f t="shared" si="7"/>
        <v>A+</v>
      </c>
    </row>
    <row r="117" spans="1:14" ht="60" x14ac:dyDescent="0.25">
      <c r="A117" s="16" t="str">
        <f>[1]Sheet1!$A116</f>
        <v>MMS18-20/115</v>
      </c>
      <c r="B117" s="4" t="str">
        <f>[1]Sheet1!$B116</f>
        <v>WAGHMARE SHEETAL SURYAKANT SUNANDA</v>
      </c>
      <c r="C117" s="7">
        <f>[2]PM!$E117</f>
        <v>69</v>
      </c>
      <c r="D117" s="7">
        <f>[3]FA!$E117</f>
        <v>69</v>
      </c>
      <c r="E117" s="7">
        <f>[4]BS!$E117</f>
        <v>69</v>
      </c>
      <c r="F117" s="7">
        <f>[5]OM!$E117</f>
        <v>69</v>
      </c>
      <c r="G117" s="7">
        <f>[6]ME!$E117</f>
        <v>69</v>
      </c>
      <c r="H117" s="7">
        <f>[7]EMC!$E117</f>
        <v>69</v>
      </c>
      <c r="I117" s="7">
        <f>[8]NSS!$E117</f>
        <v>69</v>
      </c>
      <c r="J117" s="7">
        <f>[9]OB!$E117</f>
        <v>69</v>
      </c>
      <c r="K117" s="7">
        <f t="shared" si="5"/>
        <v>552</v>
      </c>
      <c r="L117" s="11">
        <f t="shared" si="6"/>
        <v>69</v>
      </c>
      <c r="M117" s="7" t="str">
        <f>VLOOKUP(A117,'[10]Subject Marks'!$A$3:$BM$135,65,0)</f>
        <v>Successful</v>
      </c>
      <c r="N117" s="2" t="str">
        <f t="shared" si="7"/>
        <v>B+</v>
      </c>
    </row>
    <row r="118" spans="1:14" ht="30" x14ac:dyDescent="0.25">
      <c r="A118" s="16" t="str">
        <f>[1]Sheet1!$A117</f>
        <v>MMS18-20/116</v>
      </c>
      <c r="B118" s="4" t="str">
        <f>[1]Sheet1!$B117</f>
        <v>WANI SHUBHAM RAJENDRA  JYOTI</v>
      </c>
      <c r="C118" s="7">
        <f>[2]PM!$E118</f>
        <v>71</v>
      </c>
      <c r="D118" s="7">
        <f>[3]FA!$E118</f>
        <v>71</v>
      </c>
      <c r="E118" s="7">
        <f>[4]BS!$E118</f>
        <v>71</v>
      </c>
      <c r="F118" s="7">
        <f>[5]OM!$E118</f>
        <v>71</v>
      </c>
      <c r="G118" s="7">
        <f>[6]ME!$E118</f>
        <v>71</v>
      </c>
      <c r="H118" s="7">
        <f>[7]EMC!$E118</f>
        <v>71</v>
      </c>
      <c r="I118" s="7">
        <f>[8]NSS!$E118</f>
        <v>71</v>
      </c>
      <c r="J118" s="7">
        <f>[9]OB!$E118</f>
        <v>71</v>
      </c>
      <c r="K118" s="7">
        <f t="shared" si="5"/>
        <v>568</v>
      </c>
      <c r="L118" s="11">
        <f t="shared" si="6"/>
        <v>71</v>
      </c>
      <c r="M118" s="7" t="str">
        <f>VLOOKUP(A118,'[10]Subject Marks'!$A$3:$BM$135,65,0)</f>
        <v>Successful</v>
      </c>
      <c r="N118" s="2" t="str">
        <f t="shared" si="7"/>
        <v>A</v>
      </c>
    </row>
    <row r="119" spans="1:14" ht="45" x14ac:dyDescent="0.25">
      <c r="A119" s="16" t="str">
        <f>[1]Sheet1!$A118</f>
        <v>MMS18-20/117</v>
      </c>
      <c r="B119" s="4" t="str">
        <f>[1]Sheet1!$B118</f>
        <v>YADAV ANKITA OMPRAKASH SHASHANK DEVI</v>
      </c>
      <c r="C119" s="7">
        <f>[2]PM!$E119</f>
        <v>71</v>
      </c>
      <c r="D119" s="7">
        <f>[3]FA!$E119</f>
        <v>71</v>
      </c>
      <c r="E119" s="7">
        <f>[4]BS!$E119</f>
        <v>71</v>
      </c>
      <c r="F119" s="7">
        <f>[5]OM!$E119</f>
        <v>71</v>
      </c>
      <c r="G119" s="7">
        <f>[6]ME!$E119</f>
        <v>71</v>
      </c>
      <c r="H119" s="7">
        <f>[7]EMC!$E119</f>
        <v>71</v>
      </c>
      <c r="I119" s="7">
        <f>[8]NSS!$E119</f>
        <v>71</v>
      </c>
      <c r="J119" s="7">
        <f>[9]OB!$E119</f>
        <v>71</v>
      </c>
      <c r="K119" s="7">
        <f t="shared" si="5"/>
        <v>568</v>
      </c>
      <c r="L119" s="11">
        <f t="shared" si="6"/>
        <v>71</v>
      </c>
      <c r="M119" s="7" t="str">
        <f>VLOOKUP(A119,'[10]Subject Marks'!$A$3:$BM$135,65,0)</f>
        <v>Successful</v>
      </c>
      <c r="N119" s="2" t="str">
        <f t="shared" si="7"/>
        <v>A</v>
      </c>
    </row>
    <row r="120" spans="1:14" ht="30" x14ac:dyDescent="0.25">
      <c r="A120" s="16" t="str">
        <f>[1]Sheet1!$A119</f>
        <v>MMS18-20/118</v>
      </c>
      <c r="B120" s="4" t="str">
        <f>[1]Sheet1!$B119</f>
        <v>YADAV ANUSH MAHANTA MALTI</v>
      </c>
      <c r="C120" s="7">
        <f>[2]PM!$E120</f>
        <v>75</v>
      </c>
      <c r="D120" s="7">
        <f>[3]FA!$E120</f>
        <v>75</v>
      </c>
      <c r="E120" s="7">
        <f>[4]BS!$E120</f>
        <v>75</v>
      </c>
      <c r="F120" s="7">
        <f>[5]OM!$E120</f>
        <v>75</v>
      </c>
      <c r="G120" s="7">
        <f>[6]ME!$E120</f>
        <v>75</v>
      </c>
      <c r="H120" s="7">
        <f>[7]EMC!$E120</f>
        <v>75</v>
      </c>
      <c r="I120" s="7">
        <f>[8]NSS!$E120</f>
        <v>75</v>
      </c>
      <c r="J120" s="7">
        <f>[9]OB!$E120</f>
        <v>75</v>
      </c>
      <c r="K120" s="7">
        <f t="shared" si="5"/>
        <v>600</v>
      </c>
      <c r="L120" s="11">
        <f t="shared" si="6"/>
        <v>75</v>
      </c>
      <c r="M120" s="7" t="str">
        <f>VLOOKUP(A120,'[10]Subject Marks'!$A$3:$BM$135,65,0)</f>
        <v>Successful</v>
      </c>
      <c r="N120" s="2" t="str">
        <f t="shared" si="7"/>
        <v>A+</v>
      </c>
    </row>
    <row r="121" spans="1:14" ht="45" x14ac:dyDescent="0.25">
      <c r="A121" s="16" t="str">
        <f>[1]Sheet1!$A120</f>
        <v>MMS18-20/119</v>
      </c>
      <c r="B121" s="4" t="str">
        <f>[1]Sheet1!$B120</f>
        <v>YADAV SUMAN RAMJEET SAVITRIDEVI</v>
      </c>
      <c r="C121" s="7">
        <f>[2]PM!$E121</f>
        <v>63</v>
      </c>
      <c r="D121" s="7">
        <f>[3]FA!$E121</f>
        <v>67</v>
      </c>
      <c r="E121" s="7">
        <f>[4]BS!$E121</f>
        <v>67</v>
      </c>
      <c r="F121" s="7">
        <f>[5]OM!$E121</f>
        <v>67</v>
      </c>
      <c r="G121" s="7">
        <f>[6]ME!$E121</f>
        <v>67</v>
      </c>
      <c r="H121" s="7">
        <f>[7]EMC!$E121</f>
        <v>67</v>
      </c>
      <c r="I121" s="7">
        <f>[8]NSS!$E121</f>
        <v>67</v>
      </c>
      <c r="J121" s="7">
        <f>[9]OB!$E121</f>
        <v>67</v>
      </c>
      <c r="K121" s="7">
        <f t="shared" si="5"/>
        <v>532</v>
      </c>
      <c r="L121" s="11">
        <f t="shared" si="6"/>
        <v>66.5</v>
      </c>
      <c r="M121" s="7" t="str">
        <f>VLOOKUP(A121,'[10]Subject Marks'!$A$3:$BM$135,65,0)</f>
        <v>Successful</v>
      </c>
      <c r="N121" s="2" t="str">
        <f t="shared" si="7"/>
        <v>B+</v>
      </c>
    </row>
    <row r="122" spans="1:14" ht="30" x14ac:dyDescent="0.25">
      <c r="A122" s="16" t="str">
        <f>[1]Sheet1!$A121</f>
        <v>MMS18-20/120</v>
      </c>
      <c r="B122" s="4" t="str">
        <f>[1]Sheet1!$B121</f>
        <v>*** (NOT AVAILABLE) ***</v>
      </c>
      <c r="C122" s="7">
        <f>[2]PM!$E122</f>
        <v>0</v>
      </c>
      <c r="D122" s="7">
        <f>[3]FA!$E122</f>
        <v>0</v>
      </c>
      <c r="E122" s="7">
        <f>[4]BS!$E122</f>
        <v>0</v>
      </c>
      <c r="F122" s="7">
        <f>[5]OM!$E122</f>
        <v>0</v>
      </c>
      <c r="G122" s="7">
        <f>[6]ME!$E122</f>
        <v>0</v>
      </c>
      <c r="H122" s="7">
        <f>[7]EMC!$E122</f>
        <v>0</v>
      </c>
      <c r="I122" s="7">
        <f>[8]NSS!$E122</f>
        <v>0</v>
      </c>
      <c r="J122" s="7">
        <f>[9]OB!$E122</f>
        <v>0</v>
      </c>
      <c r="K122" s="7">
        <f t="shared" si="5"/>
        <v>0</v>
      </c>
      <c r="L122" s="11">
        <f t="shared" si="6"/>
        <v>0</v>
      </c>
      <c r="M122" s="7" t="str">
        <f>VLOOKUP(A122,'[10]Subject Marks'!$A$3:$BM$135,65,0)</f>
        <v>Unsuccessful</v>
      </c>
      <c r="N122" s="2" t="str">
        <f t="shared" si="7"/>
        <v>F</v>
      </c>
    </row>
    <row r="123" spans="1:14" ht="30" x14ac:dyDescent="0.25">
      <c r="A123" s="16" t="str">
        <f>[1]Sheet1!$A122</f>
        <v>MMS18-20/121</v>
      </c>
      <c r="B123" s="4" t="str">
        <f>[1]Sheet1!$B122</f>
        <v>*** (NOT AVAILABLE) ***</v>
      </c>
      <c r="C123" s="7">
        <f>[2]PM!$E123</f>
        <v>0</v>
      </c>
      <c r="D123" s="7">
        <f>[3]FA!$E123</f>
        <v>0</v>
      </c>
      <c r="E123" s="7">
        <f>[4]BS!$E123</f>
        <v>0</v>
      </c>
      <c r="F123" s="7">
        <f>[5]OM!$E123</f>
        <v>0</v>
      </c>
      <c r="G123" s="7">
        <f>[6]ME!$E123</f>
        <v>0</v>
      </c>
      <c r="H123" s="7">
        <f>[7]EMC!$E123</f>
        <v>0</v>
      </c>
      <c r="I123" s="7">
        <f>[8]NSS!$E123</f>
        <v>0</v>
      </c>
      <c r="J123" s="7">
        <f>[9]OB!$E123</f>
        <v>0</v>
      </c>
      <c r="K123" s="7">
        <f t="shared" ref="K123:K135" si="8">SUM(C123:J123)</f>
        <v>0</v>
      </c>
      <c r="L123" s="11">
        <f t="shared" si="6"/>
        <v>0</v>
      </c>
      <c r="M123" s="7" t="str">
        <f>VLOOKUP(A123,'[10]Subject Marks'!$A$3:$BM$135,65,0)</f>
        <v>Unsuccessful</v>
      </c>
      <c r="N123" s="2" t="str">
        <f t="shared" ref="N123:N135" si="9">IF(L123&lt;=50,"F",IF(L123&lt;=54.99,"P",IF(L123&lt;=59.99,"C",IF(L123&lt;=64.99,"B",IF(L123&lt;=69.99,"B+",IF(L123&lt;=74.99,"A",IF(L123&lt;=79.99,"A+","O")))))))</f>
        <v>F</v>
      </c>
    </row>
    <row r="124" spans="1:14" ht="30" x14ac:dyDescent="0.25">
      <c r="A124" s="16" t="str">
        <f>[1]Sheet1!$A123</f>
        <v>MMS18-20/122</v>
      </c>
      <c r="B124" s="4" t="str">
        <f>[1]Sheet1!$B123</f>
        <v>*** (NOT AVAILABLE) ***</v>
      </c>
      <c r="C124" s="7">
        <f>[2]PM!$E124</f>
        <v>0</v>
      </c>
      <c r="D124" s="7">
        <f>[3]FA!$E124</f>
        <v>0</v>
      </c>
      <c r="E124" s="7">
        <f>[4]BS!$E124</f>
        <v>0</v>
      </c>
      <c r="F124" s="7">
        <f>[5]OM!$E124</f>
        <v>0</v>
      </c>
      <c r="G124" s="7">
        <f>[6]ME!$E124</f>
        <v>0</v>
      </c>
      <c r="H124" s="7">
        <f>[7]EMC!$E124</f>
        <v>0</v>
      </c>
      <c r="I124" s="7">
        <f>[8]NSS!$E124</f>
        <v>0</v>
      </c>
      <c r="J124" s="7">
        <f>[9]OB!$E124</f>
        <v>0</v>
      </c>
      <c r="K124" s="7">
        <f t="shared" si="8"/>
        <v>0</v>
      </c>
      <c r="L124" s="11">
        <f t="shared" si="6"/>
        <v>0</v>
      </c>
      <c r="M124" s="7" t="str">
        <f>VLOOKUP(A124,'[10]Subject Marks'!$A$3:$BM$135,65,0)</f>
        <v>Unsuccessful</v>
      </c>
      <c r="N124" s="2" t="str">
        <f t="shared" si="9"/>
        <v>F</v>
      </c>
    </row>
    <row r="125" spans="1:14" ht="30" x14ac:dyDescent="0.25">
      <c r="A125" s="16" t="str">
        <f>[1]Sheet1!$A124</f>
        <v>MMS18-20/123</v>
      </c>
      <c r="B125" s="4" t="str">
        <f>[1]Sheet1!$B124</f>
        <v>*** (NOT AVAILABLE) ***</v>
      </c>
      <c r="C125" s="7">
        <f>[2]PM!$E125</f>
        <v>0</v>
      </c>
      <c r="D125" s="7">
        <f>[3]FA!$E125</f>
        <v>0</v>
      </c>
      <c r="E125" s="7">
        <f>[4]BS!$E125</f>
        <v>0</v>
      </c>
      <c r="F125" s="7">
        <f>[5]OM!$E125</f>
        <v>0</v>
      </c>
      <c r="G125" s="7">
        <f>[6]ME!$E125</f>
        <v>0</v>
      </c>
      <c r="H125" s="7">
        <f>[7]EMC!$E125</f>
        <v>0</v>
      </c>
      <c r="I125" s="7">
        <f>[8]NSS!$E125</f>
        <v>0</v>
      </c>
      <c r="J125" s="7">
        <f>[9]OB!$E125</f>
        <v>0</v>
      </c>
      <c r="K125" s="7">
        <f t="shared" si="8"/>
        <v>0</v>
      </c>
      <c r="L125" s="11">
        <f t="shared" si="6"/>
        <v>0</v>
      </c>
      <c r="M125" s="7" t="str">
        <f>VLOOKUP(A125,'[10]Subject Marks'!$A$3:$BM$135,65,0)</f>
        <v>Unsuccessful</v>
      </c>
      <c r="N125" s="2" t="str">
        <f t="shared" si="9"/>
        <v>F</v>
      </c>
    </row>
    <row r="126" spans="1:14" ht="30" x14ac:dyDescent="0.25">
      <c r="A126" s="16" t="str">
        <f>[1]Sheet1!$A125</f>
        <v>MMS18-20/124</v>
      </c>
      <c r="B126" s="4" t="str">
        <f>[1]Sheet1!$B125</f>
        <v>*** (NOT AVAILABLE) ***</v>
      </c>
      <c r="C126" s="7">
        <f>[2]PM!$E126</f>
        <v>0</v>
      </c>
      <c r="D126" s="7">
        <f>[3]FA!$E126</f>
        <v>0</v>
      </c>
      <c r="E126" s="7">
        <f>[4]BS!$E126</f>
        <v>0</v>
      </c>
      <c r="F126" s="7">
        <f>[5]OM!$E126</f>
        <v>0</v>
      </c>
      <c r="G126" s="7">
        <f>[6]ME!$E126</f>
        <v>0</v>
      </c>
      <c r="H126" s="7">
        <f>[7]EMC!$E126</f>
        <v>0</v>
      </c>
      <c r="I126" s="7">
        <f>[8]NSS!$E126</f>
        <v>0</v>
      </c>
      <c r="J126" s="7">
        <f>[9]OB!$E126</f>
        <v>0</v>
      </c>
      <c r="K126" s="7">
        <f t="shared" si="8"/>
        <v>0</v>
      </c>
      <c r="L126" s="11">
        <f t="shared" si="6"/>
        <v>0</v>
      </c>
      <c r="M126" s="7" t="str">
        <f>VLOOKUP(A126,'[10]Subject Marks'!$A$3:$BM$135,65,0)</f>
        <v>Unsuccessful</v>
      </c>
      <c r="N126" s="2" t="str">
        <f t="shared" si="9"/>
        <v>F</v>
      </c>
    </row>
    <row r="127" spans="1:14" ht="30" x14ac:dyDescent="0.25">
      <c r="A127" s="16" t="str">
        <f>[1]Sheet1!$A126</f>
        <v>MMS18-20/125</v>
      </c>
      <c r="B127" s="4" t="str">
        <f>[1]Sheet1!$B126</f>
        <v>*** (NOT AVAILABLE) ***</v>
      </c>
      <c r="C127" s="7">
        <f>[2]PM!$E127</f>
        <v>0</v>
      </c>
      <c r="D127" s="7">
        <f>[3]FA!$E127</f>
        <v>0</v>
      </c>
      <c r="E127" s="7">
        <f>[4]BS!$E127</f>
        <v>0</v>
      </c>
      <c r="F127" s="7">
        <f>[5]OM!$E127</f>
        <v>0</v>
      </c>
      <c r="G127" s="7">
        <f>[6]ME!$E127</f>
        <v>0</v>
      </c>
      <c r="H127" s="7">
        <f>[7]EMC!$E127</f>
        <v>0</v>
      </c>
      <c r="I127" s="7">
        <f>[8]NSS!$E127</f>
        <v>0</v>
      </c>
      <c r="J127" s="7">
        <f>[9]OB!$E127</f>
        <v>0</v>
      </c>
      <c r="K127" s="7">
        <f t="shared" si="8"/>
        <v>0</v>
      </c>
      <c r="L127" s="11">
        <f t="shared" si="6"/>
        <v>0</v>
      </c>
      <c r="M127" s="7" t="str">
        <f>VLOOKUP(A127,'[10]Subject Marks'!$A$3:$BM$135,65,0)</f>
        <v>Unsuccessful</v>
      </c>
      <c r="N127" s="2" t="str">
        <f t="shared" si="9"/>
        <v>F</v>
      </c>
    </row>
    <row r="128" spans="1:14" ht="30" x14ac:dyDescent="0.25">
      <c r="A128" s="16" t="str">
        <f>[1]Sheet1!$A127</f>
        <v>MMS18-20/126</v>
      </c>
      <c r="B128" s="4" t="str">
        <f>[1]Sheet1!$B127</f>
        <v>*** (NOT AVAILABLE) ***</v>
      </c>
      <c r="C128" s="7">
        <f>[2]PM!$E128</f>
        <v>0</v>
      </c>
      <c r="D128" s="7">
        <f>[3]FA!$E128</f>
        <v>0</v>
      </c>
      <c r="E128" s="7">
        <f>[4]BS!$E128</f>
        <v>0</v>
      </c>
      <c r="F128" s="7">
        <f>[5]OM!$E128</f>
        <v>0</v>
      </c>
      <c r="G128" s="7">
        <f>[6]ME!$E128</f>
        <v>0</v>
      </c>
      <c r="H128" s="7">
        <f>[7]EMC!$E128</f>
        <v>0</v>
      </c>
      <c r="I128" s="7">
        <f>[8]NSS!$E128</f>
        <v>0</v>
      </c>
      <c r="J128" s="7">
        <f>[9]OB!$E128</f>
        <v>0</v>
      </c>
      <c r="K128" s="7">
        <f t="shared" si="8"/>
        <v>0</v>
      </c>
      <c r="L128" s="11">
        <f t="shared" si="6"/>
        <v>0</v>
      </c>
      <c r="M128" s="7" t="str">
        <f>VLOOKUP(A128,'[10]Subject Marks'!$A$3:$BM$135,65,0)</f>
        <v>Unsuccessful</v>
      </c>
      <c r="N128" s="2" t="str">
        <f t="shared" si="9"/>
        <v>F</v>
      </c>
    </row>
    <row r="129" spans="1:14" ht="30" x14ac:dyDescent="0.25">
      <c r="A129" s="16" t="str">
        <f>[1]Sheet1!$A128</f>
        <v>MMS18-20/127</v>
      </c>
      <c r="B129" s="4" t="str">
        <f>[1]Sheet1!$B128</f>
        <v>*** (NOT AVAILABLE) ***</v>
      </c>
      <c r="C129" s="7">
        <f>[2]PM!$E129</f>
        <v>0</v>
      </c>
      <c r="D129" s="7">
        <f>[3]FA!$E129</f>
        <v>0</v>
      </c>
      <c r="E129" s="7">
        <f>[4]BS!$E129</f>
        <v>0</v>
      </c>
      <c r="F129" s="7">
        <f>[5]OM!$E129</f>
        <v>0</v>
      </c>
      <c r="G129" s="7">
        <f>[6]ME!$E129</f>
        <v>0</v>
      </c>
      <c r="H129" s="7">
        <f>[7]EMC!$E129</f>
        <v>0</v>
      </c>
      <c r="I129" s="7">
        <f>[8]NSS!$E129</f>
        <v>0</v>
      </c>
      <c r="J129" s="7">
        <f>[9]OB!$E129</f>
        <v>0</v>
      </c>
      <c r="K129" s="7">
        <f t="shared" si="8"/>
        <v>0</v>
      </c>
      <c r="L129" s="11">
        <f t="shared" si="6"/>
        <v>0</v>
      </c>
      <c r="M129" s="7" t="str">
        <f>VLOOKUP(A129,'[10]Subject Marks'!$A$3:$BM$135,65,0)</f>
        <v>Unsuccessful</v>
      </c>
      <c r="N129" s="2" t="str">
        <f t="shared" si="9"/>
        <v>F</v>
      </c>
    </row>
    <row r="130" spans="1:14" ht="30" x14ac:dyDescent="0.25">
      <c r="A130" s="16" t="str">
        <f>[1]Sheet1!$A129</f>
        <v>MMS18-20/128</v>
      </c>
      <c r="B130" s="4" t="str">
        <f>[1]Sheet1!$B129</f>
        <v>*** (NOT AVAILABLE) ***</v>
      </c>
      <c r="C130" s="7">
        <f>[2]PM!$E130</f>
        <v>0</v>
      </c>
      <c r="D130" s="7">
        <f>[3]FA!$E130</f>
        <v>0</v>
      </c>
      <c r="E130" s="7">
        <f>[4]BS!$E130</f>
        <v>0</v>
      </c>
      <c r="F130" s="7">
        <f>[5]OM!$E130</f>
        <v>0</v>
      </c>
      <c r="G130" s="7">
        <f>[6]ME!$E130</f>
        <v>0</v>
      </c>
      <c r="H130" s="7">
        <f>[7]EMC!$E130</f>
        <v>0</v>
      </c>
      <c r="I130" s="7">
        <f>[8]NSS!$E130</f>
        <v>0</v>
      </c>
      <c r="J130" s="7">
        <f>[9]OB!$E130</f>
        <v>0</v>
      </c>
      <c r="K130" s="7">
        <f t="shared" si="8"/>
        <v>0</v>
      </c>
      <c r="L130" s="11">
        <f t="shared" si="6"/>
        <v>0</v>
      </c>
      <c r="M130" s="7" t="str">
        <f>VLOOKUP(A130,'[10]Subject Marks'!$A$3:$BM$135,65,0)</f>
        <v>Unsuccessful</v>
      </c>
      <c r="N130" s="2" t="str">
        <f t="shared" si="9"/>
        <v>F</v>
      </c>
    </row>
    <row r="131" spans="1:14" ht="30" x14ac:dyDescent="0.25">
      <c r="A131" s="16" t="str">
        <f>[1]Sheet1!$A130</f>
        <v>MMS18-20/129</v>
      </c>
      <c r="B131" s="4" t="str">
        <f>[1]Sheet1!$B130</f>
        <v>*** (NOT AVAILABLE) ***</v>
      </c>
      <c r="C131" s="7">
        <f>[2]PM!$E131</f>
        <v>0</v>
      </c>
      <c r="D131" s="7">
        <f>[3]FA!$E131</f>
        <v>0</v>
      </c>
      <c r="E131" s="7">
        <f>[4]BS!$E131</f>
        <v>0</v>
      </c>
      <c r="F131" s="7">
        <f>[5]OM!$E131</f>
        <v>0</v>
      </c>
      <c r="G131" s="7">
        <f>[6]ME!$E131</f>
        <v>0</v>
      </c>
      <c r="H131" s="7">
        <f>[7]EMC!$E131</f>
        <v>0</v>
      </c>
      <c r="I131" s="7">
        <f>[8]NSS!$E131</f>
        <v>0</v>
      </c>
      <c r="J131" s="7">
        <f>[9]OB!$E131</f>
        <v>0</v>
      </c>
      <c r="K131" s="7">
        <f t="shared" si="8"/>
        <v>0</v>
      </c>
      <c r="L131" s="11">
        <f t="shared" si="6"/>
        <v>0</v>
      </c>
      <c r="M131" s="7" t="str">
        <f>VLOOKUP(A131,'[10]Subject Marks'!$A$3:$BM$135,65,0)</f>
        <v>Unsuccessful</v>
      </c>
      <c r="N131" s="2" t="str">
        <f t="shared" si="9"/>
        <v>F</v>
      </c>
    </row>
    <row r="132" spans="1:14" ht="30" x14ac:dyDescent="0.25">
      <c r="A132" s="16" t="str">
        <f>[1]Sheet1!$A131</f>
        <v>MMS18-20/130</v>
      </c>
      <c r="B132" s="4" t="str">
        <f>[1]Sheet1!$B131</f>
        <v>*** (NOT AVAILABLE) ***</v>
      </c>
      <c r="C132" s="7">
        <f>[2]PM!$E132</f>
        <v>0</v>
      </c>
      <c r="D132" s="7">
        <f>[3]FA!$E132</f>
        <v>0</v>
      </c>
      <c r="E132" s="7">
        <f>[4]BS!$E132</f>
        <v>0</v>
      </c>
      <c r="F132" s="7">
        <f>[5]OM!$E132</f>
        <v>0</v>
      </c>
      <c r="G132" s="7">
        <f>[6]ME!$E132</f>
        <v>0</v>
      </c>
      <c r="H132" s="7">
        <f>[7]EMC!$E132</f>
        <v>0</v>
      </c>
      <c r="I132" s="7">
        <f>[8]NSS!$E132</f>
        <v>0</v>
      </c>
      <c r="J132" s="7">
        <f>[9]OB!$E132</f>
        <v>0</v>
      </c>
      <c r="K132" s="7">
        <f t="shared" si="8"/>
        <v>0</v>
      </c>
      <c r="L132" s="11">
        <f t="shared" ref="L132:L135" si="10">IF(M132="Unsuccessful",0,((K132/800)*100))</f>
        <v>0</v>
      </c>
      <c r="M132" s="7" t="str">
        <f>VLOOKUP(A132,'[10]Subject Marks'!$A$3:$BM$135,65,0)</f>
        <v>Unsuccessful</v>
      </c>
      <c r="N132" s="2" t="str">
        <f t="shared" si="9"/>
        <v>F</v>
      </c>
    </row>
    <row r="133" spans="1:14" ht="30" x14ac:dyDescent="0.25">
      <c r="A133" s="16" t="str">
        <f>[1]Sheet1!$A132</f>
        <v>MMS18-20/131</v>
      </c>
      <c r="B133" s="4" t="str">
        <f>[1]Sheet1!$B132</f>
        <v>*** (NOT AVAILABLE) ***</v>
      </c>
      <c r="C133" s="7">
        <f>[2]PM!$E133</f>
        <v>0</v>
      </c>
      <c r="D133" s="7">
        <f>[3]FA!$E133</f>
        <v>0</v>
      </c>
      <c r="E133" s="7">
        <f>[4]BS!$E133</f>
        <v>0</v>
      </c>
      <c r="F133" s="7">
        <f>[5]OM!$E133</f>
        <v>0</v>
      </c>
      <c r="G133" s="7">
        <f>[6]ME!$E133</f>
        <v>0</v>
      </c>
      <c r="H133" s="7">
        <f>[7]EMC!$E133</f>
        <v>0</v>
      </c>
      <c r="I133" s="7">
        <f>[8]NSS!$E133</f>
        <v>0</v>
      </c>
      <c r="J133" s="7">
        <f>[9]OB!$E133</f>
        <v>0</v>
      </c>
      <c r="K133" s="7">
        <f t="shared" si="8"/>
        <v>0</v>
      </c>
      <c r="L133" s="11">
        <f t="shared" si="10"/>
        <v>0</v>
      </c>
      <c r="M133" s="7" t="str">
        <f>VLOOKUP(A133,'[10]Subject Marks'!$A$3:$BM$135,65,0)</f>
        <v>Unsuccessful</v>
      </c>
      <c r="N133" s="2" t="str">
        <f t="shared" si="9"/>
        <v>F</v>
      </c>
    </row>
    <row r="134" spans="1:14" ht="30" x14ac:dyDescent="0.25">
      <c r="A134" s="16" t="str">
        <f>[1]Sheet1!$A133</f>
        <v>MMS18-20/132</v>
      </c>
      <c r="B134" s="4" t="str">
        <f>[1]Sheet1!$B133</f>
        <v>*** (NOT AVAILABLE) ***</v>
      </c>
      <c r="C134" s="7">
        <f>[2]PM!$E134</f>
        <v>0</v>
      </c>
      <c r="D134" s="7">
        <f>[3]FA!$E134</f>
        <v>0</v>
      </c>
      <c r="E134" s="7">
        <f>[4]BS!$E134</f>
        <v>0</v>
      </c>
      <c r="F134" s="7">
        <f>[5]OM!$E134</f>
        <v>0</v>
      </c>
      <c r="G134" s="7">
        <f>[6]ME!$E134</f>
        <v>0</v>
      </c>
      <c r="H134" s="7">
        <f>[7]EMC!$E134</f>
        <v>0</v>
      </c>
      <c r="I134" s="7">
        <f>[8]NSS!$E134</f>
        <v>0</v>
      </c>
      <c r="J134" s="7">
        <f>[9]OB!$E134</f>
        <v>0</v>
      </c>
      <c r="K134" s="7">
        <f t="shared" si="8"/>
        <v>0</v>
      </c>
      <c r="L134" s="11">
        <f t="shared" si="10"/>
        <v>0</v>
      </c>
      <c r="M134" s="7" t="str">
        <f>VLOOKUP(A134,'[10]Subject Marks'!$A$3:$BM$135,65,0)</f>
        <v>Unsuccessful</v>
      </c>
      <c r="N134" s="2" t="str">
        <f t="shared" si="9"/>
        <v>F</v>
      </c>
    </row>
    <row r="135" spans="1:14" ht="30" x14ac:dyDescent="0.25">
      <c r="A135" s="16" t="str">
        <f>[1]Sheet1!$A134</f>
        <v>MMS18-20/133</v>
      </c>
      <c r="B135" s="4" t="str">
        <f>[1]Sheet1!$B134</f>
        <v>*** (NOT AVAILABLE) ***</v>
      </c>
      <c r="C135" s="7">
        <f>[2]PM!$E135</f>
        <v>0</v>
      </c>
      <c r="D135" s="7">
        <f>[3]FA!$E135</f>
        <v>0</v>
      </c>
      <c r="E135" s="7">
        <f>[4]BS!$E135</f>
        <v>0</v>
      </c>
      <c r="F135" s="7">
        <f>[5]OM!$E135</f>
        <v>0</v>
      </c>
      <c r="G135" s="7">
        <f>[6]ME!$E135</f>
        <v>0</v>
      </c>
      <c r="H135" s="7">
        <f>[7]EMC!$E135</f>
        <v>0</v>
      </c>
      <c r="I135" s="7">
        <f>[8]NSS!$E135</f>
        <v>0</v>
      </c>
      <c r="J135" s="7">
        <f>[9]OB!$E135</f>
        <v>0</v>
      </c>
      <c r="K135" s="7">
        <f t="shared" si="8"/>
        <v>0</v>
      </c>
      <c r="L135" s="11">
        <f t="shared" si="10"/>
        <v>0</v>
      </c>
      <c r="M135" s="7" t="str">
        <f>VLOOKUP(A135,'[10]Subject Marks'!$A$3:$BM$135,65,0)</f>
        <v>Unsuccessful</v>
      </c>
      <c r="N135" s="2" t="str">
        <f t="shared" si="9"/>
        <v>F</v>
      </c>
    </row>
  </sheetData>
  <sheetProtection algorithmName="SHA-512" hashValue="RMhQweLWR30d9ivWMLBlaEXHePIQrQnyRGpRFweu5NSx9MGR69h7vOW7DLoU+64CjfNFuQsjcF7kRyNc5TNI8g==" saltValue="juIEiIButQDJWyJ1NGvl3w==" spinCount="100000" sheet="1" objects="1" scenarios="1"/>
  <mergeCells count="2">
    <mergeCell ref="A1:B1"/>
    <mergeCell ref="L1:N1"/>
  </mergeCells>
  <conditionalFormatting sqref="A3:M3 A4:B135 K4:M135">
    <cfRule type="expression" dxfId="6" priority="7">
      <formula>IF($N$3=F,FAIL)</formula>
    </cfRule>
  </conditionalFormatting>
  <conditionalFormatting sqref="K3:K135">
    <cfRule type="cellIs" dxfId="5" priority="6" operator="lessThan">
      <formula>401</formula>
    </cfRule>
  </conditionalFormatting>
  <conditionalFormatting sqref="L3:L135">
    <cfRule type="cellIs" dxfId="4" priority="5" operator="lessThan">
      <formula>50.01</formula>
    </cfRule>
  </conditionalFormatting>
  <conditionalFormatting sqref="M3:M135">
    <cfRule type="cellIs" dxfId="3" priority="4" operator="equal">
      <formula>"Unsuccessful"</formula>
    </cfRule>
  </conditionalFormatting>
  <conditionalFormatting sqref="N3:N135">
    <cfRule type="cellIs" dxfId="2" priority="3" operator="equal">
      <formula>"F"</formula>
    </cfRule>
  </conditionalFormatting>
  <conditionalFormatting sqref="C3">
    <cfRule type="cellIs" dxfId="1" priority="2" operator="lessThan">
      <formula>51</formula>
    </cfRule>
  </conditionalFormatting>
  <conditionalFormatting sqref="C3:J135">
    <cfRule type="cellIs" dxfId="0" priority="1" operator="lessThan">
      <formula>51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Notice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cp:lastPrinted>2019-02-05T18:52:02Z</cp:lastPrinted>
  <dcterms:created xsi:type="dcterms:W3CDTF">2018-12-20T09:44:54Z</dcterms:created>
  <dcterms:modified xsi:type="dcterms:W3CDTF">2019-02-05T18:52:44Z</dcterms:modified>
</cp:coreProperties>
</file>